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tps://calquebec-my.sharepoint.com/personal/eliane_habimana_calq_gouv_qc_ca/Documents/Bureau/MISE À JOUR SITE WEB/"/>
    </mc:Choice>
  </mc:AlternateContent>
  <xr:revisionPtr revIDLastSave="0" documentId="8_{60F3A01D-5F8B-4345-98ED-ABC4B3898AB5}" xr6:coauthVersionLast="47" xr6:coauthVersionMax="47" xr10:uidLastSave="{00000000-0000-0000-0000-000000000000}"/>
  <workbookProtection workbookAlgorithmName="SHA-512" workbookHashValue="SI7MEDpzklcBzM6Pb3U17nAIXCXt8P+4VitfgWs3QhiEB4nOzFmhuE+Qi0BNBCqiInUUNdIlPY63QUwxYoBQXA==" workbookSaltValue="PU/AxBIDylcCBfs50ewFxQ==" workbookSpinCount="100000" lockStructure="1"/>
  <bookViews>
    <workbookView xWindow="28680" yWindow="-120" windowWidth="38640" windowHeight="21120" tabRatio="854" activeTab="1" xr2:uid="{00000000-000D-0000-FFFF-FFFF00000000}"/>
  </bookViews>
  <sheets>
    <sheet name="Communication" sheetId="111" r:id="rId1"/>
    <sheet name="Identification " sheetId="100" r:id="rId2"/>
    <sheet name="Gouvernance" sheetId="134" r:id="rId3"/>
    <sheet name="Statistiques d'emploi" sheetId="102" r:id="rId4"/>
    <sheet name="Section 10a Bilan_Diffusion" sheetId="130" r:id="rId5"/>
    <sheet name="Section 10a Plan_Diffusion" sheetId="144" r:id="rId6"/>
    <sheet name="Section 14a" sheetId="19" r:id="rId7"/>
    <sheet name="Projets spéciaux" sheetId="133" r:id="rId8"/>
    <sheet name="Directives d'envoi" sheetId="108" r:id="rId9"/>
    <sheet name="Résumé-Bilan" sheetId="150" state="hidden" r:id="rId10"/>
    <sheet name="Résumé-Plan" sheetId="151" state="hidden" r:id="rId11"/>
    <sheet name="REF" sheetId="41" state="hidden" r:id="rId12"/>
    <sheet name="REF_rapport" sheetId="110" state="hidden" r:id="rId13"/>
  </sheets>
  <definedNames>
    <definedName name="_xlnm._FilterDatabase" localSheetId="1" hidden="1">'Identification '!$K$3:$K$90</definedName>
    <definedName name="_xlnm._FilterDatabase" localSheetId="11" hidden="1">REF!$A$1:$G$1381</definedName>
    <definedName name="_xlnm._FilterDatabase" localSheetId="12" hidden="1">REF_rapport!$A$1:$Q$464</definedName>
    <definedName name="_xlnm._FilterDatabase" localSheetId="4" hidden="1">'Section 10a Bilan_Diffusion'!$A$25:$V$47</definedName>
    <definedName name="_xlnm._FilterDatabase" localSheetId="5" hidden="1">'Section 10a Plan_Diffusion'!$A$25:$V$47</definedName>
    <definedName name="_xlnm._FilterDatabase" localSheetId="6" hidden="1">'Section 14a'!$D$177:$N$177</definedName>
    <definedName name="_xlnm._FilterDatabase" localSheetId="3" hidden="1">'Statistiques d''emploi'!$B$1:$O$108</definedName>
    <definedName name="a10diversite" localSheetId="0">#REF!</definedName>
    <definedName name="a10diversite" localSheetId="4">'Section 10a Bilan_Diffusion'!$A$361</definedName>
    <definedName name="a10diversite" localSheetId="5">'Section 10a Plan_Diffusion'!$A$361</definedName>
    <definedName name="a10hand" localSheetId="0">#REF!</definedName>
    <definedName name="a10hand" localSheetId="4">'Section 10a Bilan_Diffusion'!$A$364</definedName>
    <definedName name="a10hand" localSheetId="5">'Section 10a Plan_Diffusion'!$A$364</definedName>
    <definedName name="a10haut" localSheetId="0">#REF!</definedName>
    <definedName name="a10haut" localSheetId="4">'Section 10a Bilan_Diffusion'!$A$1</definedName>
    <definedName name="a10haut" localSheetId="5">'Section 10a Plan_Diffusion'!$A$1</definedName>
    <definedName name="a10Note1" localSheetId="0">#REF!</definedName>
    <definedName name="a10Note1" localSheetId="4">'Section 10a Bilan_Diffusion'!$A$359</definedName>
    <definedName name="a10Note1" localSheetId="5">'Section 10a Plan_Diffusion'!$A$359</definedName>
    <definedName name="a10Note2" localSheetId="0">#REF!</definedName>
    <definedName name="a10Note2" localSheetId="4">'Section 10a Bilan_Diffusion'!$A$360</definedName>
    <definedName name="a10Note2" localSheetId="5">'Section 10a Plan_Diffusion'!$A$360</definedName>
    <definedName name="a10releve" localSheetId="0">#REF!</definedName>
    <definedName name="a10releve" localSheetId="4">'Section 10a Bilan_Diffusion'!$A$363</definedName>
    <definedName name="a10releve" localSheetId="5">'Section 10a Plan_Diffusion'!$A$363</definedName>
    <definedName name="a11Diversite" localSheetId="0">#REF!</definedName>
    <definedName name="a11Diversite">#REF!</definedName>
    <definedName name="a11hand" localSheetId="0">#REF!</definedName>
    <definedName name="a11hand">#REF!</definedName>
    <definedName name="a11Haut" localSheetId="0">#REF!</definedName>
    <definedName name="a11Haut">#REF!</definedName>
    <definedName name="a11Releve" localSheetId="0">#REF!</definedName>
    <definedName name="a11Releve">#REF!</definedName>
    <definedName name="a12Divesite" localSheetId="0">#REF!</definedName>
    <definedName name="a12Divesite">#REF!</definedName>
    <definedName name="a12Hand" localSheetId="0">#REF!</definedName>
    <definedName name="a12Hand">#REF!</definedName>
    <definedName name="a12Haut" localSheetId="0">#REF!</definedName>
    <definedName name="a12Releve" localSheetId="0">#REF!</definedName>
    <definedName name="a12Releve">#REF!</definedName>
    <definedName name="a16Diversite" localSheetId="0">#REF!</definedName>
    <definedName name="a16Hand" localSheetId="0">#REF!</definedName>
    <definedName name="a16Haut" localSheetId="0">#REF!</definedName>
    <definedName name="a16note1" localSheetId="0">#REF!</definedName>
    <definedName name="a16note2" localSheetId="0">#REF!</definedName>
    <definedName name="a16Releve" localSheetId="0">#REF!</definedName>
    <definedName name="a9Diversite" localSheetId="0">#REF!</definedName>
    <definedName name="a9Diversite">#REF!</definedName>
    <definedName name="a9hand" localSheetId="0">#REF!</definedName>
    <definedName name="a9hand">#REF!</definedName>
    <definedName name="a9haut" localSheetId="0">#REF!</definedName>
    <definedName name="a9haut">#REF!</definedName>
    <definedName name="a9releve" localSheetId="0">#REF!</definedName>
    <definedName name="a9releve">#REF!</definedName>
    <definedName name="b11Diversite" localSheetId="0">#REF!</definedName>
    <definedName name="b11Diversite">#REF!</definedName>
    <definedName name="b11Hand" localSheetId="0">#REF!</definedName>
    <definedName name="b11Hand">#REF!</definedName>
    <definedName name="b11Haut" localSheetId="0">#REF!</definedName>
    <definedName name="b11Haut">#REF!</definedName>
    <definedName name="b11Releve" localSheetId="0">#REF!</definedName>
    <definedName name="b11Releve">#REF!</definedName>
    <definedName name="b8diversité" localSheetId="0">#REF!</definedName>
    <definedName name="b8diversité" localSheetId="8">#REF!</definedName>
    <definedName name="b8hand" localSheetId="0">#REF!</definedName>
    <definedName name="b8hand" localSheetId="8">#REF!</definedName>
    <definedName name="b8haut" localSheetId="0">#REF!</definedName>
    <definedName name="b8haut" localSheetId="8">#REF!</definedName>
    <definedName name="b8releve" localSheetId="0">#REF!</definedName>
    <definedName name="b8releve" localSheetId="8">#REF!</definedName>
    <definedName name="Bilan_ASSO15b">'Résumé-Bilan'!$A$1414:$L$1431</definedName>
    <definedName name="Bilan_Budget">'Résumé-Bilan'!$A$2:$Q$28</definedName>
    <definedName name="Bilan_Diffusion10a">'Résumé-Bilan'!$A$645:$AB$975</definedName>
    <definedName name="Bilan_Diffusion9a">'Résumé-Bilan'!$A$33:$AC$321</definedName>
    <definedName name="Bilan_EVEN_Diffusion16a">'Résumé-Bilan'!$A$1440:$AB$1626</definedName>
    <definedName name="Bilan_Litt_Diffusion10c">'Résumé-Bilan'!$A$981:$AC$1084</definedName>
    <definedName name="Bilan_Mediation9b">'Résumé-Bilan'!$A$327:$N$563</definedName>
    <definedName name="Bilan_Peri12a">'Résumé-Bilan'!$A$1302:$W$1402</definedName>
    <definedName name="Bilan_Peri12b">'Résumé-Bilan'!$A$1408:$M$1409</definedName>
    <definedName name="Bilan_VISU_Autre11B">'Résumé-Bilan'!$A$1196:$V$1296</definedName>
    <definedName name="Bilan_VISU_Diffusion11a">'Résumé-Bilan'!$A$1090:$X$1190</definedName>
    <definedName name="Fleche" localSheetId="4">_xlfn.XLOOKUP(#REF!,#REF!,#REF!)</definedName>
    <definedName name="Fleche" localSheetId="5">_xlfn.XLOOKUP('Section 10a Plan_Diffusion'!#REF!,'Section 10a Plan_Diffusion'!#REF!,'Section 10a Plan_Diffusion'!#REF!)</definedName>
    <definedName name="Fleche">_xlfn.XLOOKUP(#REF!,#REF!,#REF!)</definedName>
    <definedName name="Image" localSheetId="4">VLOOKUP(#REF!,#REF!,#REF!)</definedName>
    <definedName name="Image" localSheetId="5">VLOOKUP('Section 10a Plan_Diffusion'!#REF!,'Section 10a Plan_Diffusion'!#REF!,'Section 10a Plan_Diffusion'!#REF!)</definedName>
    <definedName name="Image">VLOOKUP(#REF!,#REF!,#REF!)</definedName>
    <definedName name="Image2" localSheetId="4">VLOOKUP(#REF!,#REF!,#REF!)</definedName>
    <definedName name="Image2" localSheetId="5">VLOOKUP('Section 10a Plan_Diffusion'!#REF!,'Section 10a Plan_Diffusion'!#REF!,'Section 10a Plan_Diffusion'!#REF!)</definedName>
    <definedName name="Image2">VLOOKUP(#REF!,#REF!,#REF!)</definedName>
    <definedName name="_xlnm.Print_Titles" localSheetId="2">Gouvernance!$3:$3</definedName>
    <definedName name="_xlnm.Print_Titles" localSheetId="4">'Section 10a Bilan_Diffusion'!$2:$19</definedName>
    <definedName name="_xlnm.Print_Titles" localSheetId="5">'Section 10a Plan_Diffusion'!$2:$19</definedName>
    <definedName name="_xlnm.Print_Titles" localSheetId="6">'Section 14a'!$1:$9</definedName>
    <definedName name="Liste1">REF!$Q$51:$Q$54</definedName>
    <definedName name="Liste10">REF!$Z$51:$Z$52</definedName>
    <definedName name="Liste11">REF!$AA$51:$AA$52</definedName>
    <definedName name="Liste12">REF!$AB$51:$AB$52</definedName>
    <definedName name="Liste13">REF!$AC$51:$AC$52</definedName>
    <definedName name="Liste14">REF!$AD$51:$AD$52</definedName>
    <definedName name="Liste15">REF!$AE$51:$AE$52</definedName>
    <definedName name="Liste16">REF!$AF$51:$AF$52</definedName>
    <definedName name="Liste17">REF!$AG$51:$AG$52</definedName>
    <definedName name="Liste2">REF!$R$51:$R$56</definedName>
    <definedName name="Liste3">REF!$S$51:$S$52</definedName>
    <definedName name="Liste4">REF!$T$51:$T$52</definedName>
    <definedName name="Liste5">REF!$U$51:$U$53</definedName>
    <definedName name="Liste6">REF!$V$51:$V$52</definedName>
    <definedName name="Liste7">REF!$W$51:$W$52</definedName>
    <definedName name="Liste8">REF!$X$51:$X$52</definedName>
    <definedName name="Liste9">REF!$Y$51:$Y$52</definedName>
    <definedName name="Litt">REF!$AB$23:$AB$24</definedName>
    <definedName name="Nv10cDiversite" localSheetId="0">#REF!</definedName>
    <definedName name="Nv10cHand" localSheetId="0">#REF!</definedName>
    <definedName name="Nv10cHaut" localSheetId="0">#REF!</definedName>
    <definedName name="Nv10cReleve" localSheetId="0">#REF!</definedName>
    <definedName name="Plan_Budget">'Résumé-Plan'!$A$2:$N$27</definedName>
    <definedName name="Plan_Diffusion10a">'Résumé-Plan'!$A$570:$AB$900</definedName>
    <definedName name="Plan_Diffusion9a">'Résumé-Plan'!$A$33:$AC$321</definedName>
    <definedName name="Plan_Diffusion9b">'Résumé-Plan'!$A$327:$N$563</definedName>
    <definedName name="Plan_EVEN_Diffusion16a">'Résumé-Plan'!$A$1341:$AB$1527</definedName>
    <definedName name="Plan_Litt_Diffusion10c">'Résumé-Plan'!$A$906:$AC$1009</definedName>
    <definedName name="Plan_PERI12a">'Résumé-Plan'!$A$1227:$W$1327</definedName>
    <definedName name="Plan_PERI12b">'Résumé-Plan'!$A$1333:$M$1334</definedName>
    <definedName name="Plan_VISU_Autre11b">'Résumé-Plan'!$A$1121:$V$1221</definedName>
    <definedName name="Plan_VISU_Diffusion11a">'Résumé-Plan'!$A$1015:$X$1115</definedName>
    <definedName name="PROD_CoutCreaProd">'Résumé-Bilan'!$A$569:$AQ$639</definedName>
    <definedName name="Recherche_Image" localSheetId="4">INDIRECT(#REF!)</definedName>
    <definedName name="Recherche_Image" localSheetId="5">INDIRECT('Section 10a Plan_Diffusion'!#REF!)</definedName>
    <definedName name="Recherche_Image">INDIRECT(#REF!)</definedName>
    <definedName name="Scene">REF!$Z$23:$Z$29</definedName>
    <definedName name="Toutes">REF!$Y$23:$Y$35</definedName>
    <definedName name="Visu">REF!$AA$23:$AA$29</definedName>
    <definedName name="VisuLitt">REF!$AC$23:$AC$30</definedName>
    <definedName name="Z_2F870E16_9E6A_4853_9DCF_D3EDC3121094_.wvu.FilterData" localSheetId="4" hidden="1">'Section 10a Bilan_Diffusion'!$A$25:$V$31</definedName>
    <definedName name="Z_2F870E16_9E6A_4853_9DCF_D3EDC3121094_.wvu.FilterData" localSheetId="5" hidden="1">'Section 10a Plan_Diffusion'!$A$25:$V$31</definedName>
    <definedName name="Z_2F870E16_9E6A_4853_9DCF_D3EDC3121094_.wvu.PrintTitles" localSheetId="4" hidden="1">'Section 10a Bilan_Diffusion'!$2:$19</definedName>
    <definedName name="Z_2F870E16_9E6A_4853_9DCF_D3EDC3121094_.wvu.PrintTitles" localSheetId="5" hidden="1">'Section 10a Plan_Diffusion'!$2:$19</definedName>
    <definedName name="Z_880C3229_9790_4559_BAA0_FBDBBD6DDD03_.wvu.FilterData" localSheetId="6" hidden="1">'Section 14a'!$A$1:$N$210</definedName>
    <definedName name="Z_880C3229_9790_4559_BAA0_FBDBBD6DDD03_.wvu.PrintArea" localSheetId="2" hidden="1">Gouvernance!$A$1:$P$155</definedName>
    <definedName name="Z_880C3229_9790_4559_BAA0_FBDBBD6DDD03_.wvu.PrintTitles" localSheetId="2" hidden="1">Gouvernance!$3:$3</definedName>
    <definedName name="Z_880C3229_9790_4559_BAA0_FBDBBD6DDD03_.wvu.PrintTitles" localSheetId="4" hidden="1">'Section 10a Bilan_Diffusion'!$2:$19</definedName>
    <definedName name="Z_880C3229_9790_4559_BAA0_FBDBBD6DDD03_.wvu.PrintTitles" localSheetId="5" hidden="1">'Section 10a Plan_Diffusion'!$2:$19</definedName>
    <definedName name="Z_880C3229_9790_4559_BAA0_FBDBBD6DDD03_.wvu.PrintTitles" localSheetId="6" hidden="1">'Section 14a'!$1:$9</definedName>
    <definedName name="Z_E81D238A_7B02_4284_898B_8B059A14501E_.wvu.FilterData" localSheetId="6" hidden="1">'Section 14a'!$A$1:$N$210</definedName>
    <definedName name="Z_E81D238A_7B02_4284_898B_8B059A14501E_.wvu.PrintArea" localSheetId="2" hidden="1">Gouvernance!$A$1:$P$155</definedName>
    <definedName name="Z_E81D238A_7B02_4284_898B_8B059A14501E_.wvu.PrintTitles" localSheetId="2" hidden="1">Gouvernance!$3:$3</definedName>
    <definedName name="Z_E81D238A_7B02_4284_898B_8B059A14501E_.wvu.PrintTitles" localSheetId="4" hidden="1">'Section 10a Bilan_Diffusion'!$2:$19</definedName>
    <definedName name="Z_E81D238A_7B02_4284_898B_8B059A14501E_.wvu.PrintTitles" localSheetId="5" hidden="1">'Section 10a Plan_Diffusion'!$2:$19</definedName>
    <definedName name="Z_E81D238A_7B02_4284_898B_8B059A14501E_.wvu.PrintTitles" localSheetId="6" hidden="1">'Section 14a'!$1:$9</definedName>
    <definedName name="Z_EE10AC66_1EA7_44A5_A4AC_C85396D1CDF4_.wvu.PrintArea" localSheetId="6" hidden="1">'Section 14a'!$A$1:$N$210</definedName>
    <definedName name="Z_EE10AC66_1EA7_44A5_A4AC_C85396D1CDF4_.wvu.PrintTitles" localSheetId="4" hidden="1">'Section 10a Bilan_Diffusion'!$2:$19</definedName>
    <definedName name="Z_EE10AC66_1EA7_44A5_A4AC_C85396D1CDF4_.wvu.PrintTitles" localSheetId="5" hidden="1">'Section 10a Plan_Diffusion'!$2:$19</definedName>
    <definedName name="Z_EE10AC66_1EA7_44A5_A4AC_C85396D1CDF4_.wvu.PrintTitles" localSheetId="6" hidden="1">'Section 14a'!$1:$9</definedName>
    <definedName name="_xlnm.Print_Area" localSheetId="8">'Directives d''envoi'!$A$1:$H$48</definedName>
    <definedName name="_xlnm.Print_Area" localSheetId="1">'Identification '!$A$6:$L$59</definedName>
  </definedNames>
  <calcPr calcId="191029"/>
  <customWorkbookViews>
    <customWorkbookView name="Bernard Schaller TM21 - Affichage personnalisé" guid="{E81D238A-7B02-4284-898B-8B059A14501E}" mergeInterval="0" personalView="1" maximized="1" windowWidth="1920" windowHeight="791" tabRatio="904" activeSheetId="11"/>
    <customWorkbookView name="bsch - Affichage personnalisé" guid="{EE10AC66-1EA7-44A5-A4AC-C85396D1CDF4}" mergeInterval="0" personalView="1" maximized="1" windowWidth="934" windowHeight="680" tabRatio="904" activeSheetId="5"/>
    <customWorkbookView name="Éliane Habimana TM19 - Affichage personnalisé" guid="{880C3229-9790-4559-BAA0-FBDBBD6DDD03}" mergeInterval="0" personalView="1" maximized="1" windowWidth="1366" windowHeight="535" tabRatio="904"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4" i="100" l="1"/>
  <c r="F79" i="100"/>
  <c r="G72" i="100" l="1"/>
  <c r="E8" i="144"/>
  <c r="E6" i="144"/>
  <c r="E8" i="130"/>
  <c r="E6" i="130"/>
  <c r="P23" i="144"/>
  <c r="A72" i="100" l="1"/>
  <c r="B572" i="151"/>
  <c r="B573" i="151"/>
  <c r="B574" i="151"/>
  <c r="B575" i="151"/>
  <c r="B576" i="151"/>
  <c r="B577" i="151"/>
  <c r="B578" i="151"/>
  <c r="B579" i="151"/>
  <c r="B580" i="151"/>
  <c r="B581" i="151"/>
  <c r="B582" i="151"/>
  <c r="B583" i="151"/>
  <c r="B584" i="151"/>
  <c r="B585" i="151"/>
  <c r="B586" i="151"/>
  <c r="B587" i="151"/>
  <c r="B588" i="151"/>
  <c r="B589" i="151"/>
  <c r="B590" i="151"/>
  <c r="B591" i="151"/>
  <c r="B592" i="151"/>
  <c r="B593" i="151"/>
  <c r="B594" i="151"/>
  <c r="B595" i="151"/>
  <c r="B596" i="151"/>
  <c r="B597" i="151"/>
  <c r="B598" i="151"/>
  <c r="B599" i="151"/>
  <c r="B600" i="151"/>
  <c r="B601" i="151"/>
  <c r="B602" i="151"/>
  <c r="B603" i="151"/>
  <c r="B604" i="151"/>
  <c r="B605" i="151"/>
  <c r="B606" i="151"/>
  <c r="B607" i="151"/>
  <c r="B608" i="151"/>
  <c r="B609" i="151"/>
  <c r="B610" i="151"/>
  <c r="B611" i="151"/>
  <c r="B612" i="151"/>
  <c r="B613" i="151"/>
  <c r="B614" i="151"/>
  <c r="B615" i="151"/>
  <c r="B616" i="151"/>
  <c r="B617" i="151"/>
  <c r="B618" i="151"/>
  <c r="B619" i="151"/>
  <c r="B620" i="151"/>
  <c r="B621" i="151"/>
  <c r="B622" i="151"/>
  <c r="B623" i="151"/>
  <c r="B624" i="151"/>
  <c r="B625" i="151"/>
  <c r="B626" i="151"/>
  <c r="B627" i="151"/>
  <c r="B628" i="151"/>
  <c r="B629" i="151"/>
  <c r="B630" i="151"/>
  <c r="B631" i="151"/>
  <c r="B632" i="151"/>
  <c r="B633" i="151"/>
  <c r="B634" i="151"/>
  <c r="B635" i="151"/>
  <c r="B636" i="151"/>
  <c r="B637" i="151"/>
  <c r="B638" i="151"/>
  <c r="B639" i="151"/>
  <c r="B640" i="151"/>
  <c r="B641" i="151"/>
  <c r="B642" i="151"/>
  <c r="B643" i="151"/>
  <c r="B644" i="151"/>
  <c r="B645" i="151"/>
  <c r="B646" i="151"/>
  <c r="B647" i="151"/>
  <c r="B648" i="151"/>
  <c r="B649" i="151"/>
  <c r="B650" i="151"/>
  <c r="B651" i="151"/>
  <c r="B652" i="151"/>
  <c r="B653" i="151"/>
  <c r="B654" i="151"/>
  <c r="B655" i="151"/>
  <c r="B656" i="151"/>
  <c r="B657" i="151"/>
  <c r="B658" i="151"/>
  <c r="B659" i="151"/>
  <c r="B660" i="151"/>
  <c r="B661" i="151"/>
  <c r="B662" i="151"/>
  <c r="B663" i="151"/>
  <c r="B664" i="151"/>
  <c r="B665" i="151"/>
  <c r="B666" i="151"/>
  <c r="B667" i="151"/>
  <c r="B668" i="151"/>
  <c r="B669" i="151"/>
  <c r="B670" i="151"/>
  <c r="B671" i="151"/>
  <c r="B672" i="151"/>
  <c r="B673" i="151"/>
  <c r="B674" i="151"/>
  <c r="B675" i="151"/>
  <c r="B676" i="151"/>
  <c r="B677" i="151"/>
  <c r="B678" i="151"/>
  <c r="B679" i="151"/>
  <c r="B680" i="151"/>
  <c r="B681" i="151"/>
  <c r="B682" i="151"/>
  <c r="B683" i="151"/>
  <c r="B684" i="151"/>
  <c r="B685" i="151"/>
  <c r="B686" i="151"/>
  <c r="B687" i="151"/>
  <c r="B688" i="151"/>
  <c r="B689" i="151"/>
  <c r="B690" i="151"/>
  <c r="B691" i="151"/>
  <c r="B692" i="151"/>
  <c r="B693" i="151"/>
  <c r="B694" i="151"/>
  <c r="B695" i="151"/>
  <c r="B696" i="151"/>
  <c r="B697" i="151"/>
  <c r="B698" i="151"/>
  <c r="B699" i="151"/>
  <c r="B700" i="151"/>
  <c r="B701" i="151"/>
  <c r="B702" i="151"/>
  <c r="B703" i="151"/>
  <c r="B704" i="151"/>
  <c r="B705" i="151"/>
  <c r="B706" i="151"/>
  <c r="B707" i="151"/>
  <c r="B708" i="151"/>
  <c r="B709" i="151"/>
  <c r="B710" i="151"/>
  <c r="B711" i="151"/>
  <c r="B712" i="151"/>
  <c r="B713" i="151"/>
  <c r="B714" i="151"/>
  <c r="B715" i="151"/>
  <c r="B716" i="151"/>
  <c r="B717" i="151"/>
  <c r="B718" i="151"/>
  <c r="B719" i="151"/>
  <c r="B720" i="151"/>
  <c r="B721" i="151"/>
  <c r="B722" i="151"/>
  <c r="B723" i="151"/>
  <c r="B724" i="151"/>
  <c r="B725" i="151"/>
  <c r="B726" i="151"/>
  <c r="B727" i="151"/>
  <c r="B728" i="151"/>
  <c r="B729" i="151"/>
  <c r="B730" i="151"/>
  <c r="B731" i="151"/>
  <c r="B732" i="151"/>
  <c r="B733" i="151"/>
  <c r="B734" i="151"/>
  <c r="B735" i="151"/>
  <c r="B736" i="151"/>
  <c r="B737" i="151"/>
  <c r="B738" i="151"/>
  <c r="B739" i="151"/>
  <c r="B740" i="151"/>
  <c r="B741" i="151"/>
  <c r="B742" i="151"/>
  <c r="B743" i="151"/>
  <c r="B744" i="151"/>
  <c r="B745" i="151"/>
  <c r="B746" i="151"/>
  <c r="B747" i="151"/>
  <c r="B748" i="151"/>
  <c r="B749" i="151"/>
  <c r="B750" i="151"/>
  <c r="B751" i="151"/>
  <c r="B752" i="151"/>
  <c r="B753" i="151"/>
  <c r="B754" i="151"/>
  <c r="B755" i="151"/>
  <c r="B756" i="151"/>
  <c r="B757" i="151"/>
  <c r="B758" i="151"/>
  <c r="B759" i="151"/>
  <c r="B760" i="151"/>
  <c r="B761" i="151"/>
  <c r="B762" i="151"/>
  <c r="B763" i="151"/>
  <c r="B764" i="151"/>
  <c r="B765" i="151"/>
  <c r="B766" i="151"/>
  <c r="B767" i="151"/>
  <c r="B768" i="151"/>
  <c r="B769" i="151"/>
  <c r="B770" i="151"/>
  <c r="B771" i="151"/>
  <c r="B772" i="151"/>
  <c r="B773" i="151"/>
  <c r="B774" i="151"/>
  <c r="B775" i="151"/>
  <c r="B776" i="151"/>
  <c r="B777" i="151"/>
  <c r="B778" i="151"/>
  <c r="B779" i="151"/>
  <c r="B780" i="151"/>
  <c r="B781" i="151"/>
  <c r="B782" i="151"/>
  <c r="B783" i="151"/>
  <c r="B784" i="151"/>
  <c r="B785" i="151"/>
  <c r="B786" i="151"/>
  <c r="B787" i="151"/>
  <c r="B788" i="151"/>
  <c r="B789" i="151"/>
  <c r="B790" i="151"/>
  <c r="B791" i="151"/>
  <c r="B792" i="151"/>
  <c r="B793" i="151"/>
  <c r="B794" i="151"/>
  <c r="B795" i="151"/>
  <c r="B796" i="151"/>
  <c r="B797" i="151"/>
  <c r="B798" i="151"/>
  <c r="B799" i="151"/>
  <c r="B800" i="151"/>
  <c r="B801" i="151"/>
  <c r="B802" i="151"/>
  <c r="B803" i="151"/>
  <c r="B804" i="151"/>
  <c r="B805" i="151"/>
  <c r="B806" i="151"/>
  <c r="B807" i="151"/>
  <c r="B808" i="151"/>
  <c r="B809" i="151"/>
  <c r="B810" i="151"/>
  <c r="B811" i="151"/>
  <c r="B812" i="151"/>
  <c r="B813" i="151"/>
  <c r="B814" i="151"/>
  <c r="B815" i="151"/>
  <c r="B816" i="151"/>
  <c r="B817" i="151"/>
  <c r="B818" i="151"/>
  <c r="B819" i="151"/>
  <c r="B820" i="151"/>
  <c r="B821" i="151"/>
  <c r="B822" i="151"/>
  <c r="B823" i="151"/>
  <c r="B824" i="151"/>
  <c r="B825" i="151"/>
  <c r="B826" i="151"/>
  <c r="B827" i="151"/>
  <c r="B828" i="151"/>
  <c r="B829" i="151"/>
  <c r="B830" i="151"/>
  <c r="B831" i="151"/>
  <c r="B832" i="151"/>
  <c r="B833" i="151"/>
  <c r="B834" i="151"/>
  <c r="B835" i="151"/>
  <c r="B836" i="151"/>
  <c r="B837" i="151"/>
  <c r="B838" i="151"/>
  <c r="B839" i="151"/>
  <c r="B840" i="151"/>
  <c r="B841" i="151"/>
  <c r="B842" i="151"/>
  <c r="B843" i="151"/>
  <c r="B844" i="151"/>
  <c r="B845" i="151"/>
  <c r="B846" i="151"/>
  <c r="B847" i="151"/>
  <c r="B848" i="151"/>
  <c r="B849" i="151"/>
  <c r="B850" i="151"/>
  <c r="B851" i="151"/>
  <c r="B852" i="151"/>
  <c r="B853" i="151"/>
  <c r="B854" i="151"/>
  <c r="B855" i="151"/>
  <c r="B856" i="151"/>
  <c r="B857" i="151"/>
  <c r="B858" i="151"/>
  <c r="B859" i="151"/>
  <c r="B860" i="151"/>
  <c r="B861" i="151"/>
  <c r="B862" i="151"/>
  <c r="B863" i="151"/>
  <c r="B864" i="151"/>
  <c r="B865" i="151"/>
  <c r="B866" i="151"/>
  <c r="B867" i="151"/>
  <c r="B868" i="151"/>
  <c r="B869" i="151"/>
  <c r="B870" i="151"/>
  <c r="B871" i="151"/>
  <c r="B872" i="151"/>
  <c r="B873" i="151"/>
  <c r="B874" i="151"/>
  <c r="B875" i="151"/>
  <c r="B876" i="151"/>
  <c r="B877" i="151"/>
  <c r="B878" i="151"/>
  <c r="B879" i="151"/>
  <c r="B880" i="151"/>
  <c r="B881" i="151"/>
  <c r="B882" i="151"/>
  <c r="B883" i="151"/>
  <c r="B884" i="151"/>
  <c r="B885" i="151"/>
  <c r="B886" i="151"/>
  <c r="B887" i="151"/>
  <c r="B888" i="151"/>
  <c r="B889" i="151"/>
  <c r="B890" i="151"/>
  <c r="B891" i="151"/>
  <c r="B892" i="151"/>
  <c r="B893" i="151"/>
  <c r="B894" i="151"/>
  <c r="B895" i="151"/>
  <c r="B896" i="151"/>
  <c r="B897" i="151"/>
  <c r="B898" i="151"/>
  <c r="B899" i="151"/>
  <c r="B900" i="151"/>
  <c r="B571" i="151"/>
  <c r="B4" i="151"/>
  <c r="B5" i="151"/>
  <c r="B6" i="151"/>
  <c r="B7" i="151"/>
  <c r="B8" i="151"/>
  <c r="B9" i="151"/>
  <c r="B10" i="151"/>
  <c r="B11" i="151"/>
  <c r="B12" i="151"/>
  <c r="B13" i="151"/>
  <c r="B14" i="151"/>
  <c r="B15" i="151"/>
  <c r="B16" i="151"/>
  <c r="B17" i="151"/>
  <c r="B18" i="151"/>
  <c r="B19" i="151"/>
  <c r="B20" i="151"/>
  <c r="B21" i="151"/>
  <c r="B22" i="151"/>
  <c r="B23" i="151"/>
  <c r="B24" i="151"/>
  <c r="B25" i="151"/>
  <c r="B26" i="151"/>
  <c r="B27" i="151"/>
  <c r="B3" i="151"/>
  <c r="B647" i="150"/>
  <c r="B648" i="150"/>
  <c r="B649" i="150"/>
  <c r="B650" i="150"/>
  <c r="B651" i="150"/>
  <c r="B652" i="150"/>
  <c r="B653" i="150"/>
  <c r="B654" i="150"/>
  <c r="B655" i="150"/>
  <c r="B656" i="150"/>
  <c r="B657" i="150"/>
  <c r="B658" i="150"/>
  <c r="B659" i="150"/>
  <c r="B660" i="150"/>
  <c r="B661" i="150"/>
  <c r="B662" i="150"/>
  <c r="B663" i="150"/>
  <c r="B664" i="150"/>
  <c r="B665" i="150"/>
  <c r="B666" i="150"/>
  <c r="B667" i="150"/>
  <c r="B668" i="150"/>
  <c r="B669" i="150"/>
  <c r="B670" i="150"/>
  <c r="B671" i="150"/>
  <c r="B672" i="150"/>
  <c r="B673" i="150"/>
  <c r="B674" i="150"/>
  <c r="B675" i="150"/>
  <c r="B676" i="150"/>
  <c r="B677" i="150"/>
  <c r="B678" i="150"/>
  <c r="B679" i="150"/>
  <c r="B680" i="150"/>
  <c r="B681" i="150"/>
  <c r="B682" i="150"/>
  <c r="B683" i="150"/>
  <c r="B684" i="150"/>
  <c r="B685" i="150"/>
  <c r="B686" i="150"/>
  <c r="B687" i="150"/>
  <c r="B688" i="150"/>
  <c r="B689" i="150"/>
  <c r="B690" i="150"/>
  <c r="B691" i="150"/>
  <c r="B692" i="150"/>
  <c r="B693" i="150"/>
  <c r="B694" i="150"/>
  <c r="B695" i="150"/>
  <c r="B696" i="150"/>
  <c r="B697" i="150"/>
  <c r="B698" i="150"/>
  <c r="B699" i="150"/>
  <c r="B700" i="150"/>
  <c r="B701" i="150"/>
  <c r="B702" i="150"/>
  <c r="B703" i="150"/>
  <c r="B704" i="150"/>
  <c r="B705" i="150"/>
  <c r="B706" i="150"/>
  <c r="B707" i="150"/>
  <c r="B708" i="150"/>
  <c r="B709" i="150"/>
  <c r="B710" i="150"/>
  <c r="B711" i="150"/>
  <c r="B712" i="150"/>
  <c r="B713" i="150"/>
  <c r="B714" i="150"/>
  <c r="B715" i="150"/>
  <c r="B716" i="150"/>
  <c r="B717" i="150"/>
  <c r="B718" i="150"/>
  <c r="B719" i="150"/>
  <c r="B720" i="150"/>
  <c r="B721" i="150"/>
  <c r="B722" i="150"/>
  <c r="B723" i="150"/>
  <c r="B724" i="150"/>
  <c r="B725" i="150"/>
  <c r="B726" i="150"/>
  <c r="B727" i="150"/>
  <c r="B728" i="150"/>
  <c r="B729" i="150"/>
  <c r="B730" i="150"/>
  <c r="B731" i="150"/>
  <c r="B732" i="150"/>
  <c r="B733" i="150"/>
  <c r="B734" i="150"/>
  <c r="B735" i="150"/>
  <c r="B736" i="150"/>
  <c r="B737" i="150"/>
  <c r="B738" i="150"/>
  <c r="B739" i="150"/>
  <c r="B740" i="150"/>
  <c r="B741" i="150"/>
  <c r="B742" i="150"/>
  <c r="B743" i="150"/>
  <c r="B744" i="150"/>
  <c r="B745" i="150"/>
  <c r="B746" i="150"/>
  <c r="B747" i="150"/>
  <c r="B748" i="150"/>
  <c r="B749" i="150"/>
  <c r="B750" i="150"/>
  <c r="B751" i="150"/>
  <c r="B752" i="150"/>
  <c r="B753" i="150"/>
  <c r="B754" i="150"/>
  <c r="B755" i="150"/>
  <c r="B756" i="150"/>
  <c r="B757" i="150"/>
  <c r="B758" i="150"/>
  <c r="B759" i="150"/>
  <c r="B760" i="150"/>
  <c r="B761" i="150"/>
  <c r="B762" i="150"/>
  <c r="B763" i="150"/>
  <c r="B764" i="150"/>
  <c r="B765" i="150"/>
  <c r="B766" i="150"/>
  <c r="B767" i="150"/>
  <c r="B768" i="150"/>
  <c r="B769" i="150"/>
  <c r="B770" i="150"/>
  <c r="B771" i="150"/>
  <c r="B772" i="150"/>
  <c r="B773" i="150"/>
  <c r="B774" i="150"/>
  <c r="B775" i="150"/>
  <c r="B776" i="150"/>
  <c r="B777" i="150"/>
  <c r="B778" i="150"/>
  <c r="B779" i="150"/>
  <c r="B780" i="150"/>
  <c r="B781" i="150"/>
  <c r="B782" i="150"/>
  <c r="B783" i="150"/>
  <c r="B784" i="150"/>
  <c r="B785" i="150"/>
  <c r="B786" i="150"/>
  <c r="B787" i="150"/>
  <c r="B788" i="150"/>
  <c r="B789" i="150"/>
  <c r="B790" i="150"/>
  <c r="B791" i="150"/>
  <c r="B792" i="150"/>
  <c r="B793" i="150"/>
  <c r="B794" i="150"/>
  <c r="B795" i="150"/>
  <c r="B796" i="150"/>
  <c r="B797" i="150"/>
  <c r="B798" i="150"/>
  <c r="B799" i="150"/>
  <c r="B800" i="150"/>
  <c r="B801" i="150"/>
  <c r="B802" i="150"/>
  <c r="B803" i="150"/>
  <c r="B804" i="150"/>
  <c r="B805" i="150"/>
  <c r="B806" i="150"/>
  <c r="B807" i="150"/>
  <c r="B808" i="150"/>
  <c r="B809" i="150"/>
  <c r="B810" i="150"/>
  <c r="B811" i="150"/>
  <c r="B812" i="150"/>
  <c r="B813" i="150"/>
  <c r="B814" i="150"/>
  <c r="B815" i="150"/>
  <c r="B816" i="150"/>
  <c r="B817" i="150"/>
  <c r="B818" i="150"/>
  <c r="B819" i="150"/>
  <c r="B820" i="150"/>
  <c r="B821" i="150"/>
  <c r="B822" i="150"/>
  <c r="B823" i="150"/>
  <c r="B824" i="150"/>
  <c r="B825" i="150"/>
  <c r="B826" i="150"/>
  <c r="B827" i="150"/>
  <c r="B828" i="150"/>
  <c r="B829" i="150"/>
  <c r="B830" i="150"/>
  <c r="B831" i="150"/>
  <c r="B832" i="150"/>
  <c r="B833" i="150"/>
  <c r="B834" i="150"/>
  <c r="B835" i="150"/>
  <c r="B836" i="150"/>
  <c r="B837" i="150"/>
  <c r="B838" i="150"/>
  <c r="B839" i="150"/>
  <c r="B840" i="150"/>
  <c r="B841" i="150"/>
  <c r="B842" i="150"/>
  <c r="B843" i="150"/>
  <c r="B844" i="150"/>
  <c r="B845" i="150"/>
  <c r="B846" i="150"/>
  <c r="B847" i="150"/>
  <c r="B848" i="150"/>
  <c r="B849" i="150"/>
  <c r="B850" i="150"/>
  <c r="B851" i="150"/>
  <c r="B852" i="150"/>
  <c r="B853" i="150"/>
  <c r="B854" i="150"/>
  <c r="B855" i="150"/>
  <c r="B856" i="150"/>
  <c r="B857" i="150"/>
  <c r="B858" i="150"/>
  <c r="B859" i="150"/>
  <c r="B860" i="150"/>
  <c r="B861" i="150"/>
  <c r="B862" i="150"/>
  <c r="B863" i="150"/>
  <c r="B864" i="150"/>
  <c r="B865" i="150"/>
  <c r="B866" i="150"/>
  <c r="B867" i="150"/>
  <c r="B868" i="150"/>
  <c r="B869" i="150"/>
  <c r="B870" i="150"/>
  <c r="B871" i="150"/>
  <c r="B872" i="150"/>
  <c r="B873" i="150"/>
  <c r="B874" i="150"/>
  <c r="B875" i="150"/>
  <c r="B876" i="150"/>
  <c r="B877" i="150"/>
  <c r="B878" i="150"/>
  <c r="B879" i="150"/>
  <c r="B880" i="150"/>
  <c r="B881" i="150"/>
  <c r="B882" i="150"/>
  <c r="B883" i="150"/>
  <c r="B884" i="150"/>
  <c r="B885" i="150"/>
  <c r="B886" i="150"/>
  <c r="B887" i="150"/>
  <c r="B888" i="150"/>
  <c r="B889" i="150"/>
  <c r="B890" i="150"/>
  <c r="B891" i="150"/>
  <c r="B892" i="150"/>
  <c r="B893" i="150"/>
  <c r="B894" i="150"/>
  <c r="B895" i="150"/>
  <c r="B896" i="150"/>
  <c r="B897" i="150"/>
  <c r="B898" i="150"/>
  <c r="B899" i="150"/>
  <c r="B900" i="150"/>
  <c r="B901" i="150"/>
  <c r="B902" i="150"/>
  <c r="B903" i="150"/>
  <c r="B904" i="150"/>
  <c r="B905" i="150"/>
  <c r="B906" i="150"/>
  <c r="B907" i="150"/>
  <c r="B908" i="150"/>
  <c r="B909" i="150"/>
  <c r="B910" i="150"/>
  <c r="B911" i="150"/>
  <c r="B912" i="150"/>
  <c r="B913" i="150"/>
  <c r="B914" i="150"/>
  <c r="B915" i="150"/>
  <c r="B916" i="150"/>
  <c r="B917" i="150"/>
  <c r="B918" i="150"/>
  <c r="B919" i="150"/>
  <c r="B920" i="150"/>
  <c r="B921" i="150"/>
  <c r="B922" i="150"/>
  <c r="B923" i="150"/>
  <c r="B924" i="150"/>
  <c r="B925" i="150"/>
  <c r="B926" i="150"/>
  <c r="B927" i="150"/>
  <c r="B928" i="150"/>
  <c r="B929" i="150"/>
  <c r="B930" i="150"/>
  <c r="B931" i="150"/>
  <c r="B932" i="150"/>
  <c r="B933" i="150"/>
  <c r="B934" i="150"/>
  <c r="B935" i="150"/>
  <c r="B936" i="150"/>
  <c r="B937" i="150"/>
  <c r="B938" i="150"/>
  <c r="B939" i="150"/>
  <c r="B940" i="150"/>
  <c r="B941" i="150"/>
  <c r="B942" i="150"/>
  <c r="B943" i="150"/>
  <c r="B944" i="150"/>
  <c r="B945" i="150"/>
  <c r="B946" i="150"/>
  <c r="B947" i="150"/>
  <c r="B948" i="150"/>
  <c r="B949" i="150"/>
  <c r="B950" i="150"/>
  <c r="B951" i="150"/>
  <c r="B952" i="150"/>
  <c r="B953" i="150"/>
  <c r="B954" i="150"/>
  <c r="B955" i="150"/>
  <c r="B956" i="150"/>
  <c r="B957" i="150"/>
  <c r="B958" i="150"/>
  <c r="B959" i="150"/>
  <c r="B960" i="150"/>
  <c r="B961" i="150"/>
  <c r="B962" i="150"/>
  <c r="B963" i="150"/>
  <c r="B964" i="150"/>
  <c r="B965" i="150"/>
  <c r="B966" i="150"/>
  <c r="B967" i="150"/>
  <c r="B968" i="150"/>
  <c r="B969" i="150"/>
  <c r="B970" i="150"/>
  <c r="B971" i="150"/>
  <c r="B972" i="150"/>
  <c r="B973" i="150"/>
  <c r="B974" i="150"/>
  <c r="B975" i="150"/>
  <c r="B646" i="150"/>
  <c r="B4" i="150"/>
  <c r="B5" i="150"/>
  <c r="B6" i="150"/>
  <c r="B7" i="150"/>
  <c r="B8" i="150"/>
  <c r="B9" i="150"/>
  <c r="B10" i="150"/>
  <c r="B11" i="150"/>
  <c r="B12" i="150"/>
  <c r="B13" i="150"/>
  <c r="B14" i="150"/>
  <c r="B15" i="150"/>
  <c r="B16" i="150"/>
  <c r="B17" i="150"/>
  <c r="B18" i="150"/>
  <c r="B19" i="150"/>
  <c r="B20" i="150"/>
  <c r="B21" i="150"/>
  <c r="B22" i="150"/>
  <c r="B23" i="150"/>
  <c r="B24" i="150"/>
  <c r="B25" i="150"/>
  <c r="B26" i="150"/>
  <c r="B27" i="150"/>
  <c r="B28" i="150"/>
  <c r="B3" i="150"/>
  <c r="B4" i="19"/>
  <c r="B3" i="144"/>
  <c r="B3" i="130"/>
  <c r="C6" i="102"/>
  <c r="D3" i="134"/>
  <c r="F13" i="100"/>
  <c r="D117" i="19"/>
  <c r="BM8" i="41"/>
  <c r="C578" i="151"/>
  <c r="C579" i="151"/>
  <c r="C580" i="151"/>
  <c r="C581" i="151"/>
  <c r="C583" i="151"/>
  <c r="C585" i="151"/>
  <c r="C588" i="151"/>
  <c r="C589" i="151"/>
  <c r="C590" i="151"/>
  <c r="C597" i="151"/>
  <c r="C599" i="151"/>
  <c r="C600" i="151"/>
  <c r="C602" i="151"/>
  <c r="C605" i="151"/>
  <c r="C606" i="151"/>
  <c r="C608" i="151"/>
  <c r="C609" i="151"/>
  <c r="C610" i="151"/>
  <c r="C618" i="151"/>
  <c r="C620" i="151"/>
  <c r="C621" i="151"/>
  <c r="C622" i="151"/>
  <c r="C625" i="151"/>
  <c r="C627" i="151"/>
  <c r="C628" i="151"/>
  <c r="C630" i="151"/>
  <c r="C631" i="151"/>
  <c r="C638" i="151"/>
  <c r="C641" i="151"/>
  <c r="C642" i="151"/>
  <c r="C644" i="151"/>
  <c r="C646" i="151"/>
  <c r="C647" i="151"/>
  <c r="C648" i="151"/>
  <c r="C649" i="151"/>
  <c r="C652" i="151"/>
  <c r="C660" i="151"/>
  <c r="C661" i="151"/>
  <c r="C662" i="151"/>
  <c r="C663" i="151"/>
  <c r="C665" i="151"/>
  <c r="C666" i="151"/>
  <c r="C669" i="151"/>
  <c r="C672" i="151"/>
  <c r="C674" i="151"/>
  <c r="C679" i="151"/>
  <c r="C680" i="151"/>
  <c r="C681" i="151"/>
  <c r="C683" i="151"/>
  <c r="C687" i="151"/>
  <c r="C688" i="151"/>
  <c r="C691" i="151"/>
  <c r="C692" i="151"/>
  <c r="C693" i="151"/>
  <c r="C700" i="151"/>
  <c r="C702" i="151"/>
  <c r="C703" i="151"/>
  <c r="C704" i="151"/>
  <c r="C707" i="151"/>
  <c r="C709" i="151"/>
  <c r="C711" i="151"/>
  <c r="C712" i="151"/>
  <c r="C714" i="151"/>
  <c r="C720" i="151"/>
  <c r="C722" i="151"/>
  <c r="C723" i="151"/>
  <c r="C725" i="151"/>
  <c r="C729" i="151"/>
  <c r="C730" i="151"/>
  <c r="C731" i="151"/>
  <c r="C732" i="151"/>
  <c r="C734" i="151"/>
  <c r="C742" i="151"/>
  <c r="C743" i="151"/>
  <c r="C744" i="151"/>
  <c r="C745" i="151"/>
  <c r="C748" i="151"/>
  <c r="C750" i="151"/>
  <c r="C751" i="151"/>
  <c r="C753" i="151"/>
  <c r="C756" i="151"/>
  <c r="C761" i="151"/>
  <c r="C762" i="151"/>
  <c r="C763" i="151"/>
  <c r="C767" i="151"/>
  <c r="C770" i="151"/>
  <c r="C772" i="151"/>
  <c r="C773" i="151"/>
  <c r="C774" i="151"/>
  <c r="C775" i="151"/>
  <c r="C781" i="151"/>
  <c r="C784" i="151"/>
  <c r="C786" i="151"/>
  <c r="C788" i="151"/>
  <c r="C790" i="151"/>
  <c r="C791" i="151"/>
  <c r="C792" i="151"/>
  <c r="C793" i="151"/>
  <c r="C795" i="151"/>
  <c r="C802" i="151"/>
  <c r="C805" i="151"/>
  <c r="C806" i="151"/>
  <c r="C807" i="151"/>
  <c r="C810" i="151"/>
  <c r="C812" i="151"/>
  <c r="C813" i="151"/>
  <c r="C814" i="151"/>
  <c r="C816" i="151"/>
  <c r="C824" i="151"/>
  <c r="C826" i="151"/>
  <c r="C827" i="151"/>
  <c r="C828" i="151"/>
  <c r="C830" i="151"/>
  <c r="C832" i="151"/>
  <c r="C833" i="151"/>
  <c r="C834" i="151"/>
  <c r="C837" i="151"/>
  <c r="C844" i="151"/>
  <c r="C845" i="151"/>
  <c r="C846" i="151"/>
  <c r="C848" i="151"/>
  <c r="C851" i="151"/>
  <c r="C854" i="151"/>
  <c r="C855" i="151"/>
  <c r="C856" i="151"/>
  <c r="C857" i="151"/>
  <c r="C865" i="151"/>
  <c r="C866" i="151"/>
  <c r="C868" i="151"/>
  <c r="C870" i="151"/>
  <c r="C872" i="151"/>
  <c r="C873" i="151"/>
  <c r="C874" i="151"/>
  <c r="C875" i="151"/>
  <c r="C876" i="151"/>
  <c r="C886" i="151"/>
  <c r="C887" i="151"/>
  <c r="C888" i="151"/>
  <c r="C889" i="151"/>
  <c r="C891" i="151"/>
  <c r="C893" i="151"/>
  <c r="C894" i="151"/>
  <c r="C896" i="151"/>
  <c r="C898" i="151"/>
  <c r="C6" i="151"/>
  <c r="C7" i="151"/>
  <c r="C8" i="151"/>
  <c r="C9" i="151"/>
  <c r="C10" i="151"/>
  <c r="C11" i="151"/>
  <c r="C12" i="151"/>
  <c r="C15" i="151"/>
  <c r="C16" i="151"/>
  <c r="C17" i="151"/>
  <c r="C19" i="151"/>
  <c r="C21" i="151"/>
  <c r="C22" i="151"/>
  <c r="C23" i="151"/>
  <c r="C24" i="151"/>
  <c r="C25" i="151"/>
  <c r="C26" i="151"/>
  <c r="C27" i="151"/>
  <c r="BM7" i="41"/>
  <c r="C698" i="150"/>
  <c r="C782" i="150"/>
  <c r="C892" i="150"/>
  <c r="C28" i="150"/>
  <c r="C3" i="150"/>
  <c r="C20" i="151" l="1"/>
  <c r="C5" i="151"/>
  <c r="C890" i="151"/>
  <c r="C871" i="151"/>
  <c r="C849" i="151"/>
  <c r="C829" i="151"/>
  <c r="C809" i="151"/>
  <c r="C789" i="151"/>
  <c r="C768" i="151"/>
  <c r="C747" i="151"/>
  <c r="C726" i="151"/>
  <c r="C706" i="151"/>
  <c r="C686" i="151"/>
  <c r="C664" i="151"/>
  <c r="C645" i="151"/>
  <c r="C624" i="151"/>
  <c r="C604" i="151"/>
  <c r="C582" i="151"/>
  <c r="C14" i="151"/>
  <c r="C884" i="151"/>
  <c r="C862" i="151"/>
  <c r="C843" i="151"/>
  <c r="C821" i="151"/>
  <c r="C801" i="151"/>
  <c r="C779" i="151"/>
  <c r="C760" i="151"/>
  <c r="C740" i="151"/>
  <c r="C719" i="151"/>
  <c r="C698" i="151"/>
  <c r="C678" i="151"/>
  <c r="C659" i="151"/>
  <c r="C637" i="151"/>
  <c r="C617" i="151"/>
  <c r="C596" i="151"/>
  <c r="C577" i="151"/>
  <c r="C3" i="151"/>
  <c r="C13" i="151"/>
  <c r="C883" i="151"/>
  <c r="C861" i="151"/>
  <c r="C841" i="151"/>
  <c r="C820" i="151"/>
  <c r="C800" i="151"/>
  <c r="C778" i="151"/>
  <c r="C759" i="151"/>
  <c r="C739" i="151"/>
  <c r="C718" i="151"/>
  <c r="C697" i="151"/>
  <c r="C677" i="151"/>
  <c r="C658" i="151"/>
  <c r="C636" i="151"/>
  <c r="C616" i="151"/>
  <c r="C595" i="151"/>
  <c r="C574" i="151"/>
  <c r="C882" i="151"/>
  <c r="C859" i="151"/>
  <c r="C840" i="151"/>
  <c r="C818" i="151"/>
  <c r="C798" i="151"/>
  <c r="C777" i="151"/>
  <c r="C758" i="151"/>
  <c r="C736" i="151"/>
  <c r="C716" i="151"/>
  <c r="C695" i="151"/>
  <c r="C676" i="151"/>
  <c r="C655" i="151"/>
  <c r="C634" i="151"/>
  <c r="C614" i="151"/>
  <c r="C593" i="151"/>
  <c r="C572" i="151"/>
  <c r="C900" i="151"/>
  <c r="C877" i="151"/>
  <c r="C858" i="151"/>
  <c r="C838" i="151"/>
  <c r="C817" i="151"/>
  <c r="C796" i="151"/>
  <c r="C776" i="151"/>
  <c r="C757" i="151"/>
  <c r="C735" i="151"/>
  <c r="C715" i="151"/>
  <c r="C694" i="151"/>
  <c r="C675" i="151"/>
  <c r="C653" i="151"/>
  <c r="C633" i="151"/>
  <c r="C611" i="151"/>
  <c r="C592" i="151"/>
  <c r="C586" i="151"/>
  <c r="C603" i="151"/>
  <c r="C619" i="151"/>
  <c r="C635" i="151"/>
  <c r="C651" i="151"/>
  <c r="C667" i="151"/>
  <c r="C684" i="151"/>
  <c r="C701" i="151"/>
  <c r="C717" i="151"/>
  <c r="C733" i="151"/>
  <c r="C749" i="151"/>
  <c r="C765" i="151"/>
  <c r="C782" i="151"/>
  <c r="C799" i="151"/>
  <c r="C815" i="151"/>
  <c r="C831" i="151"/>
  <c r="C847" i="151"/>
  <c r="C863" i="151"/>
  <c r="C880" i="151"/>
  <c r="C897" i="151"/>
  <c r="C575" i="151"/>
  <c r="C591" i="151"/>
  <c r="C607" i="151"/>
  <c r="C623" i="151"/>
  <c r="C639" i="151"/>
  <c r="C656" i="151"/>
  <c r="C673" i="151"/>
  <c r="C689" i="151"/>
  <c r="C705" i="151"/>
  <c r="C721" i="151"/>
  <c r="C737" i="151"/>
  <c r="C754" i="151"/>
  <c r="C771" i="151"/>
  <c r="C787" i="151"/>
  <c r="C803" i="151"/>
  <c r="C819" i="151"/>
  <c r="C835" i="151"/>
  <c r="C852" i="151"/>
  <c r="C869" i="151"/>
  <c r="C885" i="151"/>
  <c r="C571" i="151"/>
  <c r="C576" i="151"/>
  <c r="C594" i="151"/>
  <c r="C613" i="151"/>
  <c r="C632" i="151"/>
  <c r="C650" i="151"/>
  <c r="C670" i="151"/>
  <c r="C690" i="151"/>
  <c r="C708" i="151"/>
  <c r="C728" i="151"/>
  <c r="C746" i="151"/>
  <c r="C764" i="151"/>
  <c r="C785" i="151"/>
  <c r="C804" i="151"/>
  <c r="C823" i="151"/>
  <c r="C842" i="151"/>
  <c r="C860" i="151"/>
  <c r="C879" i="151"/>
  <c r="C899" i="151"/>
  <c r="C4" i="151"/>
  <c r="C18" i="151"/>
  <c r="C895" i="151"/>
  <c r="C881" i="151"/>
  <c r="C867" i="151"/>
  <c r="C853" i="151"/>
  <c r="C839" i="151"/>
  <c r="C825" i="151"/>
  <c r="C811" i="151"/>
  <c r="C797" i="151"/>
  <c r="C783" i="151"/>
  <c r="C769" i="151"/>
  <c r="C755" i="151"/>
  <c r="C741" i="151"/>
  <c r="C727" i="151"/>
  <c r="C713" i="151"/>
  <c r="C699" i="151"/>
  <c r="C685" i="151"/>
  <c r="C671" i="151"/>
  <c r="C657" i="151"/>
  <c r="C643" i="151"/>
  <c r="C629" i="151"/>
  <c r="C615" i="151"/>
  <c r="C601" i="151"/>
  <c r="C587" i="151"/>
  <c r="C573" i="151"/>
  <c r="C892" i="151"/>
  <c r="C878" i="151"/>
  <c r="C864" i="151"/>
  <c r="C850" i="151"/>
  <c r="C836" i="151"/>
  <c r="C822" i="151"/>
  <c r="C808" i="151"/>
  <c r="C794" i="151"/>
  <c r="C780" i="151"/>
  <c r="C766" i="151"/>
  <c r="C752" i="151"/>
  <c r="C738" i="151"/>
  <c r="C724" i="151"/>
  <c r="C710" i="151"/>
  <c r="C696" i="151"/>
  <c r="C682" i="151"/>
  <c r="C668" i="151"/>
  <c r="C654" i="151"/>
  <c r="C640" i="151"/>
  <c r="C626" i="151"/>
  <c r="C612" i="151"/>
  <c r="C598" i="151"/>
  <c r="C584" i="151"/>
  <c r="C891" i="150"/>
  <c r="C780" i="150"/>
  <c r="C25" i="150"/>
  <c r="C959" i="150"/>
  <c r="C958" i="150"/>
  <c r="C778" i="150"/>
  <c r="C23" i="150"/>
  <c r="C664" i="150"/>
  <c r="C22" i="150"/>
  <c r="C956" i="150"/>
  <c r="C12" i="150"/>
  <c r="C746" i="150"/>
  <c r="C920" i="150"/>
  <c r="C7" i="150"/>
  <c r="C919" i="150"/>
  <c r="C843" i="150"/>
  <c r="C740" i="150"/>
  <c r="C745" i="150"/>
  <c r="C918" i="150"/>
  <c r="C821" i="150"/>
  <c r="C706" i="150"/>
  <c r="C707" i="150"/>
  <c r="C787" i="150"/>
  <c r="C859" i="150"/>
  <c r="C921" i="150"/>
  <c r="C9" i="150"/>
  <c r="C656" i="150"/>
  <c r="C736" i="150"/>
  <c r="C805" i="150"/>
  <c r="C877" i="150"/>
  <c r="C943" i="150"/>
  <c r="C10" i="150"/>
  <c r="C662" i="150"/>
  <c r="C738" i="150"/>
  <c r="C815" i="150"/>
  <c r="C878" i="150"/>
  <c r="C949" i="150"/>
  <c r="C11" i="150"/>
  <c r="C663" i="150"/>
  <c r="C739" i="150"/>
  <c r="C816" i="150"/>
  <c r="C879" i="150"/>
  <c r="C26" i="150"/>
  <c r="C885" i="150"/>
  <c r="C779" i="150"/>
  <c r="C24" i="150"/>
  <c r="C858" i="150"/>
  <c r="C852" i="150"/>
  <c r="C776" i="150"/>
  <c r="C747" i="150"/>
  <c r="C950" i="150"/>
  <c r="C917" i="150"/>
  <c r="C820" i="150"/>
  <c r="C705" i="150"/>
  <c r="C27" i="150"/>
  <c r="C781" i="150"/>
  <c r="C696" i="150"/>
  <c r="C667" i="150"/>
  <c r="C880" i="150"/>
  <c r="C666" i="150"/>
  <c r="C665" i="150"/>
  <c r="C957" i="150"/>
  <c r="C851" i="150"/>
  <c r="C845" i="150"/>
  <c r="C8" i="150"/>
  <c r="C844" i="150"/>
  <c r="C916" i="150"/>
  <c r="C819" i="150"/>
  <c r="C704" i="150"/>
  <c r="C914" i="150"/>
  <c r="C818" i="150"/>
  <c r="C703" i="150"/>
  <c r="C657" i="150"/>
  <c r="C671" i="150"/>
  <c r="C685" i="150"/>
  <c r="C699" i="150"/>
  <c r="C713" i="150"/>
  <c r="C727" i="150"/>
  <c r="C741" i="150"/>
  <c r="C755" i="150"/>
  <c r="C769" i="150"/>
  <c r="C783" i="150"/>
  <c r="C797" i="150"/>
  <c r="C811" i="150"/>
  <c r="C825" i="150"/>
  <c r="C839" i="150"/>
  <c r="C853" i="150"/>
  <c r="C867" i="150"/>
  <c r="C881" i="150"/>
  <c r="C895" i="150"/>
  <c r="C909" i="150"/>
  <c r="C923" i="150"/>
  <c r="C937" i="150"/>
  <c r="C951" i="150"/>
  <c r="C965" i="150"/>
  <c r="C658" i="150"/>
  <c r="C672" i="150"/>
  <c r="C686" i="150"/>
  <c r="C700" i="150"/>
  <c r="C714" i="150"/>
  <c r="C728" i="150"/>
  <c r="C742" i="150"/>
  <c r="C756" i="150"/>
  <c r="C770" i="150"/>
  <c r="C784" i="150"/>
  <c r="C798" i="150"/>
  <c r="C812" i="150"/>
  <c r="C826" i="150"/>
  <c r="C840" i="150"/>
  <c r="C854" i="150"/>
  <c r="C868" i="150"/>
  <c r="C882" i="150"/>
  <c r="C896" i="150"/>
  <c r="C910" i="150"/>
  <c r="C924" i="150"/>
  <c r="C938" i="150"/>
  <c r="C952" i="150"/>
  <c r="C966" i="150"/>
  <c r="C659" i="150"/>
  <c r="C673" i="150"/>
  <c r="C687" i="150"/>
  <c r="C701" i="150"/>
  <c r="C715" i="150"/>
  <c r="C729" i="150"/>
  <c r="C743" i="150"/>
  <c r="C757" i="150"/>
  <c r="C771" i="150"/>
  <c r="C785" i="150"/>
  <c r="C799" i="150"/>
  <c r="C813" i="150"/>
  <c r="C827" i="150"/>
  <c r="C841" i="150"/>
  <c r="C855" i="150"/>
  <c r="C869" i="150"/>
  <c r="C883" i="150"/>
  <c r="C897" i="150"/>
  <c r="C911" i="150"/>
  <c r="C925" i="150"/>
  <c r="C939" i="150"/>
  <c r="C953" i="150"/>
  <c r="C967" i="150"/>
  <c r="C660" i="150"/>
  <c r="C674" i="150"/>
  <c r="C688" i="150"/>
  <c r="C702" i="150"/>
  <c r="C716" i="150"/>
  <c r="C730" i="150"/>
  <c r="C744" i="150"/>
  <c r="C758" i="150"/>
  <c r="C772" i="150"/>
  <c r="C786" i="150"/>
  <c r="C800" i="150"/>
  <c r="C814" i="150"/>
  <c r="C828" i="150"/>
  <c r="C842" i="150"/>
  <c r="C856" i="150"/>
  <c r="C870" i="150"/>
  <c r="C884" i="150"/>
  <c r="C898" i="150"/>
  <c r="C912" i="150"/>
  <c r="C926" i="150"/>
  <c r="C940" i="150"/>
  <c r="C954" i="150"/>
  <c r="C968" i="150"/>
  <c r="C650" i="150"/>
  <c r="C668" i="150"/>
  <c r="C690" i="150"/>
  <c r="C708" i="150"/>
  <c r="C726" i="150"/>
  <c r="C748" i="150"/>
  <c r="C766" i="150"/>
  <c r="C788" i="150"/>
  <c r="C806" i="150"/>
  <c r="C824" i="150"/>
  <c r="C846" i="150"/>
  <c r="C864" i="150"/>
  <c r="C886" i="150"/>
  <c r="C904" i="150"/>
  <c r="C922" i="150"/>
  <c r="C944" i="150"/>
  <c r="C962" i="150"/>
  <c r="C651" i="150"/>
  <c r="C669" i="150"/>
  <c r="C691" i="150"/>
  <c r="C709" i="150"/>
  <c r="C731" i="150"/>
  <c r="C749" i="150"/>
  <c r="C767" i="150"/>
  <c r="C789" i="150"/>
  <c r="C807" i="150"/>
  <c r="C829" i="150"/>
  <c r="C847" i="150"/>
  <c r="C865" i="150"/>
  <c r="C887" i="150"/>
  <c r="C905" i="150"/>
  <c r="C927" i="150"/>
  <c r="C945" i="150"/>
  <c r="C963" i="150"/>
  <c r="C4" i="150"/>
  <c r="C18" i="150"/>
  <c r="C654" i="150"/>
  <c r="C694" i="150"/>
  <c r="C752" i="150"/>
  <c r="C792" i="150"/>
  <c r="C832" i="150"/>
  <c r="C872" i="150"/>
  <c r="C908" i="150"/>
  <c r="C948" i="150"/>
  <c r="C652" i="150"/>
  <c r="C670" i="150"/>
  <c r="C692" i="150"/>
  <c r="C710" i="150"/>
  <c r="C732" i="150"/>
  <c r="C750" i="150"/>
  <c r="C768" i="150"/>
  <c r="C790" i="150"/>
  <c r="C808" i="150"/>
  <c r="C830" i="150"/>
  <c r="C848" i="150"/>
  <c r="C866" i="150"/>
  <c r="C888" i="150"/>
  <c r="C906" i="150"/>
  <c r="C928" i="150"/>
  <c r="C946" i="150"/>
  <c r="C964" i="150"/>
  <c r="C5" i="150"/>
  <c r="C19" i="150"/>
  <c r="C653" i="150"/>
  <c r="C675" i="150"/>
  <c r="C693" i="150"/>
  <c r="C711" i="150"/>
  <c r="C733" i="150"/>
  <c r="C751" i="150"/>
  <c r="C773" i="150"/>
  <c r="C791" i="150"/>
  <c r="C809" i="150"/>
  <c r="C831" i="150"/>
  <c r="C849" i="150"/>
  <c r="C871" i="150"/>
  <c r="C889" i="150"/>
  <c r="C907" i="150"/>
  <c r="C929" i="150"/>
  <c r="C947" i="150"/>
  <c r="C969" i="150"/>
  <c r="C6" i="150"/>
  <c r="C20" i="150"/>
  <c r="C676" i="150"/>
  <c r="C712" i="150"/>
  <c r="C734" i="150"/>
  <c r="C774" i="150"/>
  <c r="C810" i="150"/>
  <c r="C850" i="150"/>
  <c r="C890" i="150"/>
  <c r="C930" i="150"/>
  <c r="C970" i="150"/>
  <c r="C655" i="150"/>
  <c r="C677" i="150"/>
  <c r="C695" i="150"/>
  <c r="C717" i="150"/>
  <c r="C735" i="150"/>
  <c r="C753" i="150"/>
  <c r="C775" i="150"/>
  <c r="C661" i="150"/>
  <c r="C679" i="150"/>
  <c r="C697" i="150"/>
  <c r="C719" i="150"/>
  <c r="C737" i="150"/>
  <c r="C759" i="150"/>
  <c r="C777" i="150"/>
  <c r="C795" i="150"/>
  <c r="C817" i="150"/>
  <c r="C835" i="150"/>
  <c r="C857" i="150"/>
  <c r="C875" i="150"/>
  <c r="C893" i="150"/>
  <c r="C915" i="150"/>
  <c r="C933" i="150"/>
  <c r="C955" i="150"/>
  <c r="C973" i="150"/>
  <c r="C678" i="150"/>
  <c r="C718" i="150"/>
  <c r="C754" i="150"/>
  <c r="C793" i="150"/>
  <c r="C822" i="150"/>
  <c r="C860" i="150"/>
  <c r="C894" i="150"/>
  <c r="C931" i="150"/>
  <c r="C960" i="150"/>
  <c r="C13" i="150"/>
  <c r="C680" i="150"/>
  <c r="C720" i="150"/>
  <c r="C760" i="150"/>
  <c r="C794" i="150"/>
  <c r="C823" i="150"/>
  <c r="C861" i="150"/>
  <c r="C899" i="150"/>
  <c r="C932" i="150"/>
  <c r="C961" i="150"/>
  <c r="C14" i="150"/>
  <c r="C681" i="150"/>
  <c r="C721" i="150"/>
  <c r="C761" i="150"/>
  <c r="C796" i="150"/>
  <c r="C833" i="150"/>
  <c r="C900" i="150"/>
  <c r="C934" i="150"/>
  <c r="C971" i="150"/>
  <c r="C682" i="150"/>
  <c r="C722" i="150"/>
  <c r="C762" i="150"/>
  <c r="C801" i="150"/>
  <c r="C834" i="150"/>
  <c r="C863" i="150"/>
  <c r="C901" i="150"/>
  <c r="C935" i="150"/>
  <c r="C972" i="150"/>
  <c r="C16" i="150"/>
  <c r="C764" i="150"/>
  <c r="C975" i="150"/>
  <c r="C21" i="150"/>
  <c r="C649" i="150"/>
  <c r="C804" i="150"/>
  <c r="C913" i="150"/>
  <c r="C862" i="150"/>
  <c r="C15" i="150"/>
  <c r="C725" i="150"/>
  <c r="C876" i="150"/>
  <c r="C646" i="150"/>
  <c r="C647" i="150"/>
  <c r="C683" i="150"/>
  <c r="C723" i="150"/>
  <c r="C763" i="150"/>
  <c r="C802" i="150"/>
  <c r="C836" i="150"/>
  <c r="C873" i="150"/>
  <c r="C902" i="150"/>
  <c r="C936" i="150"/>
  <c r="C974" i="150"/>
  <c r="C17" i="150"/>
  <c r="C648" i="150"/>
  <c r="C684" i="150"/>
  <c r="C724" i="150"/>
  <c r="C803" i="150"/>
  <c r="C837" i="150"/>
  <c r="C874" i="150"/>
  <c r="C903" i="150"/>
  <c r="C941" i="150"/>
  <c r="C689" i="150"/>
  <c r="C765" i="150"/>
  <c r="C838" i="150"/>
  <c r="C942" i="150"/>
  <c r="G4" i="150" l="1"/>
  <c r="G5" i="150"/>
  <c r="G6" i="150"/>
  <c r="G7" i="150"/>
  <c r="G8" i="150"/>
  <c r="G9" i="150"/>
  <c r="G10" i="150"/>
  <c r="G11" i="150"/>
  <c r="G12" i="150"/>
  <c r="G13" i="150"/>
  <c r="G14" i="150"/>
  <c r="G15" i="150"/>
  <c r="G16" i="150"/>
  <c r="G17" i="150"/>
  <c r="G18" i="150"/>
  <c r="G19" i="150"/>
  <c r="G20" i="150"/>
  <c r="G21" i="150"/>
  <c r="G22" i="150"/>
  <c r="G23" i="150"/>
  <c r="G24" i="150"/>
  <c r="G25" i="150"/>
  <c r="G26" i="150"/>
  <c r="G27" i="150"/>
  <c r="G28" i="150"/>
  <c r="G3" i="150"/>
  <c r="A28" i="150" l="1"/>
  <c r="AB900" i="151"/>
  <c r="AA900" i="151"/>
  <c r="Z900" i="151"/>
  <c r="Y900" i="151"/>
  <c r="X900" i="151"/>
  <c r="W900" i="151"/>
  <c r="V900" i="151"/>
  <c r="U900" i="151"/>
  <c r="T900" i="151"/>
  <c r="S900" i="151"/>
  <c r="R900" i="151"/>
  <c r="Q900" i="151"/>
  <c r="P900" i="151"/>
  <c r="O900" i="151"/>
  <c r="N900" i="151"/>
  <c r="M900" i="151"/>
  <c r="L900" i="151"/>
  <c r="K900" i="151"/>
  <c r="J900" i="151"/>
  <c r="I900" i="151"/>
  <c r="H900" i="151"/>
  <c r="G900" i="151"/>
  <c r="AB899" i="151"/>
  <c r="AA899" i="151"/>
  <c r="Z899" i="151"/>
  <c r="Y899" i="151"/>
  <c r="X899" i="151"/>
  <c r="W899" i="151"/>
  <c r="V899" i="151"/>
  <c r="U899" i="151"/>
  <c r="T899" i="151"/>
  <c r="S899" i="151"/>
  <c r="R899" i="151"/>
  <c r="Q899" i="151"/>
  <c r="P899" i="151"/>
  <c r="O899" i="151"/>
  <c r="N899" i="151"/>
  <c r="M899" i="151"/>
  <c r="L899" i="151"/>
  <c r="K899" i="151"/>
  <c r="J899" i="151"/>
  <c r="I899" i="151"/>
  <c r="H899" i="151"/>
  <c r="G899" i="151"/>
  <c r="AB898" i="151"/>
  <c r="AA898" i="151"/>
  <c r="Z898" i="151"/>
  <c r="Y898" i="151"/>
  <c r="X898" i="151"/>
  <c r="W898" i="151"/>
  <c r="V898" i="151"/>
  <c r="U898" i="151"/>
  <c r="T898" i="151"/>
  <c r="S898" i="151"/>
  <c r="R898" i="151"/>
  <c r="Q898" i="151"/>
  <c r="P898" i="151"/>
  <c r="O898" i="151"/>
  <c r="N898" i="151"/>
  <c r="M898" i="151"/>
  <c r="L898" i="151"/>
  <c r="K898" i="151"/>
  <c r="J898" i="151"/>
  <c r="I898" i="151"/>
  <c r="H898" i="151"/>
  <c r="G898" i="151"/>
  <c r="AB897" i="151"/>
  <c r="AA897" i="151"/>
  <c r="Z897" i="151"/>
  <c r="Y897" i="151"/>
  <c r="X897" i="151"/>
  <c r="W897" i="151"/>
  <c r="V897" i="151"/>
  <c r="U897" i="151"/>
  <c r="T897" i="151"/>
  <c r="S897" i="151"/>
  <c r="R897" i="151"/>
  <c r="Q897" i="151"/>
  <c r="P897" i="151"/>
  <c r="O897" i="151"/>
  <c r="N897" i="151"/>
  <c r="M897" i="151"/>
  <c r="L897" i="151"/>
  <c r="K897" i="151"/>
  <c r="J897" i="151"/>
  <c r="I897" i="151"/>
  <c r="H897" i="151"/>
  <c r="G897" i="151"/>
  <c r="AB896" i="151"/>
  <c r="AA896" i="151"/>
  <c r="Z896" i="151"/>
  <c r="Y896" i="151"/>
  <c r="X896" i="151"/>
  <c r="W896" i="151"/>
  <c r="V896" i="151"/>
  <c r="U896" i="151"/>
  <c r="T896" i="151"/>
  <c r="S896" i="151"/>
  <c r="R896" i="151"/>
  <c r="Q896" i="151"/>
  <c r="P896" i="151"/>
  <c r="O896" i="151"/>
  <c r="N896" i="151"/>
  <c r="M896" i="151"/>
  <c r="L896" i="151"/>
  <c r="K896" i="151"/>
  <c r="J896" i="151"/>
  <c r="I896" i="151"/>
  <c r="H896" i="151"/>
  <c r="G896" i="151"/>
  <c r="AB895" i="151"/>
  <c r="AA895" i="151"/>
  <c r="Z895" i="151"/>
  <c r="Y895" i="151"/>
  <c r="X895" i="151"/>
  <c r="W895" i="151"/>
  <c r="V895" i="151"/>
  <c r="U895" i="151"/>
  <c r="T895" i="151"/>
  <c r="S895" i="151"/>
  <c r="R895" i="151"/>
  <c r="Q895" i="151"/>
  <c r="P895" i="151"/>
  <c r="O895" i="151"/>
  <c r="N895" i="151"/>
  <c r="M895" i="151"/>
  <c r="L895" i="151"/>
  <c r="K895" i="151"/>
  <c r="J895" i="151"/>
  <c r="I895" i="151"/>
  <c r="H895" i="151"/>
  <c r="G895" i="151"/>
  <c r="AB894" i="151"/>
  <c r="AA894" i="151"/>
  <c r="Z894" i="151"/>
  <c r="Y894" i="151"/>
  <c r="X894" i="151"/>
  <c r="W894" i="151"/>
  <c r="V894" i="151"/>
  <c r="U894" i="151"/>
  <c r="T894" i="151"/>
  <c r="S894" i="151"/>
  <c r="R894" i="151"/>
  <c r="Q894" i="151"/>
  <c r="P894" i="151"/>
  <c r="O894" i="151"/>
  <c r="N894" i="151"/>
  <c r="M894" i="151"/>
  <c r="L894" i="151"/>
  <c r="K894" i="151"/>
  <c r="J894" i="151"/>
  <c r="I894" i="151"/>
  <c r="H894" i="151"/>
  <c r="G894" i="151"/>
  <c r="AB893" i="151"/>
  <c r="AA893" i="151"/>
  <c r="Z893" i="151"/>
  <c r="Y893" i="151"/>
  <c r="X893" i="151"/>
  <c r="W893" i="151"/>
  <c r="V893" i="151"/>
  <c r="U893" i="151"/>
  <c r="T893" i="151"/>
  <c r="S893" i="151"/>
  <c r="R893" i="151"/>
  <c r="Q893" i="151"/>
  <c r="P893" i="151"/>
  <c r="O893" i="151"/>
  <c r="N893" i="151"/>
  <c r="M893" i="151"/>
  <c r="L893" i="151"/>
  <c r="K893" i="151"/>
  <c r="J893" i="151"/>
  <c r="I893" i="151"/>
  <c r="H893" i="151"/>
  <c r="G893" i="151"/>
  <c r="AB892" i="151"/>
  <c r="AA892" i="151"/>
  <c r="Z892" i="151"/>
  <c r="Y892" i="151"/>
  <c r="X892" i="151"/>
  <c r="W892" i="151"/>
  <c r="V892" i="151"/>
  <c r="U892" i="151"/>
  <c r="T892" i="151"/>
  <c r="S892" i="151"/>
  <c r="R892" i="151"/>
  <c r="Q892" i="151"/>
  <c r="P892" i="151"/>
  <c r="O892" i="151"/>
  <c r="N892" i="151"/>
  <c r="M892" i="151"/>
  <c r="L892" i="151"/>
  <c r="K892" i="151"/>
  <c r="J892" i="151"/>
  <c r="I892" i="151"/>
  <c r="H892" i="151"/>
  <c r="G892" i="151"/>
  <c r="AB891" i="151"/>
  <c r="AA891" i="151"/>
  <c r="Z891" i="151"/>
  <c r="Y891" i="151"/>
  <c r="X891" i="151"/>
  <c r="W891" i="151"/>
  <c r="V891" i="151"/>
  <c r="U891" i="151"/>
  <c r="T891" i="151"/>
  <c r="S891" i="151"/>
  <c r="R891" i="151"/>
  <c r="Q891" i="151"/>
  <c r="P891" i="151"/>
  <c r="O891" i="151"/>
  <c r="N891" i="151"/>
  <c r="M891" i="151"/>
  <c r="L891" i="151"/>
  <c r="K891" i="151"/>
  <c r="J891" i="151"/>
  <c r="I891" i="151"/>
  <c r="H891" i="151"/>
  <c r="G891" i="151"/>
  <c r="AB890" i="151"/>
  <c r="AA890" i="151"/>
  <c r="Z890" i="151"/>
  <c r="Y890" i="151"/>
  <c r="X890" i="151"/>
  <c r="W890" i="151"/>
  <c r="V890" i="151"/>
  <c r="U890" i="151"/>
  <c r="T890" i="151"/>
  <c r="S890" i="151"/>
  <c r="R890" i="151"/>
  <c r="Q890" i="151"/>
  <c r="P890" i="151"/>
  <c r="O890" i="151"/>
  <c r="N890" i="151"/>
  <c r="M890" i="151"/>
  <c r="L890" i="151"/>
  <c r="K890" i="151"/>
  <c r="J890" i="151"/>
  <c r="I890" i="151"/>
  <c r="H890" i="151"/>
  <c r="G890" i="151"/>
  <c r="AB889" i="151"/>
  <c r="AA889" i="151"/>
  <c r="Z889" i="151"/>
  <c r="Y889" i="151"/>
  <c r="X889" i="151"/>
  <c r="W889" i="151"/>
  <c r="V889" i="151"/>
  <c r="U889" i="151"/>
  <c r="T889" i="151"/>
  <c r="S889" i="151"/>
  <c r="R889" i="151"/>
  <c r="Q889" i="151"/>
  <c r="P889" i="151"/>
  <c r="O889" i="151"/>
  <c r="N889" i="151"/>
  <c r="M889" i="151"/>
  <c r="L889" i="151"/>
  <c r="K889" i="151"/>
  <c r="J889" i="151"/>
  <c r="I889" i="151"/>
  <c r="H889" i="151"/>
  <c r="G889" i="151"/>
  <c r="AB888" i="151"/>
  <c r="AA888" i="151"/>
  <c r="Z888" i="151"/>
  <c r="Y888" i="151"/>
  <c r="X888" i="151"/>
  <c r="W888" i="151"/>
  <c r="V888" i="151"/>
  <c r="U888" i="151"/>
  <c r="T888" i="151"/>
  <c r="S888" i="151"/>
  <c r="R888" i="151"/>
  <c r="Q888" i="151"/>
  <c r="P888" i="151"/>
  <c r="O888" i="151"/>
  <c r="N888" i="151"/>
  <c r="M888" i="151"/>
  <c r="L888" i="151"/>
  <c r="K888" i="151"/>
  <c r="J888" i="151"/>
  <c r="I888" i="151"/>
  <c r="H888" i="151"/>
  <c r="G888" i="151"/>
  <c r="AB887" i="151"/>
  <c r="AA887" i="151"/>
  <c r="Z887" i="151"/>
  <c r="Y887" i="151"/>
  <c r="X887" i="151"/>
  <c r="W887" i="151"/>
  <c r="V887" i="151"/>
  <c r="U887" i="151"/>
  <c r="T887" i="151"/>
  <c r="S887" i="151"/>
  <c r="R887" i="151"/>
  <c r="Q887" i="151"/>
  <c r="P887" i="151"/>
  <c r="O887" i="151"/>
  <c r="N887" i="151"/>
  <c r="M887" i="151"/>
  <c r="L887" i="151"/>
  <c r="K887" i="151"/>
  <c r="J887" i="151"/>
  <c r="I887" i="151"/>
  <c r="H887" i="151"/>
  <c r="G887" i="151"/>
  <c r="AB886" i="151"/>
  <c r="AA886" i="151"/>
  <c r="Z886" i="151"/>
  <c r="Y886" i="151"/>
  <c r="X886" i="151"/>
  <c r="W886" i="151"/>
  <c r="V886" i="151"/>
  <c r="U886" i="151"/>
  <c r="T886" i="151"/>
  <c r="S886" i="151"/>
  <c r="R886" i="151"/>
  <c r="Q886" i="151"/>
  <c r="P886" i="151"/>
  <c r="O886" i="151"/>
  <c r="N886" i="151"/>
  <c r="M886" i="151"/>
  <c r="L886" i="151"/>
  <c r="K886" i="151"/>
  <c r="J886" i="151"/>
  <c r="I886" i="151"/>
  <c r="H886" i="151"/>
  <c r="G886" i="151"/>
  <c r="AB885" i="151"/>
  <c r="AA885" i="151"/>
  <c r="Z885" i="151"/>
  <c r="Y885" i="151"/>
  <c r="X885" i="151"/>
  <c r="W885" i="151"/>
  <c r="V885" i="151"/>
  <c r="U885" i="151"/>
  <c r="T885" i="151"/>
  <c r="S885" i="151"/>
  <c r="R885" i="151"/>
  <c r="Q885" i="151"/>
  <c r="P885" i="151"/>
  <c r="O885" i="151"/>
  <c r="N885" i="151"/>
  <c r="M885" i="151"/>
  <c r="L885" i="151"/>
  <c r="K885" i="151"/>
  <c r="J885" i="151"/>
  <c r="I885" i="151"/>
  <c r="H885" i="151"/>
  <c r="G885" i="151"/>
  <c r="AB884" i="151"/>
  <c r="AA884" i="151"/>
  <c r="Z884" i="151"/>
  <c r="Y884" i="151"/>
  <c r="X884" i="151"/>
  <c r="W884" i="151"/>
  <c r="V884" i="151"/>
  <c r="U884" i="151"/>
  <c r="T884" i="151"/>
  <c r="S884" i="151"/>
  <c r="R884" i="151"/>
  <c r="Q884" i="151"/>
  <c r="P884" i="151"/>
  <c r="O884" i="151"/>
  <c r="N884" i="151"/>
  <c r="M884" i="151"/>
  <c r="L884" i="151"/>
  <c r="K884" i="151"/>
  <c r="J884" i="151"/>
  <c r="I884" i="151"/>
  <c r="H884" i="151"/>
  <c r="G884" i="151"/>
  <c r="AB883" i="151"/>
  <c r="AA883" i="151"/>
  <c r="Z883" i="151"/>
  <c r="Y883" i="151"/>
  <c r="X883" i="151"/>
  <c r="W883" i="151"/>
  <c r="V883" i="151"/>
  <c r="U883" i="151"/>
  <c r="T883" i="151"/>
  <c r="S883" i="151"/>
  <c r="R883" i="151"/>
  <c r="Q883" i="151"/>
  <c r="P883" i="151"/>
  <c r="O883" i="151"/>
  <c r="N883" i="151"/>
  <c r="M883" i="151"/>
  <c r="L883" i="151"/>
  <c r="K883" i="151"/>
  <c r="J883" i="151"/>
  <c r="I883" i="151"/>
  <c r="H883" i="151"/>
  <c r="G883" i="151"/>
  <c r="AB882" i="151"/>
  <c r="AA882" i="151"/>
  <c r="Z882" i="151"/>
  <c r="Y882" i="151"/>
  <c r="X882" i="151"/>
  <c r="W882" i="151"/>
  <c r="V882" i="151"/>
  <c r="U882" i="151"/>
  <c r="T882" i="151"/>
  <c r="S882" i="151"/>
  <c r="R882" i="151"/>
  <c r="Q882" i="151"/>
  <c r="P882" i="151"/>
  <c r="O882" i="151"/>
  <c r="N882" i="151"/>
  <c r="M882" i="151"/>
  <c r="L882" i="151"/>
  <c r="K882" i="151"/>
  <c r="J882" i="151"/>
  <c r="I882" i="151"/>
  <c r="H882" i="151"/>
  <c r="G882" i="151"/>
  <c r="AB881" i="151"/>
  <c r="AA881" i="151"/>
  <c r="Z881" i="151"/>
  <c r="Y881" i="151"/>
  <c r="X881" i="151"/>
  <c r="W881" i="151"/>
  <c r="V881" i="151"/>
  <c r="U881" i="151"/>
  <c r="T881" i="151"/>
  <c r="S881" i="151"/>
  <c r="R881" i="151"/>
  <c r="Q881" i="151"/>
  <c r="P881" i="151"/>
  <c r="O881" i="151"/>
  <c r="N881" i="151"/>
  <c r="M881" i="151"/>
  <c r="L881" i="151"/>
  <c r="K881" i="151"/>
  <c r="J881" i="151"/>
  <c r="I881" i="151"/>
  <c r="H881" i="151"/>
  <c r="G881" i="151"/>
  <c r="AB880" i="151"/>
  <c r="AA880" i="151"/>
  <c r="Z880" i="151"/>
  <c r="Y880" i="151"/>
  <c r="X880" i="151"/>
  <c r="W880" i="151"/>
  <c r="V880" i="151"/>
  <c r="U880" i="151"/>
  <c r="T880" i="151"/>
  <c r="S880" i="151"/>
  <c r="R880" i="151"/>
  <c r="Q880" i="151"/>
  <c r="P880" i="151"/>
  <c r="O880" i="151"/>
  <c r="N880" i="151"/>
  <c r="M880" i="151"/>
  <c r="L880" i="151"/>
  <c r="K880" i="151"/>
  <c r="J880" i="151"/>
  <c r="I880" i="151"/>
  <c r="H880" i="151"/>
  <c r="G880" i="151"/>
  <c r="AB879" i="151"/>
  <c r="AA879" i="151"/>
  <c r="Z879" i="151"/>
  <c r="Y879" i="151"/>
  <c r="X879" i="151"/>
  <c r="W879" i="151"/>
  <c r="V879" i="151"/>
  <c r="U879" i="151"/>
  <c r="T879" i="151"/>
  <c r="S879" i="151"/>
  <c r="R879" i="151"/>
  <c r="Q879" i="151"/>
  <c r="P879" i="151"/>
  <c r="O879" i="151"/>
  <c r="N879" i="151"/>
  <c r="M879" i="151"/>
  <c r="L879" i="151"/>
  <c r="K879" i="151"/>
  <c r="J879" i="151"/>
  <c r="I879" i="151"/>
  <c r="H879" i="151"/>
  <c r="G879" i="151"/>
  <c r="AB878" i="151"/>
  <c r="AA878" i="151"/>
  <c r="Z878" i="151"/>
  <c r="Y878" i="151"/>
  <c r="X878" i="151"/>
  <c r="W878" i="151"/>
  <c r="V878" i="151"/>
  <c r="U878" i="151"/>
  <c r="T878" i="151"/>
  <c r="S878" i="151"/>
  <c r="R878" i="151"/>
  <c r="Q878" i="151"/>
  <c r="P878" i="151"/>
  <c r="O878" i="151"/>
  <c r="N878" i="151"/>
  <c r="M878" i="151"/>
  <c r="L878" i="151"/>
  <c r="K878" i="151"/>
  <c r="J878" i="151"/>
  <c r="I878" i="151"/>
  <c r="H878" i="151"/>
  <c r="G878" i="151"/>
  <c r="AB877" i="151"/>
  <c r="AA877" i="151"/>
  <c r="Z877" i="151"/>
  <c r="Y877" i="151"/>
  <c r="X877" i="151"/>
  <c r="W877" i="151"/>
  <c r="V877" i="151"/>
  <c r="U877" i="151"/>
  <c r="T877" i="151"/>
  <c r="S877" i="151"/>
  <c r="R877" i="151"/>
  <c r="Q877" i="151"/>
  <c r="P877" i="151"/>
  <c r="O877" i="151"/>
  <c r="N877" i="151"/>
  <c r="M877" i="151"/>
  <c r="L877" i="151"/>
  <c r="K877" i="151"/>
  <c r="J877" i="151"/>
  <c r="I877" i="151"/>
  <c r="H877" i="151"/>
  <c r="G877" i="151"/>
  <c r="AB876" i="151"/>
  <c r="AA876" i="151"/>
  <c r="Z876" i="151"/>
  <c r="Y876" i="151"/>
  <c r="X876" i="151"/>
  <c r="W876" i="151"/>
  <c r="V876" i="151"/>
  <c r="U876" i="151"/>
  <c r="T876" i="151"/>
  <c r="S876" i="151"/>
  <c r="R876" i="151"/>
  <c r="Q876" i="151"/>
  <c r="P876" i="151"/>
  <c r="O876" i="151"/>
  <c r="N876" i="151"/>
  <c r="M876" i="151"/>
  <c r="L876" i="151"/>
  <c r="K876" i="151"/>
  <c r="J876" i="151"/>
  <c r="I876" i="151"/>
  <c r="H876" i="151"/>
  <c r="G876" i="151"/>
  <c r="AB875" i="151"/>
  <c r="AA875" i="151"/>
  <c r="Z875" i="151"/>
  <c r="Y875" i="151"/>
  <c r="X875" i="151"/>
  <c r="W875" i="151"/>
  <c r="V875" i="151"/>
  <c r="U875" i="151"/>
  <c r="T875" i="151"/>
  <c r="S875" i="151"/>
  <c r="R875" i="151"/>
  <c r="Q875" i="151"/>
  <c r="P875" i="151"/>
  <c r="O875" i="151"/>
  <c r="N875" i="151"/>
  <c r="M875" i="151"/>
  <c r="L875" i="151"/>
  <c r="K875" i="151"/>
  <c r="J875" i="151"/>
  <c r="I875" i="151"/>
  <c r="H875" i="151"/>
  <c r="G875" i="151"/>
  <c r="AB874" i="151"/>
  <c r="AA874" i="151"/>
  <c r="Z874" i="151"/>
  <c r="Y874" i="151"/>
  <c r="X874" i="151"/>
  <c r="W874" i="151"/>
  <c r="V874" i="151"/>
  <c r="U874" i="151"/>
  <c r="T874" i="151"/>
  <c r="S874" i="151"/>
  <c r="R874" i="151"/>
  <c r="Q874" i="151"/>
  <c r="P874" i="151"/>
  <c r="O874" i="151"/>
  <c r="N874" i="151"/>
  <c r="M874" i="151"/>
  <c r="L874" i="151"/>
  <c r="K874" i="151"/>
  <c r="J874" i="151"/>
  <c r="I874" i="151"/>
  <c r="H874" i="151"/>
  <c r="G874" i="151"/>
  <c r="AB873" i="151"/>
  <c r="AA873" i="151"/>
  <c r="Z873" i="151"/>
  <c r="Y873" i="151"/>
  <c r="X873" i="151"/>
  <c r="W873" i="151"/>
  <c r="V873" i="151"/>
  <c r="U873" i="151"/>
  <c r="T873" i="151"/>
  <c r="S873" i="151"/>
  <c r="R873" i="151"/>
  <c r="Q873" i="151"/>
  <c r="P873" i="151"/>
  <c r="O873" i="151"/>
  <c r="N873" i="151"/>
  <c r="M873" i="151"/>
  <c r="L873" i="151"/>
  <c r="K873" i="151"/>
  <c r="J873" i="151"/>
  <c r="I873" i="151"/>
  <c r="H873" i="151"/>
  <c r="G873" i="151"/>
  <c r="AB872" i="151"/>
  <c r="AA872" i="151"/>
  <c r="Z872" i="151"/>
  <c r="Y872" i="151"/>
  <c r="X872" i="151"/>
  <c r="W872" i="151"/>
  <c r="V872" i="151"/>
  <c r="U872" i="151"/>
  <c r="T872" i="151"/>
  <c r="S872" i="151"/>
  <c r="R872" i="151"/>
  <c r="Q872" i="151"/>
  <c r="P872" i="151"/>
  <c r="O872" i="151"/>
  <c r="N872" i="151"/>
  <c r="M872" i="151"/>
  <c r="L872" i="151"/>
  <c r="K872" i="151"/>
  <c r="J872" i="151"/>
  <c r="I872" i="151"/>
  <c r="H872" i="151"/>
  <c r="G872" i="151"/>
  <c r="AB871" i="151"/>
  <c r="AA871" i="151"/>
  <c r="Z871" i="151"/>
  <c r="Y871" i="151"/>
  <c r="X871" i="151"/>
  <c r="W871" i="151"/>
  <c r="V871" i="151"/>
  <c r="U871" i="151"/>
  <c r="T871" i="151"/>
  <c r="S871" i="151"/>
  <c r="R871" i="151"/>
  <c r="Q871" i="151"/>
  <c r="P871" i="151"/>
  <c r="O871" i="151"/>
  <c r="N871" i="151"/>
  <c r="M871" i="151"/>
  <c r="L871" i="151"/>
  <c r="K871" i="151"/>
  <c r="J871" i="151"/>
  <c r="I871" i="151"/>
  <c r="H871" i="151"/>
  <c r="G871" i="151"/>
  <c r="AB870" i="151"/>
  <c r="AA870" i="151"/>
  <c r="Z870" i="151"/>
  <c r="Y870" i="151"/>
  <c r="X870" i="151"/>
  <c r="W870" i="151"/>
  <c r="V870" i="151"/>
  <c r="U870" i="151"/>
  <c r="T870" i="151"/>
  <c r="S870" i="151"/>
  <c r="R870" i="151"/>
  <c r="Q870" i="151"/>
  <c r="P870" i="151"/>
  <c r="O870" i="151"/>
  <c r="N870" i="151"/>
  <c r="M870" i="151"/>
  <c r="L870" i="151"/>
  <c r="K870" i="151"/>
  <c r="J870" i="151"/>
  <c r="I870" i="151"/>
  <c r="H870" i="151"/>
  <c r="G870" i="151"/>
  <c r="AB869" i="151"/>
  <c r="AA869" i="151"/>
  <c r="Z869" i="151"/>
  <c r="Y869" i="151"/>
  <c r="X869" i="151"/>
  <c r="W869" i="151"/>
  <c r="V869" i="151"/>
  <c r="U869" i="151"/>
  <c r="T869" i="151"/>
  <c r="S869" i="151"/>
  <c r="R869" i="151"/>
  <c r="Q869" i="151"/>
  <c r="P869" i="151"/>
  <c r="O869" i="151"/>
  <c r="N869" i="151"/>
  <c r="M869" i="151"/>
  <c r="L869" i="151"/>
  <c r="K869" i="151"/>
  <c r="J869" i="151"/>
  <c r="I869" i="151"/>
  <c r="H869" i="151"/>
  <c r="G869" i="151"/>
  <c r="AB868" i="151"/>
  <c r="AA868" i="151"/>
  <c r="Z868" i="151"/>
  <c r="Y868" i="151"/>
  <c r="X868" i="151"/>
  <c r="W868" i="151"/>
  <c r="V868" i="151"/>
  <c r="U868" i="151"/>
  <c r="T868" i="151"/>
  <c r="S868" i="151"/>
  <c r="R868" i="151"/>
  <c r="Q868" i="151"/>
  <c r="P868" i="151"/>
  <c r="O868" i="151"/>
  <c r="N868" i="151"/>
  <c r="M868" i="151"/>
  <c r="L868" i="151"/>
  <c r="K868" i="151"/>
  <c r="J868" i="151"/>
  <c r="I868" i="151"/>
  <c r="H868" i="151"/>
  <c r="G868" i="151"/>
  <c r="AB867" i="151"/>
  <c r="AA867" i="151"/>
  <c r="Z867" i="151"/>
  <c r="Y867" i="151"/>
  <c r="X867" i="151"/>
  <c r="W867" i="151"/>
  <c r="V867" i="151"/>
  <c r="U867" i="151"/>
  <c r="T867" i="151"/>
  <c r="S867" i="151"/>
  <c r="R867" i="151"/>
  <c r="Q867" i="151"/>
  <c r="P867" i="151"/>
  <c r="O867" i="151"/>
  <c r="N867" i="151"/>
  <c r="M867" i="151"/>
  <c r="L867" i="151"/>
  <c r="K867" i="151"/>
  <c r="J867" i="151"/>
  <c r="I867" i="151"/>
  <c r="H867" i="151"/>
  <c r="G867" i="151"/>
  <c r="AB866" i="151"/>
  <c r="AA866" i="151"/>
  <c r="Z866" i="151"/>
  <c r="Y866" i="151"/>
  <c r="X866" i="151"/>
  <c r="W866" i="151"/>
  <c r="V866" i="151"/>
  <c r="U866" i="151"/>
  <c r="T866" i="151"/>
  <c r="S866" i="151"/>
  <c r="R866" i="151"/>
  <c r="Q866" i="151"/>
  <c r="P866" i="151"/>
  <c r="O866" i="151"/>
  <c r="N866" i="151"/>
  <c r="M866" i="151"/>
  <c r="L866" i="151"/>
  <c r="K866" i="151"/>
  <c r="J866" i="151"/>
  <c r="I866" i="151"/>
  <c r="H866" i="151"/>
  <c r="G866" i="151"/>
  <c r="AB865" i="151"/>
  <c r="AA865" i="151"/>
  <c r="Z865" i="151"/>
  <c r="Y865" i="151"/>
  <c r="X865" i="151"/>
  <c r="W865" i="151"/>
  <c r="V865" i="151"/>
  <c r="U865" i="151"/>
  <c r="T865" i="151"/>
  <c r="S865" i="151"/>
  <c r="R865" i="151"/>
  <c r="Q865" i="151"/>
  <c r="P865" i="151"/>
  <c r="O865" i="151"/>
  <c r="N865" i="151"/>
  <c r="M865" i="151"/>
  <c r="L865" i="151"/>
  <c r="K865" i="151"/>
  <c r="J865" i="151"/>
  <c r="I865" i="151"/>
  <c r="H865" i="151"/>
  <c r="G865" i="151"/>
  <c r="AB864" i="151"/>
  <c r="AA864" i="151"/>
  <c r="Z864" i="151"/>
  <c r="Y864" i="151"/>
  <c r="X864" i="151"/>
  <c r="W864" i="151"/>
  <c r="V864" i="151"/>
  <c r="U864" i="151"/>
  <c r="T864" i="151"/>
  <c r="S864" i="151"/>
  <c r="R864" i="151"/>
  <c r="Q864" i="151"/>
  <c r="P864" i="151"/>
  <c r="O864" i="151"/>
  <c r="N864" i="151"/>
  <c r="M864" i="151"/>
  <c r="L864" i="151"/>
  <c r="K864" i="151"/>
  <c r="J864" i="151"/>
  <c r="I864" i="151"/>
  <c r="H864" i="151"/>
  <c r="G864" i="151"/>
  <c r="AB863" i="151"/>
  <c r="AA863" i="151"/>
  <c r="Z863" i="151"/>
  <c r="Y863" i="151"/>
  <c r="X863" i="151"/>
  <c r="W863" i="151"/>
  <c r="V863" i="151"/>
  <c r="U863" i="151"/>
  <c r="T863" i="151"/>
  <c r="S863" i="151"/>
  <c r="R863" i="151"/>
  <c r="Q863" i="151"/>
  <c r="P863" i="151"/>
  <c r="O863" i="151"/>
  <c r="N863" i="151"/>
  <c r="M863" i="151"/>
  <c r="L863" i="151"/>
  <c r="K863" i="151"/>
  <c r="J863" i="151"/>
  <c r="I863" i="151"/>
  <c r="H863" i="151"/>
  <c r="G863" i="151"/>
  <c r="AB862" i="151"/>
  <c r="AA862" i="151"/>
  <c r="Z862" i="151"/>
  <c r="Y862" i="151"/>
  <c r="X862" i="151"/>
  <c r="W862" i="151"/>
  <c r="V862" i="151"/>
  <c r="U862" i="151"/>
  <c r="T862" i="151"/>
  <c r="S862" i="151"/>
  <c r="R862" i="151"/>
  <c r="Q862" i="151"/>
  <c r="P862" i="151"/>
  <c r="O862" i="151"/>
  <c r="N862" i="151"/>
  <c r="M862" i="151"/>
  <c r="L862" i="151"/>
  <c r="K862" i="151"/>
  <c r="J862" i="151"/>
  <c r="I862" i="151"/>
  <c r="H862" i="151"/>
  <c r="G862" i="151"/>
  <c r="AB861" i="151"/>
  <c r="AA861" i="151"/>
  <c r="Z861" i="151"/>
  <c r="Y861" i="151"/>
  <c r="X861" i="151"/>
  <c r="W861" i="151"/>
  <c r="V861" i="151"/>
  <c r="U861" i="151"/>
  <c r="T861" i="151"/>
  <c r="S861" i="151"/>
  <c r="R861" i="151"/>
  <c r="Q861" i="151"/>
  <c r="P861" i="151"/>
  <c r="O861" i="151"/>
  <c r="N861" i="151"/>
  <c r="M861" i="151"/>
  <c r="L861" i="151"/>
  <c r="K861" i="151"/>
  <c r="J861" i="151"/>
  <c r="I861" i="151"/>
  <c r="H861" i="151"/>
  <c r="G861" i="151"/>
  <c r="AB860" i="151"/>
  <c r="AA860" i="151"/>
  <c r="Z860" i="151"/>
  <c r="Y860" i="151"/>
  <c r="X860" i="151"/>
  <c r="W860" i="151"/>
  <c r="V860" i="151"/>
  <c r="U860" i="151"/>
  <c r="T860" i="151"/>
  <c r="S860" i="151"/>
  <c r="R860" i="151"/>
  <c r="Q860" i="151"/>
  <c r="P860" i="151"/>
  <c r="O860" i="151"/>
  <c r="N860" i="151"/>
  <c r="M860" i="151"/>
  <c r="L860" i="151"/>
  <c r="K860" i="151"/>
  <c r="J860" i="151"/>
  <c r="I860" i="151"/>
  <c r="H860" i="151"/>
  <c r="G860" i="151"/>
  <c r="AB859" i="151"/>
  <c r="AA859" i="151"/>
  <c r="Z859" i="151"/>
  <c r="Y859" i="151"/>
  <c r="X859" i="151"/>
  <c r="W859" i="151"/>
  <c r="V859" i="151"/>
  <c r="U859" i="151"/>
  <c r="T859" i="151"/>
  <c r="S859" i="151"/>
  <c r="R859" i="151"/>
  <c r="Q859" i="151"/>
  <c r="P859" i="151"/>
  <c r="O859" i="151"/>
  <c r="N859" i="151"/>
  <c r="M859" i="151"/>
  <c r="L859" i="151"/>
  <c r="K859" i="151"/>
  <c r="J859" i="151"/>
  <c r="I859" i="151"/>
  <c r="H859" i="151"/>
  <c r="G859" i="151"/>
  <c r="AB858" i="151"/>
  <c r="AA858" i="151"/>
  <c r="Z858" i="151"/>
  <c r="Y858" i="151"/>
  <c r="X858" i="151"/>
  <c r="W858" i="151"/>
  <c r="V858" i="151"/>
  <c r="U858" i="151"/>
  <c r="T858" i="151"/>
  <c r="S858" i="151"/>
  <c r="R858" i="151"/>
  <c r="Q858" i="151"/>
  <c r="P858" i="151"/>
  <c r="O858" i="151"/>
  <c r="N858" i="151"/>
  <c r="M858" i="151"/>
  <c r="L858" i="151"/>
  <c r="K858" i="151"/>
  <c r="J858" i="151"/>
  <c r="I858" i="151"/>
  <c r="H858" i="151"/>
  <c r="G858" i="151"/>
  <c r="AB857" i="151"/>
  <c r="AA857" i="151"/>
  <c r="Z857" i="151"/>
  <c r="Y857" i="151"/>
  <c r="X857" i="151"/>
  <c r="W857" i="151"/>
  <c r="V857" i="151"/>
  <c r="U857" i="151"/>
  <c r="T857" i="151"/>
  <c r="S857" i="151"/>
  <c r="R857" i="151"/>
  <c r="Q857" i="151"/>
  <c r="P857" i="151"/>
  <c r="O857" i="151"/>
  <c r="N857" i="151"/>
  <c r="M857" i="151"/>
  <c r="L857" i="151"/>
  <c r="K857" i="151"/>
  <c r="J857" i="151"/>
  <c r="I857" i="151"/>
  <c r="H857" i="151"/>
  <c r="G857" i="151"/>
  <c r="AB856" i="151"/>
  <c r="AA856" i="151"/>
  <c r="Z856" i="151"/>
  <c r="Y856" i="151"/>
  <c r="X856" i="151"/>
  <c r="W856" i="151"/>
  <c r="V856" i="151"/>
  <c r="U856" i="151"/>
  <c r="T856" i="151"/>
  <c r="S856" i="151"/>
  <c r="R856" i="151"/>
  <c r="Q856" i="151"/>
  <c r="P856" i="151"/>
  <c r="O856" i="151"/>
  <c r="N856" i="151"/>
  <c r="M856" i="151"/>
  <c r="L856" i="151"/>
  <c r="K856" i="151"/>
  <c r="J856" i="151"/>
  <c r="I856" i="151"/>
  <c r="H856" i="151"/>
  <c r="G856" i="151"/>
  <c r="AB855" i="151"/>
  <c r="AA855" i="151"/>
  <c r="Z855" i="151"/>
  <c r="Y855" i="151"/>
  <c r="X855" i="151"/>
  <c r="W855" i="151"/>
  <c r="V855" i="151"/>
  <c r="U855" i="151"/>
  <c r="T855" i="151"/>
  <c r="S855" i="151"/>
  <c r="R855" i="151"/>
  <c r="Q855" i="151"/>
  <c r="P855" i="151"/>
  <c r="O855" i="151"/>
  <c r="N855" i="151"/>
  <c r="M855" i="151"/>
  <c r="L855" i="151"/>
  <c r="K855" i="151"/>
  <c r="J855" i="151"/>
  <c r="I855" i="151"/>
  <c r="H855" i="151"/>
  <c r="G855" i="151"/>
  <c r="AB854" i="151"/>
  <c r="AA854" i="151"/>
  <c r="Z854" i="151"/>
  <c r="Y854" i="151"/>
  <c r="X854" i="151"/>
  <c r="W854" i="151"/>
  <c r="V854" i="151"/>
  <c r="U854" i="151"/>
  <c r="T854" i="151"/>
  <c r="S854" i="151"/>
  <c r="R854" i="151"/>
  <c r="Q854" i="151"/>
  <c r="P854" i="151"/>
  <c r="O854" i="151"/>
  <c r="N854" i="151"/>
  <c r="M854" i="151"/>
  <c r="L854" i="151"/>
  <c r="K854" i="151"/>
  <c r="J854" i="151"/>
  <c r="I854" i="151"/>
  <c r="H854" i="151"/>
  <c r="G854" i="151"/>
  <c r="AB853" i="151"/>
  <c r="AA853" i="151"/>
  <c r="Z853" i="151"/>
  <c r="Y853" i="151"/>
  <c r="X853" i="151"/>
  <c r="W853" i="151"/>
  <c r="V853" i="151"/>
  <c r="U853" i="151"/>
  <c r="T853" i="151"/>
  <c r="S853" i="151"/>
  <c r="R853" i="151"/>
  <c r="Q853" i="151"/>
  <c r="P853" i="151"/>
  <c r="O853" i="151"/>
  <c r="N853" i="151"/>
  <c r="M853" i="151"/>
  <c r="L853" i="151"/>
  <c r="K853" i="151"/>
  <c r="J853" i="151"/>
  <c r="I853" i="151"/>
  <c r="H853" i="151"/>
  <c r="G853" i="151"/>
  <c r="AB852" i="151"/>
  <c r="AA852" i="151"/>
  <c r="Z852" i="151"/>
  <c r="Y852" i="151"/>
  <c r="X852" i="151"/>
  <c r="W852" i="151"/>
  <c r="V852" i="151"/>
  <c r="U852" i="151"/>
  <c r="T852" i="151"/>
  <c r="S852" i="151"/>
  <c r="R852" i="151"/>
  <c r="Q852" i="151"/>
  <c r="P852" i="151"/>
  <c r="O852" i="151"/>
  <c r="N852" i="151"/>
  <c r="M852" i="151"/>
  <c r="L852" i="151"/>
  <c r="K852" i="151"/>
  <c r="J852" i="151"/>
  <c r="I852" i="151"/>
  <c r="H852" i="151"/>
  <c r="G852" i="151"/>
  <c r="AB851" i="151"/>
  <c r="AA851" i="151"/>
  <c r="Z851" i="151"/>
  <c r="Y851" i="151"/>
  <c r="X851" i="151"/>
  <c r="W851" i="151"/>
  <c r="V851" i="151"/>
  <c r="U851" i="151"/>
  <c r="T851" i="151"/>
  <c r="S851" i="151"/>
  <c r="R851" i="151"/>
  <c r="Q851" i="151"/>
  <c r="P851" i="151"/>
  <c r="O851" i="151"/>
  <c r="N851" i="151"/>
  <c r="M851" i="151"/>
  <c r="L851" i="151"/>
  <c r="K851" i="151"/>
  <c r="J851" i="151"/>
  <c r="I851" i="151"/>
  <c r="H851" i="151"/>
  <c r="G851" i="151"/>
  <c r="AB850" i="151"/>
  <c r="AA850" i="151"/>
  <c r="Z850" i="151"/>
  <c r="Y850" i="151"/>
  <c r="X850" i="151"/>
  <c r="W850" i="151"/>
  <c r="V850" i="151"/>
  <c r="U850" i="151"/>
  <c r="T850" i="151"/>
  <c r="S850" i="151"/>
  <c r="R850" i="151"/>
  <c r="Q850" i="151"/>
  <c r="P850" i="151"/>
  <c r="O850" i="151"/>
  <c r="N850" i="151"/>
  <c r="M850" i="151"/>
  <c r="L850" i="151"/>
  <c r="K850" i="151"/>
  <c r="J850" i="151"/>
  <c r="I850" i="151"/>
  <c r="H850" i="151"/>
  <c r="G850" i="151"/>
  <c r="AB849" i="151"/>
  <c r="AA849" i="151"/>
  <c r="Z849" i="151"/>
  <c r="Y849" i="151"/>
  <c r="X849" i="151"/>
  <c r="W849" i="151"/>
  <c r="V849" i="151"/>
  <c r="U849" i="151"/>
  <c r="T849" i="151"/>
  <c r="S849" i="151"/>
  <c r="R849" i="151"/>
  <c r="Q849" i="151"/>
  <c r="P849" i="151"/>
  <c r="O849" i="151"/>
  <c r="N849" i="151"/>
  <c r="M849" i="151"/>
  <c r="L849" i="151"/>
  <c r="K849" i="151"/>
  <c r="J849" i="151"/>
  <c r="I849" i="151"/>
  <c r="H849" i="151"/>
  <c r="G849" i="151"/>
  <c r="AB848" i="151"/>
  <c r="AA848" i="151"/>
  <c r="Z848" i="151"/>
  <c r="Y848" i="151"/>
  <c r="X848" i="151"/>
  <c r="W848" i="151"/>
  <c r="V848" i="151"/>
  <c r="U848" i="151"/>
  <c r="T848" i="151"/>
  <c r="S848" i="151"/>
  <c r="R848" i="151"/>
  <c r="Q848" i="151"/>
  <c r="P848" i="151"/>
  <c r="O848" i="151"/>
  <c r="N848" i="151"/>
  <c r="M848" i="151"/>
  <c r="L848" i="151"/>
  <c r="K848" i="151"/>
  <c r="J848" i="151"/>
  <c r="I848" i="151"/>
  <c r="H848" i="151"/>
  <c r="G848" i="151"/>
  <c r="AB847" i="151"/>
  <c r="AA847" i="151"/>
  <c r="Z847" i="151"/>
  <c r="Y847" i="151"/>
  <c r="X847" i="151"/>
  <c r="W847" i="151"/>
  <c r="V847" i="151"/>
  <c r="U847" i="151"/>
  <c r="T847" i="151"/>
  <c r="S847" i="151"/>
  <c r="R847" i="151"/>
  <c r="Q847" i="151"/>
  <c r="P847" i="151"/>
  <c r="O847" i="151"/>
  <c r="N847" i="151"/>
  <c r="M847" i="151"/>
  <c r="L847" i="151"/>
  <c r="K847" i="151"/>
  <c r="J847" i="151"/>
  <c r="I847" i="151"/>
  <c r="H847" i="151"/>
  <c r="G847" i="151"/>
  <c r="AB846" i="151"/>
  <c r="AA846" i="151"/>
  <c r="Z846" i="151"/>
  <c r="Y846" i="151"/>
  <c r="X846" i="151"/>
  <c r="W846" i="151"/>
  <c r="V846" i="151"/>
  <c r="U846" i="151"/>
  <c r="T846" i="151"/>
  <c r="S846" i="151"/>
  <c r="R846" i="151"/>
  <c r="Q846" i="151"/>
  <c r="P846" i="151"/>
  <c r="O846" i="151"/>
  <c r="N846" i="151"/>
  <c r="M846" i="151"/>
  <c r="L846" i="151"/>
  <c r="K846" i="151"/>
  <c r="J846" i="151"/>
  <c r="I846" i="151"/>
  <c r="H846" i="151"/>
  <c r="G846" i="151"/>
  <c r="AB845" i="151"/>
  <c r="AA845" i="151"/>
  <c r="Z845" i="151"/>
  <c r="Y845" i="151"/>
  <c r="X845" i="151"/>
  <c r="W845" i="151"/>
  <c r="V845" i="151"/>
  <c r="U845" i="151"/>
  <c r="T845" i="151"/>
  <c r="S845" i="151"/>
  <c r="R845" i="151"/>
  <c r="Q845" i="151"/>
  <c r="P845" i="151"/>
  <c r="O845" i="151"/>
  <c r="N845" i="151"/>
  <c r="M845" i="151"/>
  <c r="L845" i="151"/>
  <c r="K845" i="151"/>
  <c r="J845" i="151"/>
  <c r="I845" i="151"/>
  <c r="H845" i="151"/>
  <c r="G845" i="151"/>
  <c r="AB844" i="151"/>
  <c r="AA844" i="151"/>
  <c r="Z844" i="151"/>
  <c r="Y844" i="151"/>
  <c r="X844" i="151"/>
  <c r="W844" i="151"/>
  <c r="V844" i="151"/>
  <c r="U844" i="151"/>
  <c r="T844" i="151"/>
  <c r="S844" i="151"/>
  <c r="R844" i="151"/>
  <c r="Q844" i="151"/>
  <c r="P844" i="151"/>
  <c r="O844" i="151"/>
  <c r="N844" i="151"/>
  <c r="M844" i="151"/>
  <c r="L844" i="151"/>
  <c r="K844" i="151"/>
  <c r="J844" i="151"/>
  <c r="I844" i="151"/>
  <c r="H844" i="151"/>
  <c r="G844" i="151"/>
  <c r="AB843" i="151"/>
  <c r="AA843" i="151"/>
  <c r="Z843" i="151"/>
  <c r="Y843" i="151"/>
  <c r="X843" i="151"/>
  <c r="W843" i="151"/>
  <c r="V843" i="151"/>
  <c r="U843" i="151"/>
  <c r="T843" i="151"/>
  <c r="S843" i="151"/>
  <c r="R843" i="151"/>
  <c r="Q843" i="151"/>
  <c r="P843" i="151"/>
  <c r="O843" i="151"/>
  <c r="N843" i="151"/>
  <c r="M843" i="151"/>
  <c r="L843" i="151"/>
  <c r="K843" i="151"/>
  <c r="J843" i="151"/>
  <c r="I843" i="151"/>
  <c r="H843" i="151"/>
  <c r="G843" i="151"/>
  <c r="AB842" i="151"/>
  <c r="AA842" i="151"/>
  <c r="Z842" i="151"/>
  <c r="Y842" i="151"/>
  <c r="X842" i="151"/>
  <c r="W842" i="151"/>
  <c r="V842" i="151"/>
  <c r="U842" i="151"/>
  <c r="T842" i="151"/>
  <c r="S842" i="151"/>
  <c r="R842" i="151"/>
  <c r="Q842" i="151"/>
  <c r="P842" i="151"/>
  <c r="O842" i="151"/>
  <c r="N842" i="151"/>
  <c r="M842" i="151"/>
  <c r="L842" i="151"/>
  <c r="K842" i="151"/>
  <c r="J842" i="151"/>
  <c r="I842" i="151"/>
  <c r="H842" i="151"/>
  <c r="G842" i="151"/>
  <c r="AB841" i="151"/>
  <c r="AA841" i="151"/>
  <c r="Z841" i="151"/>
  <c r="Y841" i="151"/>
  <c r="X841" i="151"/>
  <c r="W841" i="151"/>
  <c r="V841" i="151"/>
  <c r="U841" i="151"/>
  <c r="T841" i="151"/>
  <c r="S841" i="151"/>
  <c r="R841" i="151"/>
  <c r="Q841" i="151"/>
  <c r="P841" i="151"/>
  <c r="O841" i="151"/>
  <c r="N841" i="151"/>
  <c r="M841" i="151"/>
  <c r="L841" i="151"/>
  <c r="K841" i="151"/>
  <c r="J841" i="151"/>
  <c r="I841" i="151"/>
  <c r="H841" i="151"/>
  <c r="G841" i="151"/>
  <c r="AB840" i="151"/>
  <c r="AA840" i="151"/>
  <c r="Z840" i="151"/>
  <c r="Y840" i="151"/>
  <c r="X840" i="151"/>
  <c r="W840" i="151"/>
  <c r="V840" i="151"/>
  <c r="U840" i="151"/>
  <c r="T840" i="151"/>
  <c r="S840" i="151"/>
  <c r="R840" i="151"/>
  <c r="Q840" i="151"/>
  <c r="P840" i="151"/>
  <c r="O840" i="151"/>
  <c r="N840" i="151"/>
  <c r="M840" i="151"/>
  <c r="L840" i="151"/>
  <c r="K840" i="151"/>
  <c r="J840" i="151"/>
  <c r="I840" i="151"/>
  <c r="H840" i="151"/>
  <c r="G840" i="151"/>
  <c r="AB839" i="151"/>
  <c r="AA839" i="151"/>
  <c r="Z839" i="151"/>
  <c r="Y839" i="151"/>
  <c r="X839" i="151"/>
  <c r="W839" i="151"/>
  <c r="V839" i="151"/>
  <c r="U839" i="151"/>
  <c r="T839" i="151"/>
  <c r="S839" i="151"/>
  <c r="R839" i="151"/>
  <c r="Q839" i="151"/>
  <c r="P839" i="151"/>
  <c r="O839" i="151"/>
  <c r="N839" i="151"/>
  <c r="M839" i="151"/>
  <c r="L839" i="151"/>
  <c r="K839" i="151"/>
  <c r="J839" i="151"/>
  <c r="I839" i="151"/>
  <c r="H839" i="151"/>
  <c r="G839" i="151"/>
  <c r="AB838" i="151"/>
  <c r="AA838" i="151"/>
  <c r="Z838" i="151"/>
  <c r="Y838" i="151"/>
  <c r="X838" i="151"/>
  <c r="W838" i="151"/>
  <c r="V838" i="151"/>
  <c r="U838" i="151"/>
  <c r="T838" i="151"/>
  <c r="S838" i="151"/>
  <c r="R838" i="151"/>
  <c r="Q838" i="151"/>
  <c r="P838" i="151"/>
  <c r="O838" i="151"/>
  <c r="N838" i="151"/>
  <c r="M838" i="151"/>
  <c r="L838" i="151"/>
  <c r="K838" i="151"/>
  <c r="J838" i="151"/>
  <c r="I838" i="151"/>
  <c r="H838" i="151"/>
  <c r="G838" i="151"/>
  <c r="AB837" i="151"/>
  <c r="AA837" i="151"/>
  <c r="Z837" i="151"/>
  <c r="Y837" i="151"/>
  <c r="X837" i="151"/>
  <c r="W837" i="151"/>
  <c r="V837" i="151"/>
  <c r="U837" i="151"/>
  <c r="T837" i="151"/>
  <c r="S837" i="151"/>
  <c r="R837" i="151"/>
  <c r="Q837" i="151"/>
  <c r="P837" i="151"/>
  <c r="O837" i="151"/>
  <c r="N837" i="151"/>
  <c r="M837" i="151"/>
  <c r="L837" i="151"/>
  <c r="K837" i="151"/>
  <c r="J837" i="151"/>
  <c r="I837" i="151"/>
  <c r="H837" i="151"/>
  <c r="G837" i="151"/>
  <c r="AB836" i="151"/>
  <c r="AA836" i="151"/>
  <c r="Z836" i="151"/>
  <c r="Y836" i="151"/>
  <c r="X836" i="151"/>
  <c r="W836" i="151"/>
  <c r="V836" i="151"/>
  <c r="U836" i="151"/>
  <c r="T836" i="151"/>
  <c r="S836" i="151"/>
  <c r="R836" i="151"/>
  <c r="Q836" i="151"/>
  <c r="P836" i="151"/>
  <c r="O836" i="151"/>
  <c r="N836" i="151"/>
  <c r="M836" i="151"/>
  <c r="L836" i="151"/>
  <c r="K836" i="151"/>
  <c r="J836" i="151"/>
  <c r="I836" i="151"/>
  <c r="H836" i="151"/>
  <c r="G836" i="151"/>
  <c r="AB835" i="151"/>
  <c r="AA835" i="151"/>
  <c r="Z835" i="151"/>
  <c r="Y835" i="151"/>
  <c r="X835" i="151"/>
  <c r="W835" i="151"/>
  <c r="V835" i="151"/>
  <c r="U835" i="151"/>
  <c r="T835" i="151"/>
  <c r="S835" i="151"/>
  <c r="R835" i="151"/>
  <c r="Q835" i="151"/>
  <c r="P835" i="151"/>
  <c r="O835" i="151"/>
  <c r="N835" i="151"/>
  <c r="M835" i="151"/>
  <c r="L835" i="151"/>
  <c r="K835" i="151"/>
  <c r="J835" i="151"/>
  <c r="I835" i="151"/>
  <c r="H835" i="151"/>
  <c r="G835" i="151"/>
  <c r="AB834" i="151"/>
  <c r="AA834" i="151"/>
  <c r="Z834" i="151"/>
  <c r="Y834" i="151"/>
  <c r="X834" i="151"/>
  <c r="W834" i="151"/>
  <c r="V834" i="151"/>
  <c r="U834" i="151"/>
  <c r="T834" i="151"/>
  <c r="S834" i="151"/>
  <c r="R834" i="151"/>
  <c r="Q834" i="151"/>
  <c r="P834" i="151"/>
  <c r="O834" i="151"/>
  <c r="N834" i="151"/>
  <c r="M834" i="151"/>
  <c r="L834" i="151"/>
  <c r="K834" i="151"/>
  <c r="J834" i="151"/>
  <c r="I834" i="151"/>
  <c r="H834" i="151"/>
  <c r="G834" i="151"/>
  <c r="AB833" i="151"/>
  <c r="AA833" i="151"/>
  <c r="Z833" i="151"/>
  <c r="Y833" i="151"/>
  <c r="X833" i="151"/>
  <c r="W833" i="151"/>
  <c r="V833" i="151"/>
  <c r="U833" i="151"/>
  <c r="T833" i="151"/>
  <c r="S833" i="151"/>
  <c r="R833" i="151"/>
  <c r="Q833" i="151"/>
  <c r="P833" i="151"/>
  <c r="O833" i="151"/>
  <c r="N833" i="151"/>
  <c r="M833" i="151"/>
  <c r="L833" i="151"/>
  <c r="K833" i="151"/>
  <c r="J833" i="151"/>
  <c r="I833" i="151"/>
  <c r="H833" i="151"/>
  <c r="G833" i="151"/>
  <c r="AB832" i="151"/>
  <c r="AA832" i="151"/>
  <c r="Z832" i="151"/>
  <c r="Y832" i="151"/>
  <c r="X832" i="151"/>
  <c r="W832" i="151"/>
  <c r="V832" i="151"/>
  <c r="U832" i="151"/>
  <c r="T832" i="151"/>
  <c r="S832" i="151"/>
  <c r="R832" i="151"/>
  <c r="Q832" i="151"/>
  <c r="P832" i="151"/>
  <c r="O832" i="151"/>
  <c r="N832" i="151"/>
  <c r="M832" i="151"/>
  <c r="L832" i="151"/>
  <c r="K832" i="151"/>
  <c r="J832" i="151"/>
  <c r="I832" i="151"/>
  <c r="H832" i="151"/>
  <c r="G832" i="151"/>
  <c r="AB831" i="151"/>
  <c r="AA831" i="151"/>
  <c r="Z831" i="151"/>
  <c r="Y831" i="151"/>
  <c r="X831" i="151"/>
  <c r="W831" i="151"/>
  <c r="V831" i="151"/>
  <c r="U831" i="151"/>
  <c r="T831" i="151"/>
  <c r="S831" i="151"/>
  <c r="R831" i="151"/>
  <c r="Q831" i="151"/>
  <c r="P831" i="151"/>
  <c r="O831" i="151"/>
  <c r="N831" i="151"/>
  <c r="M831" i="151"/>
  <c r="L831" i="151"/>
  <c r="K831" i="151"/>
  <c r="J831" i="151"/>
  <c r="I831" i="151"/>
  <c r="H831" i="151"/>
  <c r="G831" i="151"/>
  <c r="AB830" i="151"/>
  <c r="AA830" i="151"/>
  <c r="Z830" i="151"/>
  <c r="Y830" i="151"/>
  <c r="X830" i="151"/>
  <c r="W830" i="151"/>
  <c r="V830" i="151"/>
  <c r="U830" i="151"/>
  <c r="T830" i="151"/>
  <c r="S830" i="151"/>
  <c r="R830" i="151"/>
  <c r="Q830" i="151"/>
  <c r="P830" i="151"/>
  <c r="O830" i="151"/>
  <c r="N830" i="151"/>
  <c r="M830" i="151"/>
  <c r="L830" i="151"/>
  <c r="K830" i="151"/>
  <c r="J830" i="151"/>
  <c r="I830" i="151"/>
  <c r="H830" i="151"/>
  <c r="G830" i="151"/>
  <c r="AB829" i="151"/>
  <c r="AA829" i="151"/>
  <c r="Z829" i="151"/>
  <c r="Y829" i="151"/>
  <c r="X829" i="151"/>
  <c r="W829" i="151"/>
  <c r="V829" i="151"/>
  <c r="U829" i="151"/>
  <c r="T829" i="151"/>
  <c r="S829" i="151"/>
  <c r="R829" i="151"/>
  <c r="Q829" i="151"/>
  <c r="P829" i="151"/>
  <c r="O829" i="151"/>
  <c r="N829" i="151"/>
  <c r="M829" i="151"/>
  <c r="L829" i="151"/>
  <c r="K829" i="151"/>
  <c r="J829" i="151"/>
  <c r="I829" i="151"/>
  <c r="H829" i="151"/>
  <c r="G829" i="151"/>
  <c r="AB828" i="151"/>
  <c r="AA828" i="151"/>
  <c r="Z828" i="151"/>
  <c r="Y828" i="151"/>
  <c r="X828" i="151"/>
  <c r="W828" i="151"/>
  <c r="V828" i="151"/>
  <c r="U828" i="151"/>
  <c r="T828" i="151"/>
  <c r="S828" i="151"/>
  <c r="R828" i="151"/>
  <c r="Q828" i="151"/>
  <c r="P828" i="151"/>
  <c r="O828" i="151"/>
  <c r="N828" i="151"/>
  <c r="M828" i="151"/>
  <c r="L828" i="151"/>
  <c r="K828" i="151"/>
  <c r="J828" i="151"/>
  <c r="I828" i="151"/>
  <c r="H828" i="151"/>
  <c r="G828" i="151"/>
  <c r="AB827" i="151"/>
  <c r="AA827" i="151"/>
  <c r="Z827" i="151"/>
  <c r="Y827" i="151"/>
  <c r="X827" i="151"/>
  <c r="W827" i="151"/>
  <c r="V827" i="151"/>
  <c r="U827" i="151"/>
  <c r="T827" i="151"/>
  <c r="S827" i="151"/>
  <c r="R827" i="151"/>
  <c r="Q827" i="151"/>
  <c r="P827" i="151"/>
  <c r="O827" i="151"/>
  <c r="N827" i="151"/>
  <c r="M827" i="151"/>
  <c r="L827" i="151"/>
  <c r="K827" i="151"/>
  <c r="J827" i="151"/>
  <c r="I827" i="151"/>
  <c r="H827" i="151"/>
  <c r="G827" i="151"/>
  <c r="AB826" i="151"/>
  <c r="AA826" i="151"/>
  <c r="Z826" i="151"/>
  <c r="Y826" i="151"/>
  <c r="X826" i="151"/>
  <c r="W826" i="151"/>
  <c r="V826" i="151"/>
  <c r="U826" i="151"/>
  <c r="T826" i="151"/>
  <c r="S826" i="151"/>
  <c r="R826" i="151"/>
  <c r="Q826" i="151"/>
  <c r="P826" i="151"/>
  <c r="O826" i="151"/>
  <c r="N826" i="151"/>
  <c r="M826" i="151"/>
  <c r="L826" i="151"/>
  <c r="K826" i="151"/>
  <c r="J826" i="151"/>
  <c r="I826" i="151"/>
  <c r="H826" i="151"/>
  <c r="G826" i="151"/>
  <c r="AB825" i="151"/>
  <c r="AA825" i="151"/>
  <c r="Z825" i="151"/>
  <c r="Y825" i="151"/>
  <c r="X825" i="151"/>
  <c r="W825" i="151"/>
  <c r="V825" i="151"/>
  <c r="U825" i="151"/>
  <c r="T825" i="151"/>
  <c r="S825" i="151"/>
  <c r="R825" i="151"/>
  <c r="Q825" i="151"/>
  <c r="P825" i="151"/>
  <c r="O825" i="151"/>
  <c r="N825" i="151"/>
  <c r="M825" i="151"/>
  <c r="L825" i="151"/>
  <c r="K825" i="151"/>
  <c r="J825" i="151"/>
  <c r="I825" i="151"/>
  <c r="H825" i="151"/>
  <c r="G825" i="151"/>
  <c r="AB824" i="151"/>
  <c r="AA824" i="151"/>
  <c r="Z824" i="151"/>
  <c r="Y824" i="151"/>
  <c r="X824" i="151"/>
  <c r="W824" i="151"/>
  <c r="V824" i="151"/>
  <c r="U824" i="151"/>
  <c r="T824" i="151"/>
  <c r="S824" i="151"/>
  <c r="R824" i="151"/>
  <c r="Q824" i="151"/>
  <c r="P824" i="151"/>
  <c r="O824" i="151"/>
  <c r="N824" i="151"/>
  <c r="M824" i="151"/>
  <c r="L824" i="151"/>
  <c r="K824" i="151"/>
  <c r="J824" i="151"/>
  <c r="I824" i="151"/>
  <c r="H824" i="151"/>
  <c r="G824" i="151"/>
  <c r="AB823" i="151"/>
  <c r="AA823" i="151"/>
  <c r="Z823" i="151"/>
  <c r="Y823" i="151"/>
  <c r="X823" i="151"/>
  <c r="W823" i="151"/>
  <c r="V823" i="151"/>
  <c r="U823" i="151"/>
  <c r="T823" i="151"/>
  <c r="S823" i="151"/>
  <c r="R823" i="151"/>
  <c r="Q823" i="151"/>
  <c r="P823" i="151"/>
  <c r="O823" i="151"/>
  <c r="N823" i="151"/>
  <c r="M823" i="151"/>
  <c r="L823" i="151"/>
  <c r="K823" i="151"/>
  <c r="J823" i="151"/>
  <c r="I823" i="151"/>
  <c r="H823" i="151"/>
  <c r="G823" i="151"/>
  <c r="AB822" i="151"/>
  <c r="AA822" i="151"/>
  <c r="Z822" i="151"/>
  <c r="Y822" i="151"/>
  <c r="X822" i="151"/>
  <c r="W822" i="151"/>
  <c r="V822" i="151"/>
  <c r="U822" i="151"/>
  <c r="T822" i="151"/>
  <c r="S822" i="151"/>
  <c r="R822" i="151"/>
  <c r="Q822" i="151"/>
  <c r="P822" i="151"/>
  <c r="O822" i="151"/>
  <c r="N822" i="151"/>
  <c r="M822" i="151"/>
  <c r="L822" i="151"/>
  <c r="K822" i="151"/>
  <c r="J822" i="151"/>
  <c r="I822" i="151"/>
  <c r="H822" i="151"/>
  <c r="G822" i="151"/>
  <c r="AB821" i="151"/>
  <c r="AA821" i="151"/>
  <c r="Z821" i="151"/>
  <c r="Y821" i="151"/>
  <c r="X821" i="151"/>
  <c r="W821" i="151"/>
  <c r="V821" i="151"/>
  <c r="U821" i="151"/>
  <c r="T821" i="151"/>
  <c r="S821" i="151"/>
  <c r="R821" i="151"/>
  <c r="Q821" i="151"/>
  <c r="P821" i="151"/>
  <c r="O821" i="151"/>
  <c r="N821" i="151"/>
  <c r="M821" i="151"/>
  <c r="L821" i="151"/>
  <c r="K821" i="151"/>
  <c r="J821" i="151"/>
  <c r="I821" i="151"/>
  <c r="H821" i="151"/>
  <c r="G821" i="151"/>
  <c r="AB820" i="151"/>
  <c r="AA820" i="151"/>
  <c r="Z820" i="151"/>
  <c r="Y820" i="151"/>
  <c r="X820" i="151"/>
  <c r="W820" i="151"/>
  <c r="V820" i="151"/>
  <c r="U820" i="151"/>
  <c r="T820" i="151"/>
  <c r="S820" i="151"/>
  <c r="R820" i="151"/>
  <c r="Q820" i="151"/>
  <c r="P820" i="151"/>
  <c r="O820" i="151"/>
  <c r="N820" i="151"/>
  <c r="M820" i="151"/>
  <c r="L820" i="151"/>
  <c r="K820" i="151"/>
  <c r="J820" i="151"/>
  <c r="I820" i="151"/>
  <c r="H820" i="151"/>
  <c r="G820" i="151"/>
  <c r="AB819" i="151"/>
  <c r="AA819" i="151"/>
  <c r="Z819" i="151"/>
  <c r="Y819" i="151"/>
  <c r="X819" i="151"/>
  <c r="W819" i="151"/>
  <c r="V819" i="151"/>
  <c r="U819" i="151"/>
  <c r="T819" i="151"/>
  <c r="S819" i="151"/>
  <c r="R819" i="151"/>
  <c r="Q819" i="151"/>
  <c r="P819" i="151"/>
  <c r="O819" i="151"/>
  <c r="N819" i="151"/>
  <c r="M819" i="151"/>
  <c r="L819" i="151"/>
  <c r="K819" i="151"/>
  <c r="J819" i="151"/>
  <c r="I819" i="151"/>
  <c r="H819" i="151"/>
  <c r="G819" i="151"/>
  <c r="AB818" i="151"/>
  <c r="AA818" i="151"/>
  <c r="Z818" i="151"/>
  <c r="Y818" i="151"/>
  <c r="X818" i="151"/>
  <c r="W818" i="151"/>
  <c r="V818" i="151"/>
  <c r="U818" i="151"/>
  <c r="T818" i="151"/>
  <c r="S818" i="151"/>
  <c r="R818" i="151"/>
  <c r="Q818" i="151"/>
  <c r="P818" i="151"/>
  <c r="O818" i="151"/>
  <c r="N818" i="151"/>
  <c r="M818" i="151"/>
  <c r="L818" i="151"/>
  <c r="K818" i="151"/>
  <c r="J818" i="151"/>
  <c r="I818" i="151"/>
  <c r="H818" i="151"/>
  <c r="G818" i="151"/>
  <c r="AB817" i="151"/>
  <c r="AA817" i="151"/>
  <c r="Z817" i="151"/>
  <c r="Y817" i="151"/>
  <c r="X817" i="151"/>
  <c r="W817" i="151"/>
  <c r="V817" i="151"/>
  <c r="U817" i="151"/>
  <c r="T817" i="151"/>
  <c r="S817" i="151"/>
  <c r="R817" i="151"/>
  <c r="Q817" i="151"/>
  <c r="P817" i="151"/>
  <c r="O817" i="151"/>
  <c r="N817" i="151"/>
  <c r="M817" i="151"/>
  <c r="L817" i="151"/>
  <c r="K817" i="151"/>
  <c r="J817" i="151"/>
  <c r="I817" i="151"/>
  <c r="H817" i="151"/>
  <c r="G817" i="151"/>
  <c r="AB816" i="151"/>
  <c r="AA816" i="151"/>
  <c r="Z816" i="151"/>
  <c r="Y816" i="151"/>
  <c r="X816" i="151"/>
  <c r="W816" i="151"/>
  <c r="V816" i="151"/>
  <c r="U816" i="151"/>
  <c r="T816" i="151"/>
  <c r="S816" i="151"/>
  <c r="R816" i="151"/>
  <c r="Q816" i="151"/>
  <c r="P816" i="151"/>
  <c r="O816" i="151"/>
  <c r="N816" i="151"/>
  <c r="M816" i="151"/>
  <c r="L816" i="151"/>
  <c r="K816" i="151"/>
  <c r="J816" i="151"/>
  <c r="I816" i="151"/>
  <c r="H816" i="151"/>
  <c r="G816" i="151"/>
  <c r="AB815" i="151"/>
  <c r="AA815" i="151"/>
  <c r="Z815" i="151"/>
  <c r="Y815" i="151"/>
  <c r="X815" i="151"/>
  <c r="W815" i="151"/>
  <c r="V815" i="151"/>
  <c r="U815" i="151"/>
  <c r="T815" i="151"/>
  <c r="S815" i="151"/>
  <c r="R815" i="151"/>
  <c r="Q815" i="151"/>
  <c r="P815" i="151"/>
  <c r="O815" i="151"/>
  <c r="N815" i="151"/>
  <c r="M815" i="151"/>
  <c r="L815" i="151"/>
  <c r="K815" i="151"/>
  <c r="J815" i="151"/>
  <c r="I815" i="151"/>
  <c r="H815" i="151"/>
  <c r="G815" i="151"/>
  <c r="AB814" i="151"/>
  <c r="AA814" i="151"/>
  <c r="Z814" i="151"/>
  <c r="Y814" i="151"/>
  <c r="X814" i="151"/>
  <c r="W814" i="151"/>
  <c r="V814" i="151"/>
  <c r="U814" i="151"/>
  <c r="T814" i="151"/>
  <c r="S814" i="151"/>
  <c r="R814" i="151"/>
  <c r="Q814" i="151"/>
  <c r="P814" i="151"/>
  <c r="O814" i="151"/>
  <c r="N814" i="151"/>
  <c r="M814" i="151"/>
  <c r="L814" i="151"/>
  <c r="K814" i="151"/>
  <c r="J814" i="151"/>
  <c r="I814" i="151"/>
  <c r="H814" i="151"/>
  <c r="G814" i="151"/>
  <c r="AB813" i="151"/>
  <c r="AA813" i="151"/>
  <c r="Z813" i="151"/>
  <c r="Y813" i="151"/>
  <c r="X813" i="151"/>
  <c r="W813" i="151"/>
  <c r="V813" i="151"/>
  <c r="U813" i="151"/>
  <c r="T813" i="151"/>
  <c r="S813" i="151"/>
  <c r="R813" i="151"/>
  <c r="Q813" i="151"/>
  <c r="P813" i="151"/>
  <c r="O813" i="151"/>
  <c r="N813" i="151"/>
  <c r="M813" i="151"/>
  <c r="L813" i="151"/>
  <c r="K813" i="151"/>
  <c r="J813" i="151"/>
  <c r="I813" i="151"/>
  <c r="H813" i="151"/>
  <c r="G813" i="151"/>
  <c r="AB812" i="151"/>
  <c r="AA812" i="151"/>
  <c r="Z812" i="151"/>
  <c r="Y812" i="151"/>
  <c r="X812" i="151"/>
  <c r="W812" i="151"/>
  <c r="V812" i="151"/>
  <c r="U812" i="151"/>
  <c r="T812" i="151"/>
  <c r="S812" i="151"/>
  <c r="R812" i="151"/>
  <c r="Q812" i="151"/>
  <c r="P812" i="151"/>
  <c r="O812" i="151"/>
  <c r="N812" i="151"/>
  <c r="M812" i="151"/>
  <c r="L812" i="151"/>
  <c r="K812" i="151"/>
  <c r="J812" i="151"/>
  <c r="I812" i="151"/>
  <c r="H812" i="151"/>
  <c r="G812" i="151"/>
  <c r="AB811" i="151"/>
  <c r="AA811" i="151"/>
  <c r="Z811" i="151"/>
  <c r="Y811" i="151"/>
  <c r="X811" i="151"/>
  <c r="W811" i="151"/>
  <c r="V811" i="151"/>
  <c r="U811" i="151"/>
  <c r="T811" i="151"/>
  <c r="S811" i="151"/>
  <c r="R811" i="151"/>
  <c r="Q811" i="151"/>
  <c r="P811" i="151"/>
  <c r="O811" i="151"/>
  <c r="N811" i="151"/>
  <c r="M811" i="151"/>
  <c r="L811" i="151"/>
  <c r="K811" i="151"/>
  <c r="J811" i="151"/>
  <c r="I811" i="151"/>
  <c r="H811" i="151"/>
  <c r="G811" i="151"/>
  <c r="AB810" i="151"/>
  <c r="AA810" i="151"/>
  <c r="Z810" i="151"/>
  <c r="Y810" i="151"/>
  <c r="X810" i="151"/>
  <c r="W810" i="151"/>
  <c r="V810" i="151"/>
  <c r="U810" i="151"/>
  <c r="T810" i="151"/>
  <c r="S810" i="151"/>
  <c r="R810" i="151"/>
  <c r="Q810" i="151"/>
  <c r="P810" i="151"/>
  <c r="O810" i="151"/>
  <c r="N810" i="151"/>
  <c r="M810" i="151"/>
  <c r="L810" i="151"/>
  <c r="K810" i="151"/>
  <c r="J810" i="151"/>
  <c r="I810" i="151"/>
  <c r="H810" i="151"/>
  <c r="G810" i="151"/>
  <c r="AB809" i="151"/>
  <c r="AA809" i="151"/>
  <c r="Z809" i="151"/>
  <c r="Y809" i="151"/>
  <c r="X809" i="151"/>
  <c r="W809" i="151"/>
  <c r="V809" i="151"/>
  <c r="U809" i="151"/>
  <c r="T809" i="151"/>
  <c r="S809" i="151"/>
  <c r="R809" i="151"/>
  <c r="Q809" i="151"/>
  <c r="P809" i="151"/>
  <c r="O809" i="151"/>
  <c r="N809" i="151"/>
  <c r="M809" i="151"/>
  <c r="L809" i="151"/>
  <c r="K809" i="151"/>
  <c r="J809" i="151"/>
  <c r="I809" i="151"/>
  <c r="H809" i="151"/>
  <c r="G809" i="151"/>
  <c r="AB808" i="151"/>
  <c r="AA808" i="151"/>
  <c r="Z808" i="151"/>
  <c r="Y808" i="151"/>
  <c r="X808" i="151"/>
  <c r="W808" i="151"/>
  <c r="V808" i="151"/>
  <c r="U808" i="151"/>
  <c r="T808" i="151"/>
  <c r="S808" i="151"/>
  <c r="R808" i="151"/>
  <c r="Q808" i="151"/>
  <c r="P808" i="151"/>
  <c r="O808" i="151"/>
  <c r="N808" i="151"/>
  <c r="M808" i="151"/>
  <c r="L808" i="151"/>
  <c r="K808" i="151"/>
  <c r="J808" i="151"/>
  <c r="I808" i="151"/>
  <c r="H808" i="151"/>
  <c r="G808" i="151"/>
  <c r="AB807" i="151"/>
  <c r="AA807" i="151"/>
  <c r="Z807" i="151"/>
  <c r="Y807" i="151"/>
  <c r="X807" i="151"/>
  <c r="W807" i="151"/>
  <c r="V807" i="151"/>
  <c r="U807" i="151"/>
  <c r="T807" i="151"/>
  <c r="S807" i="151"/>
  <c r="R807" i="151"/>
  <c r="Q807" i="151"/>
  <c r="P807" i="151"/>
  <c r="O807" i="151"/>
  <c r="N807" i="151"/>
  <c r="M807" i="151"/>
  <c r="L807" i="151"/>
  <c r="K807" i="151"/>
  <c r="J807" i="151"/>
  <c r="I807" i="151"/>
  <c r="H807" i="151"/>
  <c r="G807" i="151"/>
  <c r="AB806" i="151"/>
  <c r="AA806" i="151"/>
  <c r="Z806" i="151"/>
  <c r="Y806" i="151"/>
  <c r="X806" i="151"/>
  <c r="W806" i="151"/>
  <c r="V806" i="151"/>
  <c r="U806" i="151"/>
  <c r="T806" i="151"/>
  <c r="S806" i="151"/>
  <c r="R806" i="151"/>
  <c r="Q806" i="151"/>
  <c r="P806" i="151"/>
  <c r="O806" i="151"/>
  <c r="N806" i="151"/>
  <c r="M806" i="151"/>
  <c r="L806" i="151"/>
  <c r="K806" i="151"/>
  <c r="J806" i="151"/>
  <c r="I806" i="151"/>
  <c r="H806" i="151"/>
  <c r="G806" i="151"/>
  <c r="AB805" i="151"/>
  <c r="AA805" i="151"/>
  <c r="Z805" i="151"/>
  <c r="Y805" i="151"/>
  <c r="X805" i="151"/>
  <c r="W805" i="151"/>
  <c r="V805" i="151"/>
  <c r="U805" i="151"/>
  <c r="T805" i="151"/>
  <c r="S805" i="151"/>
  <c r="R805" i="151"/>
  <c r="Q805" i="151"/>
  <c r="P805" i="151"/>
  <c r="O805" i="151"/>
  <c r="N805" i="151"/>
  <c r="M805" i="151"/>
  <c r="L805" i="151"/>
  <c r="K805" i="151"/>
  <c r="J805" i="151"/>
  <c r="I805" i="151"/>
  <c r="H805" i="151"/>
  <c r="G805" i="151"/>
  <c r="AB804" i="151"/>
  <c r="AA804" i="151"/>
  <c r="Z804" i="151"/>
  <c r="Y804" i="151"/>
  <c r="X804" i="151"/>
  <c r="W804" i="151"/>
  <c r="V804" i="151"/>
  <c r="U804" i="151"/>
  <c r="T804" i="151"/>
  <c r="S804" i="151"/>
  <c r="R804" i="151"/>
  <c r="Q804" i="151"/>
  <c r="P804" i="151"/>
  <c r="O804" i="151"/>
  <c r="N804" i="151"/>
  <c r="M804" i="151"/>
  <c r="L804" i="151"/>
  <c r="K804" i="151"/>
  <c r="J804" i="151"/>
  <c r="I804" i="151"/>
  <c r="H804" i="151"/>
  <c r="G804" i="151"/>
  <c r="AB803" i="151"/>
  <c r="AA803" i="151"/>
  <c r="Z803" i="151"/>
  <c r="Y803" i="151"/>
  <c r="X803" i="151"/>
  <c r="W803" i="151"/>
  <c r="V803" i="151"/>
  <c r="U803" i="151"/>
  <c r="T803" i="151"/>
  <c r="S803" i="151"/>
  <c r="R803" i="151"/>
  <c r="Q803" i="151"/>
  <c r="P803" i="151"/>
  <c r="O803" i="151"/>
  <c r="N803" i="151"/>
  <c r="M803" i="151"/>
  <c r="L803" i="151"/>
  <c r="K803" i="151"/>
  <c r="J803" i="151"/>
  <c r="I803" i="151"/>
  <c r="H803" i="151"/>
  <c r="G803" i="151"/>
  <c r="AB802" i="151"/>
  <c r="AA802" i="151"/>
  <c r="Z802" i="151"/>
  <c r="Y802" i="151"/>
  <c r="X802" i="151"/>
  <c r="W802" i="151"/>
  <c r="V802" i="151"/>
  <c r="U802" i="151"/>
  <c r="T802" i="151"/>
  <c r="S802" i="151"/>
  <c r="R802" i="151"/>
  <c r="Q802" i="151"/>
  <c r="P802" i="151"/>
  <c r="O802" i="151"/>
  <c r="N802" i="151"/>
  <c r="M802" i="151"/>
  <c r="L802" i="151"/>
  <c r="K802" i="151"/>
  <c r="J802" i="151"/>
  <c r="I802" i="151"/>
  <c r="H802" i="151"/>
  <c r="G802" i="151"/>
  <c r="AB801" i="151"/>
  <c r="AA801" i="151"/>
  <c r="Z801" i="151"/>
  <c r="Y801" i="151"/>
  <c r="X801" i="151"/>
  <c r="W801" i="151"/>
  <c r="V801" i="151"/>
  <c r="U801" i="151"/>
  <c r="T801" i="151"/>
  <c r="S801" i="151"/>
  <c r="R801" i="151"/>
  <c r="Q801" i="151"/>
  <c r="P801" i="151"/>
  <c r="O801" i="151"/>
  <c r="N801" i="151"/>
  <c r="M801" i="151"/>
  <c r="L801" i="151"/>
  <c r="K801" i="151"/>
  <c r="J801" i="151"/>
  <c r="I801" i="151"/>
  <c r="H801" i="151"/>
  <c r="G801" i="151"/>
  <c r="AB800" i="151"/>
  <c r="AA800" i="151"/>
  <c r="Z800" i="151"/>
  <c r="Y800" i="151"/>
  <c r="X800" i="151"/>
  <c r="W800" i="151"/>
  <c r="V800" i="151"/>
  <c r="U800" i="151"/>
  <c r="T800" i="151"/>
  <c r="S800" i="151"/>
  <c r="R800" i="151"/>
  <c r="Q800" i="151"/>
  <c r="P800" i="151"/>
  <c r="O800" i="151"/>
  <c r="N800" i="151"/>
  <c r="M800" i="151"/>
  <c r="L800" i="151"/>
  <c r="K800" i="151"/>
  <c r="J800" i="151"/>
  <c r="I800" i="151"/>
  <c r="H800" i="151"/>
  <c r="G800" i="151"/>
  <c r="AB799" i="151"/>
  <c r="AA799" i="151"/>
  <c r="Z799" i="151"/>
  <c r="Y799" i="151"/>
  <c r="X799" i="151"/>
  <c r="W799" i="151"/>
  <c r="V799" i="151"/>
  <c r="U799" i="151"/>
  <c r="T799" i="151"/>
  <c r="S799" i="151"/>
  <c r="R799" i="151"/>
  <c r="Q799" i="151"/>
  <c r="P799" i="151"/>
  <c r="O799" i="151"/>
  <c r="N799" i="151"/>
  <c r="M799" i="151"/>
  <c r="L799" i="151"/>
  <c r="K799" i="151"/>
  <c r="J799" i="151"/>
  <c r="I799" i="151"/>
  <c r="H799" i="151"/>
  <c r="G799" i="151"/>
  <c r="AB798" i="151"/>
  <c r="AA798" i="151"/>
  <c r="Z798" i="151"/>
  <c r="Y798" i="151"/>
  <c r="X798" i="151"/>
  <c r="W798" i="151"/>
  <c r="V798" i="151"/>
  <c r="U798" i="151"/>
  <c r="T798" i="151"/>
  <c r="S798" i="151"/>
  <c r="R798" i="151"/>
  <c r="Q798" i="151"/>
  <c r="P798" i="151"/>
  <c r="O798" i="151"/>
  <c r="N798" i="151"/>
  <c r="M798" i="151"/>
  <c r="L798" i="151"/>
  <c r="K798" i="151"/>
  <c r="J798" i="151"/>
  <c r="I798" i="151"/>
  <c r="H798" i="151"/>
  <c r="G798" i="151"/>
  <c r="AB797" i="151"/>
  <c r="AA797" i="151"/>
  <c r="Z797" i="151"/>
  <c r="Y797" i="151"/>
  <c r="X797" i="151"/>
  <c r="W797" i="151"/>
  <c r="V797" i="151"/>
  <c r="U797" i="151"/>
  <c r="T797" i="151"/>
  <c r="S797" i="151"/>
  <c r="R797" i="151"/>
  <c r="Q797" i="151"/>
  <c r="P797" i="151"/>
  <c r="O797" i="151"/>
  <c r="N797" i="151"/>
  <c r="M797" i="151"/>
  <c r="L797" i="151"/>
  <c r="K797" i="151"/>
  <c r="J797" i="151"/>
  <c r="I797" i="151"/>
  <c r="H797" i="151"/>
  <c r="G797" i="151"/>
  <c r="AB796" i="151"/>
  <c r="AA796" i="151"/>
  <c r="Z796" i="151"/>
  <c r="Y796" i="151"/>
  <c r="X796" i="151"/>
  <c r="W796" i="151"/>
  <c r="V796" i="151"/>
  <c r="U796" i="151"/>
  <c r="T796" i="151"/>
  <c r="S796" i="151"/>
  <c r="R796" i="151"/>
  <c r="Q796" i="151"/>
  <c r="P796" i="151"/>
  <c r="O796" i="151"/>
  <c r="N796" i="151"/>
  <c r="M796" i="151"/>
  <c r="L796" i="151"/>
  <c r="K796" i="151"/>
  <c r="J796" i="151"/>
  <c r="I796" i="151"/>
  <c r="H796" i="151"/>
  <c r="G796" i="151"/>
  <c r="AB795" i="151"/>
  <c r="AA795" i="151"/>
  <c r="Z795" i="151"/>
  <c r="Y795" i="151"/>
  <c r="X795" i="151"/>
  <c r="W795" i="151"/>
  <c r="V795" i="151"/>
  <c r="U795" i="151"/>
  <c r="T795" i="151"/>
  <c r="S795" i="151"/>
  <c r="R795" i="151"/>
  <c r="Q795" i="151"/>
  <c r="P795" i="151"/>
  <c r="O795" i="151"/>
  <c r="N795" i="151"/>
  <c r="M795" i="151"/>
  <c r="L795" i="151"/>
  <c r="K795" i="151"/>
  <c r="J795" i="151"/>
  <c r="I795" i="151"/>
  <c r="H795" i="151"/>
  <c r="G795" i="151"/>
  <c r="AB794" i="151"/>
  <c r="AA794" i="151"/>
  <c r="Z794" i="151"/>
  <c r="Y794" i="151"/>
  <c r="X794" i="151"/>
  <c r="W794" i="151"/>
  <c r="V794" i="151"/>
  <c r="U794" i="151"/>
  <c r="T794" i="151"/>
  <c r="S794" i="151"/>
  <c r="R794" i="151"/>
  <c r="Q794" i="151"/>
  <c r="P794" i="151"/>
  <c r="O794" i="151"/>
  <c r="N794" i="151"/>
  <c r="M794" i="151"/>
  <c r="L794" i="151"/>
  <c r="K794" i="151"/>
  <c r="J794" i="151"/>
  <c r="I794" i="151"/>
  <c r="H794" i="151"/>
  <c r="G794" i="151"/>
  <c r="AB793" i="151"/>
  <c r="AA793" i="151"/>
  <c r="Z793" i="151"/>
  <c r="Y793" i="151"/>
  <c r="X793" i="151"/>
  <c r="W793" i="151"/>
  <c r="V793" i="151"/>
  <c r="U793" i="151"/>
  <c r="T793" i="151"/>
  <c r="S793" i="151"/>
  <c r="R793" i="151"/>
  <c r="Q793" i="151"/>
  <c r="P793" i="151"/>
  <c r="O793" i="151"/>
  <c r="N793" i="151"/>
  <c r="M793" i="151"/>
  <c r="L793" i="151"/>
  <c r="K793" i="151"/>
  <c r="J793" i="151"/>
  <c r="I793" i="151"/>
  <c r="H793" i="151"/>
  <c r="G793" i="151"/>
  <c r="AB792" i="151"/>
  <c r="AA792" i="151"/>
  <c r="Z792" i="151"/>
  <c r="Y792" i="151"/>
  <c r="X792" i="151"/>
  <c r="W792" i="151"/>
  <c r="V792" i="151"/>
  <c r="U792" i="151"/>
  <c r="T792" i="151"/>
  <c r="S792" i="151"/>
  <c r="R792" i="151"/>
  <c r="Q792" i="151"/>
  <c r="P792" i="151"/>
  <c r="O792" i="151"/>
  <c r="N792" i="151"/>
  <c r="M792" i="151"/>
  <c r="L792" i="151"/>
  <c r="K792" i="151"/>
  <c r="J792" i="151"/>
  <c r="I792" i="151"/>
  <c r="H792" i="151"/>
  <c r="G792" i="151"/>
  <c r="AB791" i="151"/>
  <c r="AA791" i="151"/>
  <c r="Z791" i="151"/>
  <c r="Y791" i="151"/>
  <c r="X791" i="151"/>
  <c r="W791" i="151"/>
  <c r="V791" i="151"/>
  <c r="U791" i="151"/>
  <c r="T791" i="151"/>
  <c r="S791" i="151"/>
  <c r="R791" i="151"/>
  <c r="Q791" i="151"/>
  <c r="P791" i="151"/>
  <c r="O791" i="151"/>
  <c r="N791" i="151"/>
  <c r="M791" i="151"/>
  <c r="L791" i="151"/>
  <c r="K791" i="151"/>
  <c r="J791" i="151"/>
  <c r="I791" i="151"/>
  <c r="H791" i="151"/>
  <c r="G791" i="151"/>
  <c r="AB790" i="151"/>
  <c r="AA790" i="151"/>
  <c r="Z790" i="151"/>
  <c r="Y790" i="151"/>
  <c r="X790" i="151"/>
  <c r="W790" i="151"/>
  <c r="V790" i="151"/>
  <c r="U790" i="151"/>
  <c r="T790" i="151"/>
  <c r="S790" i="151"/>
  <c r="R790" i="151"/>
  <c r="Q790" i="151"/>
  <c r="P790" i="151"/>
  <c r="O790" i="151"/>
  <c r="N790" i="151"/>
  <c r="M790" i="151"/>
  <c r="L790" i="151"/>
  <c r="K790" i="151"/>
  <c r="J790" i="151"/>
  <c r="I790" i="151"/>
  <c r="H790" i="151"/>
  <c r="G790" i="151"/>
  <c r="AB789" i="151"/>
  <c r="AA789" i="151"/>
  <c r="Z789" i="151"/>
  <c r="Y789" i="151"/>
  <c r="X789" i="151"/>
  <c r="W789" i="151"/>
  <c r="V789" i="151"/>
  <c r="U789" i="151"/>
  <c r="T789" i="151"/>
  <c r="S789" i="151"/>
  <c r="R789" i="151"/>
  <c r="Q789" i="151"/>
  <c r="P789" i="151"/>
  <c r="O789" i="151"/>
  <c r="N789" i="151"/>
  <c r="M789" i="151"/>
  <c r="L789" i="151"/>
  <c r="K789" i="151"/>
  <c r="J789" i="151"/>
  <c r="I789" i="151"/>
  <c r="H789" i="151"/>
  <c r="G789" i="151"/>
  <c r="AB788" i="151"/>
  <c r="AA788" i="151"/>
  <c r="Z788" i="151"/>
  <c r="Y788" i="151"/>
  <c r="X788" i="151"/>
  <c r="W788" i="151"/>
  <c r="V788" i="151"/>
  <c r="U788" i="151"/>
  <c r="T788" i="151"/>
  <c r="S788" i="151"/>
  <c r="R788" i="151"/>
  <c r="Q788" i="151"/>
  <c r="P788" i="151"/>
  <c r="O788" i="151"/>
  <c r="N788" i="151"/>
  <c r="M788" i="151"/>
  <c r="L788" i="151"/>
  <c r="K788" i="151"/>
  <c r="J788" i="151"/>
  <c r="I788" i="151"/>
  <c r="H788" i="151"/>
  <c r="G788" i="151"/>
  <c r="AB787" i="151"/>
  <c r="AA787" i="151"/>
  <c r="Z787" i="151"/>
  <c r="Y787" i="151"/>
  <c r="X787" i="151"/>
  <c r="W787" i="151"/>
  <c r="V787" i="151"/>
  <c r="U787" i="151"/>
  <c r="T787" i="151"/>
  <c r="S787" i="151"/>
  <c r="R787" i="151"/>
  <c r="Q787" i="151"/>
  <c r="P787" i="151"/>
  <c r="O787" i="151"/>
  <c r="N787" i="151"/>
  <c r="M787" i="151"/>
  <c r="L787" i="151"/>
  <c r="K787" i="151"/>
  <c r="J787" i="151"/>
  <c r="I787" i="151"/>
  <c r="H787" i="151"/>
  <c r="G787" i="151"/>
  <c r="AB786" i="151"/>
  <c r="AA786" i="151"/>
  <c r="Z786" i="151"/>
  <c r="Y786" i="151"/>
  <c r="X786" i="151"/>
  <c r="W786" i="151"/>
  <c r="V786" i="151"/>
  <c r="U786" i="151"/>
  <c r="T786" i="151"/>
  <c r="S786" i="151"/>
  <c r="R786" i="151"/>
  <c r="Q786" i="151"/>
  <c r="P786" i="151"/>
  <c r="O786" i="151"/>
  <c r="N786" i="151"/>
  <c r="M786" i="151"/>
  <c r="L786" i="151"/>
  <c r="K786" i="151"/>
  <c r="J786" i="151"/>
  <c r="I786" i="151"/>
  <c r="H786" i="151"/>
  <c r="G786" i="151"/>
  <c r="AB785" i="151"/>
  <c r="AA785" i="151"/>
  <c r="Z785" i="151"/>
  <c r="Y785" i="151"/>
  <c r="X785" i="151"/>
  <c r="W785" i="151"/>
  <c r="V785" i="151"/>
  <c r="U785" i="151"/>
  <c r="T785" i="151"/>
  <c r="S785" i="151"/>
  <c r="R785" i="151"/>
  <c r="Q785" i="151"/>
  <c r="P785" i="151"/>
  <c r="O785" i="151"/>
  <c r="N785" i="151"/>
  <c r="M785" i="151"/>
  <c r="L785" i="151"/>
  <c r="K785" i="151"/>
  <c r="J785" i="151"/>
  <c r="I785" i="151"/>
  <c r="H785" i="151"/>
  <c r="G785" i="151"/>
  <c r="AB784" i="151"/>
  <c r="AA784" i="151"/>
  <c r="Z784" i="151"/>
  <c r="Y784" i="151"/>
  <c r="X784" i="151"/>
  <c r="W784" i="151"/>
  <c r="V784" i="151"/>
  <c r="U784" i="151"/>
  <c r="T784" i="151"/>
  <c r="S784" i="151"/>
  <c r="R784" i="151"/>
  <c r="Q784" i="151"/>
  <c r="P784" i="151"/>
  <c r="O784" i="151"/>
  <c r="N784" i="151"/>
  <c r="M784" i="151"/>
  <c r="L784" i="151"/>
  <c r="K784" i="151"/>
  <c r="J784" i="151"/>
  <c r="I784" i="151"/>
  <c r="H784" i="151"/>
  <c r="G784" i="151"/>
  <c r="AB783" i="151"/>
  <c r="AA783" i="151"/>
  <c r="Z783" i="151"/>
  <c r="Y783" i="151"/>
  <c r="X783" i="151"/>
  <c r="W783" i="151"/>
  <c r="V783" i="151"/>
  <c r="U783" i="151"/>
  <c r="T783" i="151"/>
  <c r="S783" i="151"/>
  <c r="R783" i="151"/>
  <c r="Q783" i="151"/>
  <c r="P783" i="151"/>
  <c r="O783" i="151"/>
  <c r="N783" i="151"/>
  <c r="M783" i="151"/>
  <c r="L783" i="151"/>
  <c r="K783" i="151"/>
  <c r="J783" i="151"/>
  <c r="I783" i="151"/>
  <c r="H783" i="151"/>
  <c r="G783" i="151"/>
  <c r="AB782" i="151"/>
  <c r="AA782" i="151"/>
  <c r="Z782" i="151"/>
  <c r="Y782" i="151"/>
  <c r="X782" i="151"/>
  <c r="W782" i="151"/>
  <c r="V782" i="151"/>
  <c r="U782" i="151"/>
  <c r="T782" i="151"/>
  <c r="S782" i="151"/>
  <c r="R782" i="151"/>
  <c r="Q782" i="151"/>
  <c r="P782" i="151"/>
  <c r="O782" i="151"/>
  <c r="N782" i="151"/>
  <c r="M782" i="151"/>
  <c r="L782" i="151"/>
  <c r="K782" i="151"/>
  <c r="J782" i="151"/>
  <c r="I782" i="151"/>
  <c r="H782" i="151"/>
  <c r="G782" i="151"/>
  <c r="AB781" i="151"/>
  <c r="AA781" i="151"/>
  <c r="Z781" i="151"/>
  <c r="Y781" i="151"/>
  <c r="X781" i="151"/>
  <c r="W781" i="151"/>
  <c r="V781" i="151"/>
  <c r="U781" i="151"/>
  <c r="T781" i="151"/>
  <c r="S781" i="151"/>
  <c r="R781" i="151"/>
  <c r="Q781" i="151"/>
  <c r="P781" i="151"/>
  <c r="O781" i="151"/>
  <c r="N781" i="151"/>
  <c r="M781" i="151"/>
  <c r="L781" i="151"/>
  <c r="K781" i="151"/>
  <c r="J781" i="151"/>
  <c r="I781" i="151"/>
  <c r="H781" i="151"/>
  <c r="G781" i="151"/>
  <c r="AB780" i="151"/>
  <c r="AA780" i="151"/>
  <c r="Z780" i="151"/>
  <c r="Y780" i="151"/>
  <c r="X780" i="151"/>
  <c r="W780" i="151"/>
  <c r="V780" i="151"/>
  <c r="U780" i="151"/>
  <c r="T780" i="151"/>
  <c r="S780" i="151"/>
  <c r="R780" i="151"/>
  <c r="Q780" i="151"/>
  <c r="P780" i="151"/>
  <c r="O780" i="151"/>
  <c r="N780" i="151"/>
  <c r="M780" i="151"/>
  <c r="L780" i="151"/>
  <c r="K780" i="151"/>
  <c r="J780" i="151"/>
  <c r="I780" i="151"/>
  <c r="H780" i="151"/>
  <c r="G780" i="151"/>
  <c r="AB779" i="151"/>
  <c r="AA779" i="151"/>
  <c r="Z779" i="151"/>
  <c r="Y779" i="151"/>
  <c r="X779" i="151"/>
  <c r="W779" i="151"/>
  <c r="V779" i="151"/>
  <c r="U779" i="151"/>
  <c r="T779" i="151"/>
  <c r="S779" i="151"/>
  <c r="R779" i="151"/>
  <c r="Q779" i="151"/>
  <c r="P779" i="151"/>
  <c r="O779" i="151"/>
  <c r="N779" i="151"/>
  <c r="M779" i="151"/>
  <c r="L779" i="151"/>
  <c r="K779" i="151"/>
  <c r="J779" i="151"/>
  <c r="I779" i="151"/>
  <c r="H779" i="151"/>
  <c r="G779" i="151"/>
  <c r="AB778" i="151"/>
  <c r="AA778" i="151"/>
  <c r="Z778" i="151"/>
  <c r="Y778" i="151"/>
  <c r="X778" i="151"/>
  <c r="W778" i="151"/>
  <c r="V778" i="151"/>
  <c r="U778" i="151"/>
  <c r="T778" i="151"/>
  <c r="S778" i="151"/>
  <c r="R778" i="151"/>
  <c r="Q778" i="151"/>
  <c r="P778" i="151"/>
  <c r="O778" i="151"/>
  <c r="N778" i="151"/>
  <c r="M778" i="151"/>
  <c r="L778" i="151"/>
  <c r="K778" i="151"/>
  <c r="J778" i="151"/>
  <c r="I778" i="151"/>
  <c r="H778" i="151"/>
  <c r="G778" i="151"/>
  <c r="AB777" i="151"/>
  <c r="AA777" i="151"/>
  <c r="Z777" i="151"/>
  <c r="Y777" i="151"/>
  <c r="X777" i="151"/>
  <c r="W777" i="151"/>
  <c r="V777" i="151"/>
  <c r="U777" i="151"/>
  <c r="T777" i="151"/>
  <c r="S777" i="151"/>
  <c r="R777" i="151"/>
  <c r="Q777" i="151"/>
  <c r="P777" i="151"/>
  <c r="O777" i="151"/>
  <c r="N777" i="151"/>
  <c r="M777" i="151"/>
  <c r="L777" i="151"/>
  <c r="K777" i="151"/>
  <c r="J777" i="151"/>
  <c r="I777" i="151"/>
  <c r="H777" i="151"/>
  <c r="G777" i="151"/>
  <c r="AB776" i="151"/>
  <c r="AA776" i="151"/>
  <c r="Z776" i="151"/>
  <c r="Y776" i="151"/>
  <c r="X776" i="151"/>
  <c r="W776" i="151"/>
  <c r="V776" i="151"/>
  <c r="U776" i="151"/>
  <c r="T776" i="151"/>
  <c r="S776" i="151"/>
  <c r="R776" i="151"/>
  <c r="Q776" i="151"/>
  <c r="P776" i="151"/>
  <c r="O776" i="151"/>
  <c r="N776" i="151"/>
  <c r="M776" i="151"/>
  <c r="L776" i="151"/>
  <c r="K776" i="151"/>
  <c r="J776" i="151"/>
  <c r="I776" i="151"/>
  <c r="H776" i="151"/>
  <c r="G776" i="151"/>
  <c r="AB775" i="151"/>
  <c r="AA775" i="151"/>
  <c r="Z775" i="151"/>
  <c r="Y775" i="151"/>
  <c r="X775" i="151"/>
  <c r="W775" i="151"/>
  <c r="V775" i="151"/>
  <c r="U775" i="151"/>
  <c r="T775" i="151"/>
  <c r="S775" i="151"/>
  <c r="R775" i="151"/>
  <c r="Q775" i="151"/>
  <c r="P775" i="151"/>
  <c r="O775" i="151"/>
  <c r="N775" i="151"/>
  <c r="M775" i="151"/>
  <c r="L775" i="151"/>
  <c r="K775" i="151"/>
  <c r="J775" i="151"/>
  <c r="I775" i="151"/>
  <c r="H775" i="151"/>
  <c r="G775" i="151"/>
  <c r="AB774" i="151"/>
  <c r="AA774" i="151"/>
  <c r="Z774" i="151"/>
  <c r="Y774" i="151"/>
  <c r="X774" i="151"/>
  <c r="W774" i="151"/>
  <c r="V774" i="151"/>
  <c r="U774" i="151"/>
  <c r="T774" i="151"/>
  <c r="S774" i="151"/>
  <c r="R774" i="151"/>
  <c r="Q774" i="151"/>
  <c r="P774" i="151"/>
  <c r="O774" i="151"/>
  <c r="N774" i="151"/>
  <c r="M774" i="151"/>
  <c r="L774" i="151"/>
  <c r="K774" i="151"/>
  <c r="J774" i="151"/>
  <c r="I774" i="151"/>
  <c r="H774" i="151"/>
  <c r="G774" i="151"/>
  <c r="AB773" i="151"/>
  <c r="AA773" i="151"/>
  <c r="Z773" i="151"/>
  <c r="Y773" i="151"/>
  <c r="X773" i="151"/>
  <c r="W773" i="151"/>
  <c r="V773" i="151"/>
  <c r="U773" i="151"/>
  <c r="T773" i="151"/>
  <c r="S773" i="151"/>
  <c r="R773" i="151"/>
  <c r="Q773" i="151"/>
  <c r="P773" i="151"/>
  <c r="O773" i="151"/>
  <c r="N773" i="151"/>
  <c r="M773" i="151"/>
  <c r="L773" i="151"/>
  <c r="K773" i="151"/>
  <c r="J773" i="151"/>
  <c r="I773" i="151"/>
  <c r="H773" i="151"/>
  <c r="G773" i="151"/>
  <c r="AB772" i="151"/>
  <c r="AA772" i="151"/>
  <c r="Z772" i="151"/>
  <c r="Y772" i="151"/>
  <c r="X772" i="151"/>
  <c r="W772" i="151"/>
  <c r="V772" i="151"/>
  <c r="U772" i="151"/>
  <c r="T772" i="151"/>
  <c r="S772" i="151"/>
  <c r="R772" i="151"/>
  <c r="Q772" i="151"/>
  <c r="P772" i="151"/>
  <c r="O772" i="151"/>
  <c r="N772" i="151"/>
  <c r="M772" i="151"/>
  <c r="L772" i="151"/>
  <c r="K772" i="151"/>
  <c r="J772" i="151"/>
  <c r="I772" i="151"/>
  <c r="H772" i="151"/>
  <c r="G772" i="151"/>
  <c r="AB771" i="151"/>
  <c r="AA771" i="151"/>
  <c r="Z771" i="151"/>
  <c r="Y771" i="151"/>
  <c r="X771" i="151"/>
  <c r="W771" i="151"/>
  <c r="V771" i="151"/>
  <c r="U771" i="151"/>
  <c r="T771" i="151"/>
  <c r="S771" i="151"/>
  <c r="R771" i="151"/>
  <c r="Q771" i="151"/>
  <c r="P771" i="151"/>
  <c r="O771" i="151"/>
  <c r="N771" i="151"/>
  <c r="M771" i="151"/>
  <c r="L771" i="151"/>
  <c r="K771" i="151"/>
  <c r="J771" i="151"/>
  <c r="I771" i="151"/>
  <c r="H771" i="151"/>
  <c r="G771" i="151"/>
  <c r="AB770" i="151"/>
  <c r="AA770" i="151"/>
  <c r="Z770" i="151"/>
  <c r="Y770" i="151"/>
  <c r="X770" i="151"/>
  <c r="W770" i="151"/>
  <c r="V770" i="151"/>
  <c r="U770" i="151"/>
  <c r="T770" i="151"/>
  <c r="S770" i="151"/>
  <c r="R770" i="151"/>
  <c r="Q770" i="151"/>
  <c r="P770" i="151"/>
  <c r="O770" i="151"/>
  <c r="N770" i="151"/>
  <c r="M770" i="151"/>
  <c r="L770" i="151"/>
  <c r="K770" i="151"/>
  <c r="J770" i="151"/>
  <c r="I770" i="151"/>
  <c r="H770" i="151"/>
  <c r="G770" i="151"/>
  <c r="AB769" i="151"/>
  <c r="AA769" i="151"/>
  <c r="Z769" i="151"/>
  <c r="Y769" i="151"/>
  <c r="X769" i="151"/>
  <c r="W769" i="151"/>
  <c r="V769" i="151"/>
  <c r="U769" i="151"/>
  <c r="T769" i="151"/>
  <c r="S769" i="151"/>
  <c r="R769" i="151"/>
  <c r="Q769" i="151"/>
  <c r="P769" i="151"/>
  <c r="O769" i="151"/>
  <c r="N769" i="151"/>
  <c r="M769" i="151"/>
  <c r="L769" i="151"/>
  <c r="K769" i="151"/>
  <c r="J769" i="151"/>
  <c r="I769" i="151"/>
  <c r="H769" i="151"/>
  <c r="G769" i="151"/>
  <c r="AB768" i="151"/>
  <c r="AA768" i="151"/>
  <c r="Z768" i="151"/>
  <c r="Y768" i="151"/>
  <c r="X768" i="151"/>
  <c r="W768" i="151"/>
  <c r="V768" i="151"/>
  <c r="U768" i="151"/>
  <c r="T768" i="151"/>
  <c r="S768" i="151"/>
  <c r="R768" i="151"/>
  <c r="Q768" i="151"/>
  <c r="P768" i="151"/>
  <c r="O768" i="151"/>
  <c r="N768" i="151"/>
  <c r="M768" i="151"/>
  <c r="L768" i="151"/>
  <c r="K768" i="151"/>
  <c r="J768" i="151"/>
  <c r="I768" i="151"/>
  <c r="H768" i="151"/>
  <c r="G768" i="151"/>
  <c r="AB767" i="151"/>
  <c r="AA767" i="151"/>
  <c r="Z767" i="151"/>
  <c r="Y767" i="151"/>
  <c r="X767" i="151"/>
  <c r="W767" i="151"/>
  <c r="V767" i="151"/>
  <c r="U767" i="151"/>
  <c r="T767" i="151"/>
  <c r="S767" i="151"/>
  <c r="R767" i="151"/>
  <c r="Q767" i="151"/>
  <c r="P767" i="151"/>
  <c r="O767" i="151"/>
  <c r="N767" i="151"/>
  <c r="M767" i="151"/>
  <c r="L767" i="151"/>
  <c r="K767" i="151"/>
  <c r="J767" i="151"/>
  <c r="I767" i="151"/>
  <c r="H767" i="151"/>
  <c r="G767" i="151"/>
  <c r="AB766" i="151"/>
  <c r="AA766" i="151"/>
  <c r="Z766" i="151"/>
  <c r="Y766" i="151"/>
  <c r="X766" i="151"/>
  <c r="W766" i="151"/>
  <c r="V766" i="151"/>
  <c r="U766" i="151"/>
  <c r="T766" i="151"/>
  <c r="S766" i="151"/>
  <c r="R766" i="151"/>
  <c r="Q766" i="151"/>
  <c r="P766" i="151"/>
  <c r="O766" i="151"/>
  <c r="N766" i="151"/>
  <c r="M766" i="151"/>
  <c r="L766" i="151"/>
  <c r="K766" i="151"/>
  <c r="J766" i="151"/>
  <c r="I766" i="151"/>
  <c r="H766" i="151"/>
  <c r="G766" i="151"/>
  <c r="AB765" i="151"/>
  <c r="AA765" i="151"/>
  <c r="Z765" i="151"/>
  <c r="Y765" i="151"/>
  <c r="X765" i="151"/>
  <c r="W765" i="151"/>
  <c r="V765" i="151"/>
  <c r="U765" i="151"/>
  <c r="T765" i="151"/>
  <c r="S765" i="151"/>
  <c r="R765" i="151"/>
  <c r="Q765" i="151"/>
  <c r="P765" i="151"/>
  <c r="O765" i="151"/>
  <c r="N765" i="151"/>
  <c r="M765" i="151"/>
  <c r="L765" i="151"/>
  <c r="K765" i="151"/>
  <c r="J765" i="151"/>
  <c r="I765" i="151"/>
  <c r="H765" i="151"/>
  <c r="G765" i="151"/>
  <c r="AB764" i="151"/>
  <c r="AA764" i="151"/>
  <c r="Z764" i="151"/>
  <c r="Y764" i="151"/>
  <c r="X764" i="151"/>
  <c r="W764" i="151"/>
  <c r="V764" i="151"/>
  <c r="U764" i="151"/>
  <c r="T764" i="151"/>
  <c r="S764" i="151"/>
  <c r="R764" i="151"/>
  <c r="Q764" i="151"/>
  <c r="P764" i="151"/>
  <c r="O764" i="151"/>
  <c r="N764" i="151"/>
  <c r="M764" i="151"/>
  <c r="L764" i="151"/>
  <c r="K764" i="151"/>
  <c r="J764" i="151"/>
  <c r="I764" i="151"/>
  <c r="H764" i="151"/>
  <c r="G764" i="151"/>
  <c r="AB763" i="151"/>
  <c r="AA763" i="151"/>
  <c r="Z763" i="151"/>
  <c r="Y763" i="151"/>
  <c r="X763" i="151"/>
  <c r="W763" i="151"/>
  <c r="V763" i="151"/>
  <c r="U763" i="151"/>
  <c r="T763" i="151"/>
  <c r="S763" i="151"/>
  <c r="R763" i="151"/>
  <c r="Q763" i="151"/>
  <c r="P763" i="151"/>
  <c r="O763" i="151"/>
  <c r="N763" i="151"/>
  <c r="M763" i="151"/>
  <c r="L763" i="151"/>
  <c r="K763" i="151"/>
  <c r="J763" i="151"/>
  <c r="I763" i="151"/>
  <c r="H763" i="151"/>
  <c r="G763" i="151"/>
  <c r="AB762" i="151"/>
  <c r="AA762" i="151"/>
  <c r="Z762" i="151"/>
  <c r="Y762" i="151"/>
  <c r="X762" i="151"/>
  <c r="W762" i="151"/>
  <c r="V762" i="151"/>
  <c r="U762" i="151"/>
  <c r="T762" i="151"/>
  <c r="S762" i="151"/>
  <c r="R762" i="151"/>
  <c r="Q762" i="151"/>
  <c r="P762" i="151"/>
  <c r="O762" i="151"/>
  <c r="N762" i="151"/>
  <c r="M762" i="151"/>
  <c r="L762" i="151"/>
  <c r="K762" i="151"/>
  <c r="J762" i="151"/>
  <c r="I762" i="151"/>
  <c r="H762" i="151"/>
  <c r="G762" i="151"/>
  <c r="AB761" i="151"/>
  <c r="AA761" i="151"/>
  <c r="Z761" i="151"/>
  <c r="Y761" i="151"/>
  <c r="X761" i="151"/>
  <c r="W761" i="151"/>
  <c r="V761" i="151"/>
  <c r="U761" i="151"/>
  <c r="T761" i="151"/>
  <c r="S761" i="151"/>
  <c r="R761" i="151"/>
  <c r="Q761" i="151"/>
  <c r="P761" i="151"/>
  <c r="O761" i="151"/>
  <c r="N761" i="151"/>
  <c r="M761" i="151"/>
  <c r="L761" i="151"/>
  <c r="K761" i="151"/>
  <c r="J761" i="151"/>
  <c r="I761" i="151"/>
  <c r="H761" i="151"/>
  <c r="G761" i="151"/>
  <c r="AB760" i="151"/>
  <c r="AA760" i="151"/>
  <c r="Z760" i="151"/>
  <c r="Y760" i="151"/>
  <c r="X760" i="151"/>
  <c r="W760" i="151"/>
  <c r="V760" i="151"/>
  <c r="U760" i="151"/>
  <c r="T760" i="151"/>
  <c r="S760" i="151"/>
  <c r="R760" i="151"/>
  <c r="Q760" i="151"/>
  <c r="P760" i="151"/>
  <c r="O760" i="151"/>
  <c r="N760" i="151"/>
  <c r="M760" i="151"/>
  <c r="L760" i="151"/>
  <c r="K760" i="151"/>
  <c r="J760" i="151"/>
  <c r="I760" i="151"/>
  <c r="H760" i="151"/>
  <c r="G760" i="151"/>
  <c r="AB759" i="151"/>
  <c r="AA759" i="151"/>
  <c r="Z759" i="151"/>
  <c r="Y759" i="151"/>
  <c r="X759" i="151"/>
  <c r="W759" i="151"/>
  <c r="V759" i="151"/>
  <c r="U759" i="151"/>
  <c r="T759" i="151"/>
  <c r="S759" i="151"/>
  <c r="R759" i="151"/>
  <c r="Q759" i="151"/>
  <c r="P759" i="151"/>
  <c r="O759" i="151"/>
  <c r="N759" i="151"/>
  <c r="M759" i="151"/>
  <c r="L759" i="151"/>
  <c r="K759" i="151"/>
  <c r="J759" i="151"/>
  <c r="I759" i="151"/>
  <c r="H759" i="151"/>
  <c r="G759" i="151"/>
  <c r="AB758" i="151"/>
  <c r="AA758" i="151"/>
  <c r="Z758" i="151"/>
  <c r="Y758" i="151"/>
  <c r="X758" i="151"/>
  <c r="W758" i="151"/>
  <c r="V758" i="151"/>
  <c r="U758" i="151"/>
  <c r="T758" i="151"/>
  <c r="S758" i="151"/>
  <c r="R758" i="151"/>
  <c r="Q758" i="151"/>
  <c r="P758" i="151"/>
  <c r="O758" i="151"/>
  <c r="N758" i="151"/>
  <c r="M758" i="151"/>
  <c r="L758" i="151"/>
  <c r="K758" i="151"/>
  <c r="J758" i="151"/>
  <c r="I758" i="151"/>
  <c r="H758" i="151"/>
  <c r="G758" i="151"/>
  <c r="AB757" i="151"/>
  <c r="AA757" i="151"/>
  <c r="Z757" i="151"/>
  <c r="Y757" i="151"/>
  <c r="X757" i="151"/>
  <c r="W757" i="151"/>
  <c r="V757" i="151"/>
  <c r="U757" i="151"/>
  <c r="T757" i="151"/>
  <c r="S757" i="151"/>
  <c r="R757" i="151"/>
  <c r="Q757" i="151"/>
  <c r="P757" i="151"/>
  <c r="O757" i="151"/>
  <c r="N757" i="151"/>
  <c r="M757" i="151"/>
  <c r="L757" i="151"/>
  <c r="K757" i="151"/>
  <c r="J757" i="151"/>
  <c r="I757" i="151"/>
  <c r="H757" i="151"/>
  <c r="G757" i="151"/>
  <c r="AB756" i="151"/>
  <c r="AA756" i="151"/>
  <c r="Z756" i="151"/>
  <c r="Y756" i="151"/>
  <c r="X756" i="151"/>
  <c r="W756" i="151"/>
  <c r="V756" i="151"/>
  <c r="U756" i="151"/>
  <c r="T756" i="151"/>
  <c r="S756" i="151"/>
  <c r="R756" i="151"/>
  <c r="Q756" i="151"/>
  <c r="P756" i="151"/>
  <c r="O756" i="151"/>
  <c r="N756" i="151"/>
  <c r="M756" i="151"/>
  <c r="L756" i="151"/>
  <c r="K756" i="151"/>
  <c r="J756" i="151"/>
  <c r="I756" i="151"/>
  <c r="H756" i="151"/>
  <c r="G756" i="151"/>
  <c r="AB755" i="151"/>
  <c r="AA755" i="151"/>
  <c r="Z755" i="151"/>
  <c r="Y755" i="151"/>
  <c r="X755" i="151"/>
  <c r="W755" i="151"/>
  <c r="V755" i="151"/>
  <c r="U755" i="151"/>
  <c r="T755" i="151"/>
  <c r="S755" i="151"/>
  <c r="R755" i="151"/>
  <c r="Q755" i="151"/>
  <c r="P755" i="151"/>
  <c r="O755" i="151"/>
  <c r="N755" i="151"/>
  <c r="M755" i="151"/>
  <c r="L755" i="151"/>
  <c r="K755" i="151"/>
  <c r="J755" i="151"/>
  <c r="I755" i="151"/>
  <c r="H755" i="151"/>
  <c r="G755" i="151"/>
  <c r="AB754" i="151"/>
  <c r="AA754" i="151"/>
  <c r="Z754" i="151"/>
  <c r="Y754" i="151"/>
  <c r="X754" i="151"/>
  <c r="W754" i="151"/>
  <c r="V754" i="151"/>
  <c r="U754" i="151"/>
  <c r="T754" i="151"/>
  <c r="S754" i="151"/>
  <c r="R754" i="151"/>
  <c r="Q754" i="151"/>
  <c r="P754" i="151"/>
  <c r="O754" i="151"/>
  <c r="N754" i="151"/>
  <c r="M754" i="151"/>
  <c r="L754" i="151"/>
  <c r="K754" i="151"/>
  <c r="J754" i="151"/>
  <c r="I754" i="151"/>
  <c r="H754" i="151"/>
  <c r="G754" i="151"/>
  <c r="AB753" i="151"/>
  <c r="AA753" i="151"/>
  <c r="Z753" i="151"/>
  <c r="Y753" i="151"/>
  <c r="X753" i="151"/>
  <c r="W753" i="151"/>
  <c r="V753" i="151"/>
  <c r="U753" i="151"/>
  <c r="T753" i="151"/>
  <c r="S753" i="151"/>
  <c r="R753" i="151"/>
  <c r="Q753" i="151"/>
  <c r="P753" i="151"/>
  <c r="O753" i="151"/>
  <c r="N753" i="151"/>
  <c r="M753" i="151"/>
  <c r="L753" i="151"/>
  <c r="K753" i="151"/>
  <c r="J753" i="151"/>
  <c r="I753" i="151"/>
  <c r="H753" i="151"/>
  <c r="G753" i="151"/>
  <c r="AB752" i="151"/>
  <c r="AA752" i="151"/>
  <c r="Z752" i="151"/>
  <c r="Y752" i="151"/>
  <c r="X752" i="151"/>
  <c r="W752" i="151"/>
  <c r="V752" i="151"/>
  <c r="U752" i="151"/>
  <c r="T752" i="151"/>
  <c r="S752" i="151"/>
  <c r="R752" i="151"/>
  <c r="Q752" i="151"/>
  <c r="P752" i="151"/>
  <c r="O752" i="151"/>
  <c r="N752" i="151"/>
  <c r="M752" i="151"/>
  <c r="L752" i="151"/>
  <c r="K752" i="151"/>
  <c r="J752" i="151"/>
  <c r="I752" i="151"/>
  <c r="H752" i="151"/>
  <c r="G752" i="151"/>
  <c r="AB751" i="151"/>
  <c r="AA751" i="151"/>
  <c r="Z751" i="151"/>
  <c r="Y751" i="151"/>
  <c r="X751" i="151"/>
  <c r="W751" i="151"/>
  <c r="V751" i="151"/>
  <c r="U751" i="151"/>
  <c r="T751" i="151"/>
  <c r="S751" i="151"/>
  <c r="R751" i="151"/>
  <c r="Q751" i="151"/>
  <c r="P751" i="151"/>
  <c r="O751" i="151"/>
  <c r="N751" i="151"/>
  <c r="M751" i="151"/>
  <c r="L751" i="151"/>
  <c r="K751" i="151"/>
  <c r="J751" i="151"/>
  <c r="I751" i="151"/>
  <c r="H751" i="151"/>
  <c r="G751" i="151"/>
  <c r="AB750" i="151"/>
  <c r="AA750" i="151"/>
  <c r="Z750" i="151"/>
  <c r="Y750" i="151"/>
  <c r="X750" i="151"/>
  <c r="W750" i="151"/>
  <c r="V750" i="151"/>
  <c r="U750" i="151"/>
  <c r="T750" i="151"/>
  <c r="S750" i="151"/>
  <c r="R750" i="151"/>
  <c r="Q750" i="151"/>
  <c r="P750" i="151"/>
  <c r="O750" i="151"/>
  <c r="N750" i="151"/>
  <c r="M750" i="151"/>
  <c r="L750" i="151"/>
  <c r="K750" i="151"/>
  <c r="J750" i="151"/>
  <c r="I750" i="151"/>
  <c r="H750" i="151"/>
  <c r="G750" i="151"/>
  <c r="AB749" i="151"/>
  <c r="AA749" i="151"/>
  <c r="Z749" i="151"/>
  <c r="Y749" i="151"/>
  <c r="X749" i="151"/>
  <c r="W749" i="151"/>
  <c r="V749" i="151"/>
  <c r="U749" i="151"/>
  <c r="T749" i="151"/>
  <c r="S749" i="151"/>
  <c r="R749" i="151"/>
  <c r="Q749" i="151"/>
  <c r="P749" i="151"/>
  <c r="O749" i="151"/>
  <c r="N749" i="151"/>
  <c r="M749" i="151"/>
  <c r="L749" i="151"/>
  <c r="K749" i="151"/>
  <c r="J749" i="151"/>
  <c r="I749" i="151"/>
  <c r="H749" i="151"/>
  <c r="G749" i="151"/>
  <c r="AB748" i="151"/>
  <c r="AA748" i="151"/>
  <c r="Z748" i="151"/>
  <c r="Y748" i="151"/>
  <c r="X748" i="151"/>
  <c r="W748" i="151"/>
  <c r="V748" i="151"/>
  <c r="U748" i="151"/>
  <c r="T748" i="151"/>
  <c r="S748" i="151"/>
  <c r="R748" i="151"/>
  <c r="Q748" i="151"/>
  <c r="P748" i="151"/>
  <c r="O748" i="151"/>
  <c r="N748" i="151"/>
  <c r="M748" i="151"/>
  <c r="L748" i="151"/>
  <c r="K748" i="151"/>
  <c r="J748" i="151"/>
  <c r="I748" i="151"/>
  <c r="H748" i="151"/>
  <c r="G748" i="151"/>
  <c r="AB747" i="151"/>
  <c r="AA747" i="151"/>
  <c r="Z747" i="151"/>
  <c r="Y747" i="151"/>
  <c r="X747" i="151"/>
  <c r="W747" i="151"/>
  <c r="V747" i="151"/>
  <c r="U747" i="151"/>
  <c r="T747" i="151"/>
  <c r="S747" i="151"/>
  <c r="R747" i="151"/>
  <c r="Q747" i="151"/>
  <c r="P747" i="151"/>
  <c r="O747" i="151"/>
  <c r="N747" i="151"/>
  <c r="M747" i="151"/>
  <c r="L747" i="151"/>
  <c r="K747" i="151"/>
  <c r="J747" i="151"/>
  <c r="I747" i="151"/>
  <c r="H747" i="151"/>
  <c r="G747" i="151"/>
  <c r="AB746" i="151"/>
  <c r="AA746" i="151"/>
  <c r="Z746" i="151"/>
  <c r="Y746" i="151"/>
  <c r="X746" i="151"/>
  <c r="W746" i="151"/>
  <c r="V746" i="151"/>
  <c r="U746" i="151"/>
  <c r="T746" i="151"/>
  <c r="S746" i="151"/>
  <c r="R746" i="151"/>
  <c r="Q746" i="151"/>
  <c r="P746" i="151"/>
  <c r="O746" i="151"/>
  <c r="N746" i="151"/>
  <c r="M746" i="151"/>
  <c r="L746" i="151"/>
  <c r="K746" i="151"/>
  <c r="J746" i="151"/>
  <c r="I746" i="151"/>
  <c r="H746" i="151"/>
  <c r="G746" i="151"/>
  <c r="AB745" i="151"/>
  <c r="AA745" i="151"/>
  <c r="Z745" i="151"/>
  <c r="Y745" i="151"/>
  <c r="X745" i="151"/>
  <c r="W745" i="151"/>
  <c r="V745" i="151"/>
  <c r="U745" i="151"/>
  <c r="T745" i="151"/>
  <c r="S745" i="151"/>
  <c r="R745" i="151"/>
  <c r="Q745" i="151"/>
  <c r="P745" i="151"/>
  <c r="O745" i="151"/>
  <c r="N745" i="151"/>
  <c r="M745" i="151"/>
  <c r="L745" i="151"/>
  <c r="K745" i="151"/>
  <c r="J745" i="151"/>
  <c r="I745" i="151"/>
  <c r="H745" i="151"/>
  <c r="G745" i="151"/>
  <c r="AB744" i="151"/>
  <c r="AA744" i="151"/>
  <c r="Z744" i="151"/>
  <c r="Y744" i="151"/>
  <c r="X744" i="151"/>
  <c r="W744" i="151"/>
  <c r="V744" i="151"/>
  <c r="U744" i="151"/>
  <c r="T744" i="151"/>
  <c r="S744" i="151"/>
  <c r="R744" i="151"/>
  <c r="Q744" i="151"/>
  <c r="P744" i="151"/>
  <c r="O744" i="151"/>
  <c r="N744" i="151"/>
  <c r="M744" i="151"/>
  <c r="L744" i="151"/>
  <c r="K744" i="151"/>
  <c r="J744" i="151"/>
  <c r="I744" i="151"/>
  <c r="H744" i="151"/>
  <c r="G744" i="151"/>
  <c r="AB743" i="151"/>
  <c r="AA743" i="151"/>
  <c r="Z743" i="151"/>
  <c r="Y743" i="151"/>
  <c r="X743" i="151"/>
  <c r="W743" i="151"/>
  <c r="V743" i="151"/>
  <c r="U743" i="151"/>
  <c r="T743" i="151"/>
  <c r="S743" i="151"/>
  <c r="R743" i="151"/>
  <c r="Q743" i="151"/>
  <c r="P743" i="151"/>
  <c r="O743" i="151"/>
  <c r="N743" i="151"/>
  <c r="M743" i="151"/>
  <c r="L743" i="151"/>
  <c r="K743" i="151"/>
  <c r="J743" i="151"/>
  <c r="I743" i="151"/>
  <c r="H743" i="151"/>
  <c r="G743" i="151"/>
  <c r="AB742" i="151"/>
  <c r="AA742" i="151"/>
  <c r="Z742" i="151"/>
  <c r="Y742" i="151"/>
  <c r="X742" i="151"/>
  <c r="W742" i="151"/>
  <c r="V742" i="151"/>
  <c r="U742" i="151"/>
  <c r="T742" i="151"/>
  <c r="S742" i="151"/>
  <c r="R742" i="151"/>
  <c r="Q742" i="151"/>
  <c r="P742" i="151"/>
  <c r="O742" i="151"/>
  <c r="N742" i="151"/>
  <c r="M742" i="151"/>
  <c r="L742" i="151"/>
  <c r="K742" i="151"/>
  <c r="J742" i="151"/>
  <c r="I742" i="151"/>
  <c r="H742" i="151"/>
  <c r="G742" i="151"/>
  <c r="AB741" i="151"/>
  <c r="AA741" i="151"/>
  <c r="Z741" i="151"/>
  <c r="Y741" i="151"/>
  <c r="X741" i="151"/>
  <c r="W741" i="151"/>
  <c r="V741" i="151"/>
  <c r="U741" i="151"/>
  <c r="T741" i="151"/>
  <c r="S741" i="151"/>
  <c r="R741" i="151"/>
  <c r="Q741" i="151"/>
  <c r="P741" i="151"/>
  <c r="O741" i="151"/>
  <c r="N741" i="151"/>
  <c r="M741" i="151"/>
  <c r="L741" i="151"/>
  <c r="K741" i="151"/>
  <c r="J741" i="151"/>
  <c r="I741" i="151"/>
  <c r="H741" i="151"/>
  <c r="G741" i="151"/>
  <c r="AB740" i="151"/>
  <c r="AA740" i="151"/>
  <c r="Z740" i="151"/>
  <c r="Y740" i="151"/>
  <c r="X740" i="151"/>
  <c r="W740" i="151"/>
  <c r="V740" i="151"/>
  <c r="U740" i="151"/>
  <c r="T740" i="151"/>
  <c r="S740" i="151"/>
  <c r="R740" i="151"/>
  <c r="Q740" i="151"/>
  <c r="P740" i="151"/>
  <c r="O740" i="151"/>
  <c r="N740" i="151"/>
  <c r="M740" i="151"/>
  <c r="L740" i="151"/>
  <c r="K740" i="151"/>
  <c r="J740" i="151"/>
  <c r="I740" i="151"/>
  <c r="H740" i="151"/>
  <c r="G740" i="151"/>
  <c r="AB739" i="151"/>
  <c r="AA739" i="151"/>
  <c r="Z739" i="151"/>
  <c r="Y739" i="151"/>
  <c r="X739" i="151"/>
  <c r="W739" i="151"/>
  <c r="V739" i="151"/>
  <c r="U739" i="151"/>
  <c r="T739" i="151"/>
  <c r="S739" i="151"/>
  <c r="R739" i="151"/>
  <c r="Q739" i="151"/>
  <c r="P739" i="151"/>
  <c r="O739" i="151"/>
  <c r="N739" i="151"/>
  <c r="M739" i="151"/>
  <c r="L739" i="151"/>
  <c r="K739" i="151"/>
  <c r="J739" i="151"/>
  <c r="I739" i="151"/>
  <c r="H739" i="151"/>
  <c r="G739" i="151"/>
  <c r="AB738" i="151"/>
  <c r="AA738" i="151"/>
  <c r="Z738" i="151"/>
  <c r="Y738" i="151"/>
  <c r="X738" i="151"/>
  <c r="W738" i="151"/>
  <c r="V738" i="151"/>
  <c r="U738" i="151"/>
  <c r="T738" i="151"/>
  <c r="S738" i="151"/>
  <c r="R738" i="151"/>
  <c r="Q738" i="151"/>
  <c r="P738" i="151"/>
  <c r="O738" i="151"/>
  <c r="N738" i="151"/>
  <c r="M738" i="151"/>
  <c r="L738" i="151"/>
  <c r="K738" i="151"/>
  <c r="J738" i="151"/>
  <c r="I738" i="151"/>
  <c r="H738" i="151"/>
  <c r="G738" i="151"/>
  <c r="AB737" i="151"/>
  <c r="AA737" i="151"/>
  <c r="Z737" i="151"/>
  <c r="Y737" i="151"/>
  <c r="X737" i="151"/>
  <c r="W737" i="151"/>
  <c r="V737" i="151"/>
  <c r="U737" i="151"/>
  <c r="T737" i="151"/>
  <c r="S737" i="151"/>
  <c r="R737" i="151"/>
  <c r="Q737" i="151"/>
  <c r="P737" i="151"/>
  <c r="O737" i="151"/>
  <c r="N737" i="151"/>
  <c r="M737" i="151"/>
  <c r="L737" i="151"/>
  <c r="K737" i="151"/>
  <c r="J737" i="151"/>
  <c r="I737" i="151"/>
  <c r="H737" i="151"/>
  <c r="G737" i="151"/>
  <c r="AB736" i="151"/>
  <c r="AA736" i="151"/>
  <c r="Z736" i="151"/>
  <c r="Y736" i="151"/>
  <c r="X736" i="151"/>
  <c r="W736" i="151"/>
  <c r="V736" i="151"/>
  <c r="U736" i="151"/>
  <c r="T736" i="151"/>
  <c r="S736" i="151"/>
  <c r="R736" i="151"/>
  <c r="Q736" i="151"/>
  <c r="P736" i="151"/>
  <c r="O736" i="151"/>
  <c r="N736" i="151"/>
  <c r="M736" i="151"/>
  <c r="L736" i="151"/>
  <c r="K736" i="151"/>
  <c r="J736" i="151"/>
  <c r="I736" i="151"/>
  <c r="H736" i="151"/>
  <c r="G736" i="151"/>
  <c r="AB735" i="151"/>
  <c r="AA735" i="151"/>
  <c r="Z735" i="151"/>
  <c r="Y735" i="151"/>
  <c r="X735" i="151"/>
  <c r="W735" i="151"/>
  <c r="V735" i="151"/>
  <c r="U735" i="151"/>
  <c r="T735" i="151"/>
  <c r="S735" i="151"/>
  <c r="R735" i="151"/>
  <c r="Q735" i="151"/>
  <c r="P735" i="151"/>
  <c r="O735" i="151"/>
  <c r="N735" i="151"/>
  <c r="M735" i="151"/>
  <c r="L735" i="151"/>
  <c r="K735" i="151"/>
  <c r="J735" i="151"/>
  <c r="I735" i="151"/>
  <c r="H735" i="151"/>
  <c r="G735" i="151"/>
  <c r="AB734" i="151"/>
  <c r="AA734" i="151"/>
  <c r="Z734" i="151"/>
  <c r="Y734" i="151"/>
  <c r="X734" i="151"/>
  <c r="W734" i="151"/>
  <c r="V734" i="151"/>
  <c r="U734" i="151"/>
  <c r="T734" i="151"/>
  <c r="S734" i="151"/>
  <c r="R734" i="151"/>
  <c r="Q734" i="151"/>
  <c r="P734" i="151"/>
  <c r="O734" i="151"/>
  <c r="N734" i="151"/>
  <c r="M734" i="151"/>
  <c r="L734" i="151"/>
  <c r="K734" i="151"/>
  <c r="J734" i="151"/>
  <c r="I734" i="151"/>
  <c r="H734" i="151"/>
  <c r="G734" i="151"/>
  <c r="AB733" i="151"/>
  <c r="AA733" i="151"/>
  <c r="Z733" i="151"/>
  <c r="Y733" i="151"/>
  <c r="X733" i="151"/>
  <c r="W733" i="151"/>
  <c r="V733" i="151"/>
  <c r="U733" i="151"/>
  <c r="T733" i="151"/>
  <c r="S733" i="151"/>
  <c r="R733" i="151"/>
  <c r="Q733" i="151"/>
  <c r="P733" i="151"/>
  <c r="O733" i="151"/>
  <c r="N733" i="151"/>
  <c r="M733" i="151"/>
  <c r="L733" i="151"/>
  <c r="K733" i="151"/>
  <c r="J733" i="151"/>
  <c r="I733" i="151"/>
  <c r="H733" i="151"/>
  <c r="G733" i="151"/>
  <c r="AB732" i="151"/>
  <c r="AA732" i="151"/>
  <c r="Z732" i="151"/>
  <c r="Y732" i="151"/>
  <c r="X732" i="151"/>
  <c r="W732" i="151"/>
  <c r="V732" i="151"/>
  <c r="U732" i="151"/>
  <c r="T732" i="151"/>
  <c r="S732" i="151"/>
  <c r="R732" i="151"/>
  <c r="Q732" i="151"/>
  <c r="P732" i="151"/>
  <c r="O732" i="151"/>
  <c r="N732" i="151"/>
  <c r="M732" i="151"/>
  <c r="L732" i="151"/>
  <c r="K732" i="151"/>
  <c r="J732" i="151"/>
  <c r="I732" i="151"/>
  <c r="H732" i="151"/>
  <c r="G732" i="151"/>
  <c r="AB731" i="151"/>
  <c r="AA731" i="151"/>
  <c r="Z731" i="151"/>
  <c r="Y731" i="151"/>
  <c r="X731" i="151"/>
  <c r="W731" i="151"/>
  <c r="V731" i="151"/>
  <c r="U731" i="151"/>
  <c r="T731" i="151"/>
  <c r="S731" i="151"/>
  <c r="R731" i="151"/>
  <c r="Q731" i="151"/>
  <c r="P731" i="151"/>
  <c r="O731" i="151"/>
  <c r="N731" i="151"/>
  <c r="M731" i="151"/>
  <c r="L731" i="151"/>
  <c r="K731" i="151"/>
  <c r="J731" i="151"/>
  <c r="I731" i="151"/>
  <c r="H731" i="151"/>
  <c r="G731" i="151"/>
  <c r="AB730" i="151"/>
  <c r="AA730" i="151"/>
  <c r="Z730" i="151"/>
  <c r="Y730" i="151"/>
  <c r="X730" i="151"/>
  <c r="W730" i="151"/>
  <c r="V730" i="151"/>
  <c r="U730" i="151"/>
  <c r="T730" i="151"/>
  <c r="S730" i="151"/>
  <c r="R730" i="151"/>
  <c r="Q730" i="151"/>
  <c r="P730" i="151"/>
  <c r="O730" i="151"/>
  <c r="N730" i="151"/>
  <c r="M730" i="151"/>
  <c r="L730" i="151"/>
  <c r="K730" i="151"/>
  <c r="J730" i="151"/>
  <c r="I730" i="151"/>
  <c r="H730" i="151"/>
  <c r="G730" i="151"/>
  <c r="AB729" i="151"/>
  <c r="AA729" i="151"/>
  <c r="Z729" i="151"/>
  <c r="Y729" i="151"/>
  <c r="X729" i="151"/>
  <c r="W729" i="151"/>
  <c r="V729" i="151"/>
  <c r="U729" i="151"/>
  <c r="T729" i="151"/>
  <c r="S729" i="151"/>
  <c r="R729" i="151"/>
  <c r="Q729" i="151"/>
  <c r="P729" i="151"/>
  <c r="O729" i="151"/>
  <c r="N729" i="151"/>
  <c r="M729" i="151"/>
  <c r="L729" i="151"/>
  <c r="K729" i="151"/>
  <c r="J729" i="151"/>
  <c r="I729" i="151"/>
  <c r="H729" i="151"/>
  <c r="G729" i="151"/>
  <c r="AB728" i="151"/>
  <c r="AA728" i="151"/>
  <c r="Z728" i="151"/>
  <c r="Y728" i="151"/>
  <c r="X728" i="151"/>
  <c r="W728" i="151"/>
  <c r="V728" i="151"/>
  <c r="U728" i="151"/>
  <c r="T728" i="151"/>
  <c r="S728" i="151"/>
  <c r="R728" i="151"/>
  <c r="Q728" i="151"/>
  <c r="P728" i="151"/>
  <c r="O728" i="151"/>
  <c r="N728" i="151"/>
  <c r="M728" i="151"/>
  <c r="L728" i="151"/>
  <c r="K728" i="151"/>
  <c r="J728" i="151"/>
  <c r="I728" i="151"/>
  <c r="H728" i="151"/>
  <c r="G728" i="151"/>
  <c r="AB727" i="151"/>
  <c r="AA727" i="151"/>
  <c r="Z727" i="151"/>
  <c r="Y727" i="151"/>
  <c r="X727" i="151"/>
  <c r="W727" i="151"/>
  <c r="V727" i="151"/>
  <c r="U727" i="151"/>
  <c r="T727" i="151"/>
  <c r="S727" i="151"/>
  <c r="R727" i="151"/>
  <c r="Q727" i="151"/>
  <c r="P727" i="151"/>
  <c r="O727" i="151"/>
  <c r="N727" i="151"/>
  <c r="M727" i="151"/>
  <c r="L727" i="151"/>
  <c r="K727" i="151"/>
  <c r="J727" i="151"/>
  <c r="I727" i="151"/>
  <c r="H727" i="151"/>
  <c r="G727" i="151"/>
  <c r="AB726" i="151"/>
  <c r="AA726" i="151"/>
  <c r="Z726" i="151"/>
  <c r="Y726" i="151"/>
  <c r="X726" i="151"/>
  <c r="W726" i="151"/>
  <c r="V726" i="151"/>
  <c r="U726" i="151"/>
  <c r="T726" i="151"/>
  <c r="S726" i="151"/>
  <c r="R726" i="151"/>
  <c r="Q726" i="151"/>
  <c r="P726" i="151"/>
  <c r="O726" i="151"/>
  <c r="N726" i="151"/>
  <c r="M726" i="151"/>
  <c r="L726" i="151"/>
  <c r="K726" i="151"/>
  <c r="J726" i="151"/>
  <c r="I726" i="151"/>
  <c r="H726" i="151"/>
  <c r="G726" i="151"/>
  <c r="AB725" i="151"/>
  <c r="AA725" i="151"/>
  <c r="Z725" i="151"/>
  <c r="Y725" i="151"/>
  <c r="X725" i="151"/>
  <c r="W725" i="151"/>
  <c r="V725" i="151"/>
  <c r="U725" i="151"/>
  <c r="T725" i="151"/>
  <c r="S725" i="151"/>
  <c r="R725" i="151"/>
  <c r="Q725" i="151"/>
  <c r="P725" i="151"/>
  <c r="O725" i="151"/>
  <c r="N725" i="151"/>
  <c r="M725" i="151"/>
  <c r="L725" i="151"/>
  <c r="K725" i="151"/>
  <c r="J725" i="151"/>
  <c r="I725" i="151"/>
  <c r="H725" i="151"/>
  <c r="G725" i="151"/>
  <c r="AB724" i="151"/>
  <c r="AA724" i="151"/>
  <c r="Z724" i="151"/>
  <c r="Y724" i="151"/>
  <c r="X724" i="151"/>
  <c r="W724" i="151"/>
  <c r="V724" i="151"/>
  <c r="U724" i="151"/>
  <c r="T724" i="151"/>
  <c r="S724" i="151"/>
  <c r="R724" i="151"/>
  <c r="Q724" i="151"/>
  <c r="P724" i="151"/>
  <c r="O724" i="151"/>
  <c r="N724" i="151"/>
  <c r="M724" i="151"/>
  <c r="L724" i="151"/>
  <c r="K724" i="151"/>
  <c r="J724" i="151"/>
  <c r="I724" i="151"/>
  <c r="H724" i="151"/>
  <c r="G724" i="151"/>
  <c r="AB723" i="151"/>
  <c r="AA723" i="151"/>
  <c r="Z723" i="151"/>
  <c r="Y723" i="151"/>
  <c r="X723" i="151"/>
  <c r="W723" i="151"/>
  <c r="V723" i="151"/>
  <c r="U723" i="151"/>
  <c r="T723" i="151"/>
  <c r="S723" i="151"/>
  <c r="R723" i="151"/>
  <c r="Q723" i="151"/>
  <c r="P723" i="151"/>
  <c r="O723" i="151"/>
  <c r="N723" i="151"/>
  <c r="M723" i="151"/>
  <c r="L723" i="151"/>
  <c r="K723" i="151"/>
  <c r="J723" i="151"/>
  <c r="I723" i="151"/>
  <c r="H723" i="151"/>
  <c r="G723" i="151"/>
  <c r="AB722" i="151"/>
  <c r="AA722" i="151"/>
  <c r="Z722" i="151"/>
  <c r="Y722" i="151"/>
  <c r="X722" i="151"/>
  <c r="W722" i="151"/>
  <c r="V722" i="151"/>
  <c r="U722" i="151"/>
  <c r="T722" i="151"/>
  <c r="S722" i="151"/>
  <c r="R722" i="151"/>
  <c r="Q722" i="151"/>
  <c r="P722" i="151"/>
  <c r="O722" i="151"/>
  <c r="N722" i="151"/>
  <c r="M722" i="151"/>
  <c r="L722" i="151"/>
  <c r="K722" i="151"/>
  <c r="J722" i="151"/>
  <c r="I722" i="151"/>
  <c r="H722" i="151"/>
  <c r="G722" i="151"/>
  <c r="AB721" i="151"/>
  <c r="AA721" i="151"/>
  <c r="Z721" i="151"/>
  <c r="Y721" i="151"/>
  <c r="X721" i="151"/>
  <c r="W721" i="151"/>
  <c r="V721" i="151"/>
  <c r="U721" i="151"/>
  <c r="T721" i="151"/>
  <c r="S721" i="151"/>
  <c r="R721" i="151"/>
  <c r="Q721" i="151"/>
  <c r="P721" i="151"/>
  <c r="O721" i="151"/>
  <c r="N721" i="151"/>
  <c r="M721" i="151"/>
  <c r="L721" i="151"/>
  <c r="K721" i="151"/>
  <c r="J721" i="151"/>
  <c r="I721" i="151"/>
  <c r="H721" i="151"/>
  <c r="G721" i="151"/>
  <c r="AB720" i="151"/>
  <c r="AA720" i="151"/>
  <c r="Z720" i="151"/>
  <c r="Y720" i="151"/>
  <c r="X720" i="151"/>
  <c r="W720" i="151"/>
  <c r="V720" i="151"/>
  <c r="U720" i="151"/>
  <c r="T720" i="151"/>
  <c r="S720" i="151"/>
  <c r="R720" i="151"/>
  <c r="Q720" i="151"/>
  <c r="P720" i="151"/>
  <c r="O720" i="151"/>
  <c r="N720" i="151"/>
  <c r="M720" i="151"/>
  <c r="L720" i="151"/>
  <c r="K720" i="151"/>
  <c r="J720" i="151"/>
  <c r="I720" i="151"/>
  <c r="H720" i="151"/>
  <c r="G720" i="151"/>
  <c r="AB719" i="151"/>
  <c r="AA719" i="151"/>
  <c r="Z719" i="151"/>
  <c r="Y719" i="151"/>
  <c r="X719" i="151"/>
  <c r="W719" i="151"/>
  <c r="V719" i="151"/>
  <c r="U719" i="151"/>
  <c r="T719" i="151"/>
  <c r="S719" i="151"/>
  <c r="R719" i="151"/>
  <c r="Q719" i="151"/>
  <c r="P719" i="151"/>
  <c r="O719" i="151"/>
  <c r="N719" i="151"/>
  <c r="M719" i="151"/>
  <c r="L719" i="151"/>
  <c r="K719" i="151"/>
  <c r="J719" i="151"/>
  <c r="I719" i="151"/>
  <c r="H719" i="151"/>
  <c r="G719" i="151"/>
  <c r="AB718" i="151"/>
  <c r="AA718" i="151"/>
  <c r="Z718" i="151"/>
  <c r="Y718" i="151"/>
  <c r="X718" i="151"/>
  <c r="W718" i="151"/>
  <c r="V718" i="151"/>
  <c r="U718" i="151"/>
  <c r="T718" i="151"/>
  <c r="S718" i="151"/>
  <c r="R718" i="151"/>
  <c r="Q718" i="151"/>
  <c r="P718" i="151"/>
  <c r="O718" i="151"/>
  <c r="N718" i="151"/>
  <c r="M718" i="151"/>
  <c r="L718" i="151"/>
  <c r="K718" i="151"/>
  <c r="J718" i="151"/>
  <c r="I718" i="151"/>
  <c r="H718" i="151"/>
  <c r="G718" i="151"/>
  <c r="AB717" i="151"/>
  <c r="AA717" i="151"/>
  <c r="Z717" i="151"/>
  <c r="Y717" i="151"/>
  <c r="X717" i="151"/>
  <c r="W717" i="151"/>
  <c r="V717" i="151"/>
  <c r="U717" i="151"/>
  <c r="T717" i="151"/>
  <c r="S717" i="151"/>
  <c r="R717" i="151"/>
  <c r="Q717" i="151"/>
  <c r="P717" i="151"/>
  <c r="O717" i="151"/>
  <c r="N717" i="151"/>
  <c r="M717" i="151"/>
  <c r="L717" i="151"/>
  <c r="K717" i="151"/>
  <c r="J717" i="151"/>
  <c r="I717" i="151"/>
  <c r="H717" i="151"/>
  <c r="G717" i="151"/>
  <c r="AB716" i="151"/>
  <c r="AA716" i="151"/>
  <c r="Z716" i="151"/>
  <c r="Y716" i="151"/>
  <c r="X716" i="151"/>
  <c r="W716" i="151"/>
  <c r="V716" i="151"/>
  <c r="U716" i="151"/>
  <c r="T716" i="151"/>
  <c r="S716" i="151"/>
  <c r="R716" i="151"/>
  <c r="Q716" i="151"/>
  <c r="P716" i="151"/>
  <c r="O716" i="151"/>
  <c r="N716" i="151"/>
  <c r="M716" i="151"/>
  <c r="L716" i="151"/>
  <c r="K716" i="151"/>
  <c r="J716" i="151"/>
  <c r="I716" i="151"/>
  <c r="H716" i="151"/>
  <c r="G716" i="151"/>
  <c r="AB715" i="151"/>
  <c r="AA715" i="151"/>
  <c r="Z715" i="151"/>
  <c r="Y715" i="151"/>
  <c r="X715" i="151"/>
  <c r="W715" i="151"/>
  <c r="V715" i="151"/>
  <c r="U715" i="151"/>
  <c r="T715" i="151"/>
  <c r="S715" i="151"/>
  <c r="R715" i="151"/>
  <c r="Q715" i="151"/>
  <c r="P715" i="151"/>
  <c r="O715" i="151"/>
  <c r="N715" i="151"/>
  <c r="M715" i="151"/>
  <c r="L715" i="151"/>
  <c r="K715" i="151"/>
  <c r="J715" i="151"/>
  <c r="I715" i="151"/>
  <c r="H715" i="151"/>
  <c r="G715" i="151"/>
  <c r="AB714" i="151"/>
  <c r="AA714" i="151"/>
  <c r="Z714" i="151"/>
  <c r="Y714" i="151"/>
  <c r="X714" i="151"/>
  <c r="W714" i="151"/>
  <c r="V714" i="151"/>
  <c r="U714" i="151"/>
  <c r="T714" i="151"/>
  <c r="S714" i="151"/>
  <c r="R714" i="151"/>
  <c r="Q714" i="151"/>
  <c r="P714" i="151"/>
  <c r="O714" i="151"/>
  <c r="N714" i="151"/>
  <c r="M714" i="151"/>
  <c r="L714" i="151"/>
  <c r="K714" i="151"/>
  <c r="J714" i="151"/>
  <c r="I714" i="151"/>
  <c r="H714" i="151"/>
  <c r="G714" i="151"/>
  <c r="AB713" i="151"/>
  <c r="AA713" i="151"/>
  <c r="Z713" i="151"/>
  <c r="Y713" i="151"/>
  <c r="X713" i="151"/>
  <c r="W713" i="151"/>
  <c r="V713" i="151"/>
  <c r="U713" i="151"/>
  <c r="T713" i="151"/>
  <c r="S713" i="151"/>
  <c r="R713" i="151"/>
  <c r="Q713" i="151"/>
  <c r="P713" i="151"/>
  <c r="O713" i="151"/>
  <c r="N713" i="151"/>
  <c r="M713" i="151"/>
  <c r="L713" i="151"/>
  <c r="K713" i="151"/>
  <c r="J713" i="151"/>
  <c r="I713" i="151"/>
  <c r="H713" i="151"/>
  <c r="G713" i="151"/>
  <c r="AB712" i="151"/>
  <c r="AA712" i="151"/>
  <c r="Z712" i="151"/>
  <c r="Y712" i="151"/>
  <c r="X712" i="151"/>
  <c r="W712" i="151"/>
  <c r="V712" i="151"/>
  <c r="U712" i="151"/>
  <c r="T712" i="151"/>
  <c r="S712" i="151"/>
  <c r="R712" i="151"/>
  <c r="Q712" i="151"/>
  <c r="P712" i="151"/>
  <c r="O712" i="151"/>
  <c r="N712" i="151"/>
  <c r="M712" i="151"/>
  <c r="L712" i="151"/>
  <c r="K712" i="151"/>
  <c r="J712" i="151"/>
  <c r="I712" i="151"/>
  <c r="H712" i="151"/>
  <c r="G712" i="151"/>
  <c r="AB711" i="151"/>
  <c r="AA711" i="151"/>
  <c r="Z711" i="151"/>
  <c r="Y711" i="151"/>
  <c r="X711" i="151"/>
  <c r="W711" i="151"/>
  <c r="V711" i="151"/>
  <c r="U711" i="151"/>
  <c r="T711" i="151"/>
  <c r="S711" i="151"/>
  <c r="R711" i="151"/>
  <c r="Q711" i="151"/>
  <c r="P711" i="151"/>
  <c r="O711" i="151"/>
  <c r="N711" i="151"/>
  <c r="M711" i="151"/>
  <c r="L711" i="151"/>
  <c r="K711" i="151"/>
  <c r="J711" i="151"/>
  <c r="I711" i="151"/>
  <c r="H711" i="151"/>
  <c r="G711" i="151"/>
  <c r="AB710" i="151"/>
  <c r="AA710" i="151"/>
  <c r="Z710" i="151"/>
  <c r="Y710" i="151"/>
  <c r="X710" i="151"/>
  <c r="W710" i="151"/>
  <c r="V710" i="151"/>
  <c r="U710" i="151"/>
  <c r="T710" i="151"/>
  <c r="S710" i="151"/>
  <c r="R710" i="151"/>
  <c r="Q710" i="151"/>
  <c r="P710" i="151"/>
  <c r="O710" i="151"/>
  <c r="N710" i="151"/>
  <c r="M710" i="151"/>
  <c r="L710" i="151"/>
  <c r="K710" i="151"/>
  <c r="J710" i="151"/>
  <c r="I710" i="151"/>
  <c r="H710" i="151"/>
  <c r="G710" i="151"/>
  <c r="AB709" i="151"/>
  <c r="AA709" i="151"/>
  <c r="Z709" i="151"/>
  <c r="Y709" i="151"/>
  <c r="X709" i="151"/>
  <c r="W709" i="151"/>
  <c r="V709" i="151"/>
  <c r="U709" i="151"/>
  <c r="T709" i="151"/>
  <c r="S709" i="151"/>
  <c r="R709" i="151"/>
  <c r="Q709" i="151"/>
  <c r="P709" i="151"/>
  <c r="O709" i="151"/>
  <c r="N709" i="151"/>
  <c r="M709" i="151"/>
  <c r="L709" i="151"/>
  <c r="K709" i="151"/>
  <c r="J709" i="151"/>
  <c r="I709" i="151"/>
  <c r="H709" i="151"/>
  <c r="G709" i="151"/>
  <c r="AB708" i="151"/>
  <c r="AA708" i="151"/>
  <c r="Z708" i="151"/>
  <c r="Y708" i="151"/>
  <c r="X708" i="151"/>
  <c r="W708" i="151"/>
  <c r="V708" i="151"/>
  <c r="U708" i="151"/>
  <c r="T708" i="151"/>
  <c r="S708" i="151"/>
  <c r="R708" i="151"/>
  <c r="Q708" i="151"/>
  <c r="P708" i="151"/>
  <c r="O708" i="151"/>
  <c r="N708" i="151"/>
  <c r="M708" i="151"/>
  <c r="L708" i="151"/>
  <c r="K708" i="151"/>
  <c r="J708" i="151"/>
  <c r="I708" i="151"/>
  <c r="H708" i="151"/>
  <c r="G708" i="151"/>
  <c r="AB707" i="151"/>
  <c r="AA707" i="151"/>
  <c r="Z707" i="151"/>
  <c r="Y707" i="151"/>
  <c r="X707" i="151"/>
  <c r="W707" i="151"/>
  <c r="V707" i="151"/>
  <c r="U707" i="151"/>
  <c r="T707" i="151"/>
  <c r="S707" i="151"/>
  <c r="R707" i="151"/>
  <c r="Q707" i="151"/>
  <c r="P707" i="151"/>
  <c r="O707" i="151"/>
  <c r="N707" i="151"/>
  <c r="M707" i="151"/>
  <c r="L707" i="151"/>
  <c r="K707" i="151"/>
  <c r="J707" i="151"/>
  <c r="I707" i="151"/>
  <c r="H707" i="151"/>
  <c r="G707" i="151"/>
  <c r="AB706" i="151"/>
  <c r="AA706" i="151"/>
  <c r="Z706" i="151"/>
  <c r="Y706" i="151"/>
  <c r="X706" i="151"/>
  <c r="W706" i="151"/>
  <c r="V706" i="151"/>
  <c r="U706" i="151"/>
  <c r="T706" i="151"/>
  <c r="S706" i="151"/>
  <c r="R706" i="151"/>
  <c r="Q706" i="151"/>
  <c r="P706" i="151"/>
  <c r="O706" i="151"/>
  <c r="N706" i="151"/>
  <c r="M706" i="151"/>
  <c r="L706" i="151"/>
  <c r="K706" i="151"/>
  <c r="J706" i="151"/>
  <c r="I706" i="151"/>
  <c r="H706" i="151"/>
  <c r="G706" i="151"/>
  <c r="AB705" i="151"/>
  <c r="AA705" i="151"/>
  <c r="Z705" i="151"/>
  <c r="Y705" i="151"/>
  <c r="X705" i="151"/>
  <c r="W705" i="151"/>
  <c r="V705" i="151"/>
  <c r="U705" i="151"/>
  <c r="T705" i="151"/>
  <c r="S705" i="151"/>
  <c r="R705" i="151"/>
  <c r="Q705" i="151"/>
  <c r="P705" i="151"/>
  <c r="O705" i="151"/>
  <c r="N705" i="151"/>
  <c r="M705" i="151"/>
  <c r="L705" i="151"/>
  <c r="K705" i="151"/>
  <c r="J705" i="151"/>
  <c r="I705" i="151"/>
  <c r="H705" i="151"/>
  <c r="G705" i="151"/>
  <c r="AB704" i="151"/>
  <c r="AA704" i="151"/>
  <c r="Z704" i="151"/>
  <c r="Y704" i="151"/>
  <c r="X704" i="151"/>
  <c r="W704" i="151"/>
  <c r="V704" i="151"/>
  <c r="U704" i="151"/>
  <c r="T704" i="151"/>
  <c r="S704" i="151"/>
  <c r="R704" i="151"/>
  <c r="Q704" i="151"/>
  <c r="P704" i="151"/>
  <c r="O704" i="151"/>
  <c r="N704" i="151"/>
  <c r="M704" i="151"/>
  <c r="L704" i="151"/>
  <c r="K704" i="151"/>
  <c r="J704" i="151"/>
  <c r="I704" i="151"/>
  <c r="H704" i="151"/>
  <c r="G704" i="151"/>
  <c r="AB703" i="151"/>
  <c r="AA703" i="151"/>
  <c r="Z703" i="151"/>
  <c r="Y703" i="151"/>
  <c r="X703" i="151"/>
  <c r="W703" i="151"/>
  <c r="V703" i="151"/>
  <c r="U703" i="151"/>
  <c r="T703" i="151"/>
  <c r="S703" i="151"/>
  <c r="R703" i="151"/>
  <c r="Q703" i="151"/>
  <c r="P703" i="151"/>
  <c r="O703" i="151"/>
  <c r="N703" i="151"/>
  <c r="M703" i="151"/>
  <c r="L703" i="151"/>
  <c r="K703" i="151"/>
  <c r="J703" i="151"/>
  <c r="I703" i="151"/>
  <c r="H703" i="151"/>
  <c r="G703" i="151"/>
  <c r="AB702" i="151"/>
  <c r="AA702" i="151"/>
  <c r="Z702" i="151"/>
  <c r="Y702" i="151"/>
  <c r="X702" i="151"/>
  <c r="W702" i="151"/>
  <c r="V702" i="151"/>
  <c r="U702" i="151"/>
  <c r="T702" i="151"/>
  <c r="S702" i="151"/>
  <c r="R702" i="151"/>
  <c r="Q702" i="151"/>
  <c r="P702" i="151"/>
  <c r="O702" i="151"/>
  <c r="N702" i="151"/>
  <c r="M702" i="151"/>
  <c r="L702" i="151"/>
  <c r="K702" i="151"/>
  <c r="J702" i="151"/>
  <c r="I702" i="151"/>
  <c r="H702" i="151"/>
  <c r="G702" i="151"/>
  <c r="AB701" i="151"/>
  <c r="AA701" i="151"/>
  <c r="Z701" i="151"/>
  <c r="Y701" i="151"/>
  <c r="X701" i="151"/>
  <c r="W701" i="151"/>
  <c r="V701" i="151"/>
  <c r="U701" i="151"/>
  <c r="T701" i="151"/>
  <c r="S701" i="151"/>
  <c r="R701" i="151"/>
  <c r="Q701" i="151"/>
  <c r="P701" i="151"/>
  <c r="O701" i="151"/>
  <c r="N701" i="151"/>
  <c r="M701" i="151"/>
  <c r="L701" i="151"/>
  <c r="K701" i="151"/>
  <c r="J701" i="151"/>
  <c r="I701" i="151"/>
  <c r="H701" i="151"/>
  <c r="G701" i="151"/>
  <c r="AB700" i="151"/>
  <c r="AA700" i="151"/>
  <c r="Z700" i="151"/>
  <c r="Y700" i="151"/>
  <c r="X700" i="151"/>
  <c r="W700" i="151"/>
  <c r="V700" i="151"/>
  <c r="U700" i="151"/>
  <c r="T700" i="151"/>
  <c r="S700" i="151"/>
  <c r="R700" i="151"/>
  <c r="Q700" i="151"/>
  <c r="P700" i="151"/>
  <c r="O700" i="151"/>
  <c r="N700" i="151"/>
  <c r="M700" i="151"/>
  <c r="L700" i="151"/>
  <c r="K700" i="151"/>
  <c r="J700" i="151"/>
  <c r="I700" i="151"/>
  <c r="H700" i="151"/>
  <c r="G700" i="151"/>
  <c r="AB699" i="151"/>
  <c r="AA699" i="151"/>
  <c r="Z699" i="151"/>
  <c r="Y699" i="151"/>
  <c r="X699" i="151"/>
  <c r="W699" i="151"/>
  <c r="V699" i="151"/>
  <c r="U699" i="151"/>
  <c r="T699" i="151"/>
  <c r="S699" i="151"/>
  <c r="R699" i="151"/>
  <c r="Q699" i="151"/>
  <c r="P699" i="151"/>
  <c r="O699" i="151"/>
  <c r="N699" i="151"/>
  <c r="M699" i="151"/>
  <c r="L699" i="151"/>
  <c r="K699" i="151"/>
  <c r="J699" i="151"/>
  <c r="I699" i="151"/>
  <c r="H699" i="151"/>
  <c r="G699" i="151"/>
  <c r="AB698" i="151"/>
  <c r="AA698" i="151"/>
  <c r="Z698" i="151"/>
  <c r="Y698" i="151"/>
  <c r="X698" i="151"/>
  <c r="W698" i="151"/>
  <c r="V698" i="151"/>
  <c r="U698" i="151"/>
  <c r="T698" i="151"/>
  <c r="S698" i="151"/>
  <c r="R698" i="151"/>
  <c r="Q698" i="151"/>
  <c r="P698" i="151"/>
  <c r="O698" i="151"/>
  <c r="N698" i="151"/>
  <c r="M698" i="151"/>
  <c r="L698" i="151"/>
  <c r="K698" i="151"/>
  <c r="J698" i="151"/>
  <c r="I698" i="151"/>
  <c r="H698" i="151"/>
  <c r="G698" i="151"/>
  <c r="AB697" i="151"/>
  <c r="AA697" i="151"/>
  <c r="Z697" i="151"/>
  <c r="Y697" i="151"/>
  <c r="X697" i="151"/>
  <c r="W697" i="151"/>
  <c r="V697" i="151"/>
  <c r="U697" i="151"/>
  <c r="T697" i="151"/>
  <c r="S697" i="151"/>
  <c r="R697" i="151"/>
  <c r="Q697" i="151"/>
  <c r="P697" i="151"/>
  <c r="O697" i="151"/>
  <c r="N697" i="151"/>
  <c r="M697" i="151"/>
  <c r="L697" i="151"/>
  <c r="K697" i="151"/>
  <c r="J697" i="151"/>
  <c r="I697" i="151"/>
  <c r="H697" i="151"/>
  <c r="G697" i="151"/>
  <c r="AB696" i="151"/>
  <c r="AA696" i="151"/>
  <c r="Z696" i="151"/>
  <c r="Y696" i="151"/>
  <c r="X696" i="151"/>
  <c r="W696" i="151"/>
  <c r="V696" i="151"/>
  <c r="U696" i="151"/>
  <c r="T696" i="151"/>
  <c r="S696" i="151"/>
  <c r="R696" i="151"/>
  <c r="Q696" i="151"/>
  <c r="P696" i="151"/>
  <c r="O696" i="151"/>
  <c r="N696" i="151"/>
  <c r="M696" i="151"/>
  <c r="L696" i="151"/>
  <c r="K696" i="151"/>
  <c r="J696" i="151"/>
  <c r="I696" i="151"/>
  <c r="H696" i="151"/>
  <c r="G696" i="151"/>
  <c r="AB695" i="151"/>
  <c r="AA695" i="151"/>
  <c r="Z695" i="151"/>
  <c r="Y695" i="151"/>
  <c r="X695" i="151"/>
  <c r="W695" i="151"/>
  <c r="V695" i="151"/>
  <c r="U695" i="151"/>
  <c r="T695" i="151"/>
  <c r="S695" i="151"/>
  <c r="R695" i="151"/>
  <c r="Q695" i="151"/>
  <c r="P695" i="151"/>
  <c r="O695" i="151"/>
  <c r="N695" i="151"/>
  <c r="M695" i="151"/>
  <c r="L695" i="151"/>
  <c r="K695" i="151"/>
  <c r="J695" i="151"/>
  <c r="I695" i="151"/>
  <c r="H695" i="151"/>
  <c r="G695" i="151"/>
  <c r="AB694" i="151"/>
  <c r="AA694" i="151"/>
  <c r="Z694" i="151"/>
  <c r="Y694" i="151"/>
  <c r="X694" i="151"/>
  <c r="W694" i="151"/>
  <c r="V694" i="151"/>
  <c r="U694" i="151"/>
  <c r="T694" i="151"/>
  <c r="S694" i="151"/>
  <c r="R694" i="151"/>
  <c r="Q694" i="151"/>
  <c r="P694" i="151"/>
  <c r="O694" i="151"/>
  <c r="N694" i="151"/>
  <c r="M694" i="151"/>
  <c r="L694" i="151"/>
  <c r="K694" i="151"/>
  <c r="J694" i="151"/>
  <c r="I694" i="151"/>
  <c r="H694" i="151"/>
  <c r="G694" i="151"/>
  <c r="AB693" i="151"/>
  <c r="AA693" i="151"/>
  <c r="Z693" i="151"/>
  <c r="Y693" i="151"/>
  <c r="X693" i="151"/>
  <c r="W693" i="151"/>
  <c r="V693" i="151"/>
  <c r="U693" i="151"/>
  <c r="T693" i="151"/>
  <c r="S693" i="151"/>
  <c r="R693" i="151"/>
  <c r="Q693" i="151"/>
  <c r="P693" i="151"/>
  <c r="O693" i="151"/>
  <c r="N693" i="151"/>
  <c r="M693" i="151"/>
  <c r="L693" i="151"/>
  <c r="K693" i="151"/>
  <c r="J693" i="151"/>
  <c r="I693" i="151"/>
  <c r="H693" i="151"/>
  <c r="G693" i="151"/>
  <c r="AB692" i="151"/>
  <c r="AA692" i="151"/>
  <c r="Z692" i="151"/>
  <c r="Y692" i="151"/>
  <c r="X692" i="151"/>
  <c r="W692" i="151"/>
  <c r="V692" i="151"/>
  <c r="U692" i="151"/>
  <c r="T692" i="151"/>
  <c r="S692" i="151"/>
  <c r="R692" i="151"/>
  <c r="Q692" i="151"/>
  <c r="P692" i="151"/>
  <c r="O692" i="151"/>
  <c r="N692" i="151"/>
  <c r="M692" i="151"/>
  <c r="L692" i="151"/>
  <c r="K692" i="151"/>
  <c r="J692" i="151"/>
  <c r="I692" i="151"/>
  <c r="H692" i="151"/>
  <c r="G692" i="151"/>
  <c r="AB691" i="151"/>
  <c r="AA691" i="151"/>
  <c r="Z691" i="151"/>
  <c r="Y691" i="151"/>
  <c r="X691" i="151"/>
  <c r="W691" i="151"/>
  <c r="V691" i="151"/>
  <c r="U691" i="151"/>
  <c r="T691" i="151"/>
  <c r="S691" i="151"/>
  <c r="R691" i="151"/>
  <c r="Q691" i="151"/>
  <c r="P691" i="151"/>
  <c r="O691" i="151"/>
  <c r="N691" i="151"/>
  <c r="M691" i="151"/>
  <c r="L691" i="151"/>
  <c r="K691" i="151"/>
  <c r="J691" i="151"/>
  <c r="I691" i="151"/>
  <c r="H691" i="151"/>
  <c r="G691" i="151"/>
  <c r="AB690" i="151"/>
  <c r="AA690" i="151"/>
  <c r="Z690" i="151"/>
  <c r="Y690" i="151"/>
  <c r="X690" i="151"/>
  <c r="W690" i="151"/>
  <c r="V690" i="151"/>
  <c r="U690" i="151"/>
  <c r="T690" i="151"/>
  <c r="S690" i="151"/>
  <c r="R690" i="151"/>
  <c r="Q690" i="151"/>
  <c r="P690" i="151"/>
  <c r="O690" i="151"/>
  <c r="N690" i="151"/>
  <c r="M690" i="151"/>
  <c r="L690" i="151"/>
  <c r="K690" i="151"/>
  <c r="J690" i="151"/>
  <c r="I690" i="151"/>
  <c r="H690" i="151"/>
  <c r="G690" i="151"/>
  <c r="AB689" i="151"/>
  <c r="AA689" i="151"/>
  <c r="Z689" i="151"/>
  <c r="Y689" i="151"/>
  <c r="X689" i="151"/>
  <c r="W689" i="151"/>
  <c r="V689" i="151"/>
  <c r="U689" i="151"/>
  <c r="T689" i="151"/>
  <c r="S689" i="151"/>
  <c r="R689" i="151"/>
  <c r="Q689" i="151"/>
  <c r="P689" i="151"/>
  <c r="O689" i="151"/>
  <c r="N689" i="151"/>
  <c r="M689" i="151"/>
  <c r="L689" i="151"/>
  <c r="K689" i="151"/>
  <c r="J689" i="151"/>
  <c r="I689" i="151"/>
  <c r="H689" i="151"/>
  <c r="G689" i="151"/>
  <c r="AB688" i="151"/>
  <c r="AA688" i="151"/>
  <c r="Z688" i="151"/>
  <c r="Y688" i="151"/>
  <c r="X688" i="151"/>
  <c r="W688" i="151"/>
  <c r="V688" i="151"/>
  <c r="U688" i="151"/>
  <c r="T688" i="151"/>
  <c r="S688" i="151"/>
  <c r="R688" i="151"/>
  <c r="Q688" i="151"/>
  <c r="P688" i="151"/>
  <c r="O688" i="151"/>
  <c r="N688" i="151"/>
  <c r="M688" i="151"/>
  <c r="L688" i="151"/>
  <c r="K688" i="151"/>
  <c r="J688" i="151"/>
  <c r="I688" i="151"/>
  <c r="H688" i="151"/>
  <c r="G688" i="151"/>
  <c r="AB687" i="151"/>
  <c r="AA687" i="151"/>
  <c r="Z687" i="151"/>
  <c r="Y687" i="151"/>
  <c r="X687" i="151"/>
  <c r="W687" i="151"/>
  <c r="V687" i="151"/>
  <c r="U687" i="151"/>
  <c r="T687" i="151"/>
  <c r="S687" i="151"/>
  <c r="R687" i="151"/>
  <c r="Q687" i="151"/>
  <c r="P687" i="151"/>
  <c r="O687" i="151"/>
  <c r="N687" i="151"/>
  <c r="M687" i="151"/>
  <c r="L687" i="151"/>
  <c r="K687" i="151"/>
  <c r="J687" i="151"/>
  <c r="I687" i="151"/>
  <c r="H687" i="151"/>
  <c r="G687" i="151"/>
  <c r="AB686" i="151"/>
  <c r="AA686" i="151"/>
  <c r="Z686" i="151"/>
  <c r="Y686" i="151"/>
  <c r="X686" i="151"/>
  <c r="W686" i="151"/>
  <c r="V686" i="151"/>
  <c r="U686" i="151"/>
  <c r="T686" i="151"/>
  <c r="S686" i="151"/>
  <c r="R686" i="151"/>
  <c r="Q686" i="151"/>
  <c r="P686" i="151"/>
  <c r="O686" i="151"/>
  <c r="N686" i="151"/>
  <c r="M686" i="151"/>
  <c r="L686" i="151"/>
  <c r="K686" i="151"/>
  <c r="J686" i="151"/>
  <c r="I686" i="151"/>
  <c r="H686" i="151"/>
  <c r="G686" i="151"/>
  <c r="AB685" i="151"/>
  <c r="AA685" i="151"/>
  <c r="Z685" i="151"/>
  <c r="Y685" i="151"/>
  <c r="X685" i="151"/>
  <c r="W685" i="151"/>
  <c r="V685" i="151"/>
  <c r="U685" i="151"/>
  <c r="T685" i="151"/>
  <c r="S685" i="151"/>
  <c r="R685" i="151"/>
  <c r="Q685" i="151"/>
  <c r="P685" i="151"/>
  <c r="O685" i="151"/>
  <c r="N685" i="151"/>
  <c r="M685" i="151"/>
  <c r="L685" i="151"/>
  <c r="K685" i="151"/>
  <c r="J685" i="151"/>
  <c r="I685" i="151"/>
  <c r="H685" i="151"/>
  <c r="G685" i="151"/>
  <c r="AB684" i="151"/>
  <c r="AA684" i="151"/>
  <c r="Z684" i="151"/>
  <c r="Y684" i="151"/>
  <c r="X684" i="151"/>
  <c r="W684" i="151"/>
  <c r="V684" i="151"/>
  <c r="U684" i="151"/>
  <c r="T684" i="151"/>
  <c r="S684" i="151"/>
  <c r="R684" i="151"/>
  <c r="Q684" i="151"/>
  <c r="P684" i="151"/>
  <c r="O684" i="151"/>
  <c r="N684" i="151"/>
  <c r="M684" i="151"/>
  <c r="L684" i="151"/>
  <c r="K684" i="151"/>
  <c r="J684" i="151"/>
  <c r="I684" i="151"/>
  <c r="H684" i="151"/>
  <c r="G684" i="151"/>
  <c r="AB683" i="151"/>
  <c r="AA683" i="151"/>
  <c r="Z683" i="151"/>
  <c r="Y683" i="151"/>
  <c r="X683" i="151"/>
  <c r="W683" i="151"/>
  <c r="V683" i="151"/>
  <c r="U683" i="151"/>
  <c r="T683" i="151"/>
  <c r="S683" i="151"/>
  <c r="R683" i="151"/>
  <c r="Q683" i="151"/>
  <c r="P683" i="151"/>
  <c r="O683" i="151"/>
  <c r="N683" i="151"/>
  <c r="M683" i="151"/>
  <c r="L683" i="151"/>
  <c r="K683" i="151"/>
  <c r="J683" i="151"/>
  <c r="I683" i="151"/>
  <c r="H683" i="151"/>
  <c r="G683" i="151"/>
  <c r="AB682" i="151"/>
  <c r="AA682" i="151"/>
  <c r="Z682" i="151"/>
  <c r="Y682" i="151"/>
  <c r="X682" i="151"/>
  <c r="W682" i="151"/>
  <c r="V682" i="151"/>
  <c r="U682" i="151"/>
  <c r="T682" i="151"/>
  <c r="S682" i="151"/>
  <c r="R682" i="151"/>
  <c r="Q682" i="151"/>
  <c r="P682" i="151"/>
  <c r="O682" i="151"/>
  <c r="N682" i="151"/>
  <c r="M682" i="151"/>
  <c r="L682" i="151"/>
  <c r="K682" i="151"/>
  <c r="J682" i="151"/>
  <c r="I682" i="151"/>
  <c r="H682" i="151"/>
  <c r="G682" i="151"/>
  <c r="AB681" i="151"/>
  <c r="AA681" i="151"/>
  <c r="Z681" i="151"/>
  <c r="Y681" i="151"/>
  <c r="X681" i="151"/>
  <c r="W681" i="151"/>
  <c r="V681" i="151"/>
  <c r="U681" i="151"/>
  <c r="T681" i="151"/>
  <c r="S681" i="151"/>
  <c r="R681" i="151"/>
  <c r="Q681" i="151"/>
  <c r="P681" i="151"/>
  <c r="O681" i="151"/>
  <c r="N681" i="151"/>
  <c r="M681" i="151"/>
  <c r="L681" i="151"/>
  <c r="K681" i="151"/>
  <c r="J681" i="151"/>
  <c r="I681" i="151"/>
  <c r="H681" i="151"/>
  <c r="G681" i="151"/>
  <c r="AB680" i="151"/>
  <c r="AA680" i="151"/>
  <c r="Z680" i="151"/>
  <c r="Y680" i="151"/>
  <c r="X680" i="151"/>
  <c r="W680" i="151"/>
  <c r="V680" i="151"/>
  <c r="U680" i="151"/>
  <c r="T680" i="151"/>
  <c r="S680" i="151"/>
  <c r="R680" i="151"/>
  <c r="Q680" i="151"/>
  <c r="P680" i="151"/>
  <c r="O680" i="151"/>
  <c r="N680" i="151"/>
  <c r="M680" i="151"/>
  <c r="L680" i="151"/>
  <c r="K680" i="151"/>
  <c r="J680" i="151"/>
  <c r="I680" i="151"/>
  <c r="H680" i="151"/>
  <c r="G680" i="151"/>
  <c r="AB679" i="151"/>
  <c r="AA679" i="151"/>
  <c r="Z679" i="151"/>
  <c r="Y679" i="151"/>
  <c r="X679" i="151"/>
  <c r="W679" i="151"/>
  <c r="V679" i="151"/>
  <c r="U679" i="151"/>
  <c r="T679" i="151"/>
  <c r="S679" i="151"/>
  <c r="R679" i="151"/>
  <c r="Q679" i="151"/>
  <c r="P679" i="151"/>
  <c r="O679" i="151"/>
  <c r="N679" i="151"/>
  <c r="M679" i="151"/>
  <c r="L679" i="151"/>
  <c r="K679" i="151"/>
  <c r="J679" i="151"/>
  <c r="I679" i="151"/>
  <c r="H679" i="151"/>
  <c r="G679" i="151"/>
  <c r="AB678" i="151"/>
  <c r="AA678" i="151"/>
  <c r="Z678" i="151"/>
  <c r="Y678" i="151"/>
  <c r="X678" i="151"/>
  <c r="W678" i="151"/>
  <c r="V678" i="151"/>
  <c r="U678" i="151"/>
  <c r="T678" i="151"/>
  <c r="S678" i="151"/>
  <c r="R678" i="151"/>
  <c r="Q678" i="151"/>
  <c r="P678" i="151"/>
  <c r="O678" i="151"/>
  <c r="N678" i="151"/>
  <c r="M678" i="151"/>
  <c r="L678" i="151"/>
  <c r="K678" i="151"/>
  <c r="J678" i="151"/>
  <c r="I678" i="151"/>
  <c r="H678" i="151"/>
  <c r="G678" i="151"/>
  <c r="AB677" i="151"/>
  <c r="AA677" i="151"/>
  <c r="Z677" i="151"/>
  <c r="Y677" i="151"/>
  <c r="X677" i="151"/>
  <c r="W677" i="151"/>
  <c r="V677" i="151"/>
  <c r="U677" i="151"/>
  <c r="T677" i="151"/>
  <c r="S677" i="151"/>
  <c r="R677" i="151"/>
  <c r="Q677" i="151"/>
  <c r="P677" i="151"/>
  <c r="O677" i="151"/>
  <c r="N677" i="151"/>
  <c r="M677" i="151"/>
  <c r="L677" i="151"/>
  <c r="K677" i="151"/>
  <c r="J677" i="151"/>
  <c r="I677" i="151"/>
  <c r="H677" i="151"/>
  <c r="G677" i="151"/>
  <c r="AB676" i="151"/>
  <c r="AA676" i="151"/>
  <c r="Z676" i="151"/>
  <c r="Y676" i="151"/>
  <c r="X676" i="151"/>
  <c r="W676" i="151"/>
  <c r="V676" i="151"/>
  <c r="U676" i="151"/>
  <c r="T676" i="151"/>
  <c r="S676" i="151"/>
  <c r="R676" i="151"/>
  <c r="Q676" i="151"/>
  <c r="P676" i="151"/>
  <c r="O676" i="151"/>
  <c r="N676" i="151"/>
  <c r="M676" i="151"/>
  <c r="L676" i="151"/>
  <c r="K676" i="151"/>
  <c r="J676" i="151"/>
  <c r="I676" i="151"/>
  <c r="H676" i="151"/>
  <c r="G676" i="151"/>
  <c r="AB675" i="151"/>
  <c r="AA675" i="151"/>
  <c r="Z675" i="151"/>
  <c r="Y675" i="151"/>
  <c r="X675" i="151"/>
  <c r="W675" i="151"/>
  <c r="V675" i="151"/>
  <c r="U675" i="151"/>
  <c r="T675" i="151"/>
  <c r="S675" i="151"/>
  <c r="R675" i="151"/>
  <c r="Q675" i="151"/>
  <c r="P675" i="151"/>
  <c r="O675" i="151"/>
  <c r="N675" i="151"/>
  <c r="M675" i="151"/>
  <c r="L675" i="151"/>
  <c r="K675" i="151"/>
  <c r="J675" i="151"/>
  <c r="I675" i="151"/>
  <c r="H675" i="151"/>
  <c r="G675" i="151"/>
  <c r="AB674" i="151"/>
  <c r="AA674" i="151"/>
  <c r="Z674" i="151"/>
  <c r="Y674" i="151"/>
  <c r="X674" i="151"/>
  <c r="W674" i="151"/>
  <c r="V674" i="151"/>
  <c r="U674" i="151"/>
  <c r="T674" i="151"/>
  <c r="S674" i="151"/>
  <c r="R674" i="151"/>
  <c r="Q674" i="151"/>
  <c r="P674" i="151"/>
  <c r="O674" i="151"/>
  <c r="N674" i="151"/>
  <c r="M674" i="151"/>
  <c r="L674" i="151"/>
  <c r="K674" i="151"/>
  <c r="J674" i="151"/>
  <c r="I674" i="151"/>
  <c r="H674" i="151"/>
  <c r="G674" i="151"/>
  <c r="AB673" i="151"/>
  <c r="AA673" i="151"/>
  <c r="Z673" i="151"/>
  <c r="Y673" i="151"/>
  <c r="X673" i="151"/>
  <c r="W673" i="151"/>
  <c r="V673" i="151"/>
  <c r="U673" i="151"/>
  <c r="T673" i="151"/>
  <c r="S673" i="151"/>
  <c r="R673" i="151"/>
  <c r="Q673" i="151"/>
  <c r="P673" i="151"/>
  <c r="O673" i="151"/>
  <c r="N673" i="151"/>
  <c r="M673" i="151"/>
  <c r="L673" i="151"/>
  <c r="K673" i="151"/>
  <c r="J673" i="151"/>
  <c r="I673" i="151"/>
  <c r="H673" i="151"/>
  <c r="G673" i="151"/>
  <c r="AB672" i="151"/>
  <c r="AA672" i="151"/>
  <c r="Z672" i="151"/>
  <c r="Y672" i="151"/>
  <c r="X672" i="151"/>
  <c r="W672" i="151"/>
  <c r="V672" i="151"/>
  <c r="U672" i="151"/>
  <c r="T672" i="151"/>
  <c r="S672" i="151"/>
  <c r="R672" i="151"/>
  <c r="Q672" i="151"/>
  <c r="P672" i="151"/>
  <c r="O672" i="151"/>
  <c r="N672" i="151"/>
  <c r="M672" i="151"/>
  <c r="L672" i="151"/>
  <c r="K672" i="151"/>
  <c r="J672" i="151"/>
  <c r="I672" i="151"/>
  <c r="H672" i="151"/>
  <c r="G672" i="151"/>
  <c r="AB671" i="151"/>
  <c r="AA671" i="151"/>
  <c r="Z671" i="151"/>
  <c r="Y671" i="151"/>
  <c r="X671" i="151"/>
  <c r="W671" i="151"/>
  <c r="V671" i="151"/>
  <c r="U671" i="151"/>
  <c r="T671" i="151"/>
  <c r="S671" i="151"/>
  <c r="R671" i="151"/>
  <c r="Q671" i="151"/>
  <c r="P671" i="151"/>
  <c r="O671" i="151"/>
  <c r="N671" i="151"/>
  <c r="M671" i="151"/>
  <c r="L671" i="151"/>
  <c r="K671" i="151"/>
  <c r="J671" i="151"/>
  <c r="I671" i="151"/>
  <c r="H671" i="151"/>
  <c r="G671" i="151"/>
  <c r="AB670" i="151"/>
  <c r="AA670" i="151"/>
  <c r="Z670" i="151"/>
  <c r="Y670" i="151"/>
  <c r="X670" i="151"/>
  <c r="W670" i="151"/>
  <c r="V670" i="151"/>
  <c r="U670" i="151"/>
  <c r="T670" i="151"/>
  <c r="S670" i="151"/>
  <c r="R670" i="151"/>
  <c r="Q670" i="151"/>
  <c r="P670" i="151"/>
  <c r="O670" i="151"/>
  <c r="N670" i="151"/>
  <c r="M670" i="151"/>
  <c r="L670" i="151"/>
  <c r="K670" i="151"/>
  <c r="J670" i="151"/>
  <c r="I670" i="151"/>
  <c r="H670" i="151"/>
  <c r="G670" i="151"/>
  <c r="AB669" i="151"/>
  <c r="AA669" i="151"/>
  <c r="Z669" i="151"/>
  <c r="Y669" i="151"/>
  <c r="X669" i="151"/>
  <c r="W669" i="151"/>
  <c r="V669" i="151"/>
  <c r="U669" i="151"/>
  <c r="T669" i="151"/>
  <c r="S669" i="151"/>
  <c r="R669" i="151"/>
  <c r="Q669" i="151"/>
  <c r="P669" i="151"/>
  <c r="O669" i="151"/>
  <c r="N669" i="151"/>
  <c r="M669" i="151"/>
  <c r="L669" i="151"/>
  <c r="K669" i="151"/>
  <c r="J669" i="151"/>
  <c r="I669" i="151"/>
  <c r="H669" i="151"/>
  <c r="G669" i="151"/>
  <c r="AB668" i="151"/>
  <c r="AA668" i="151"/>
  <c r="Z668" i="151"/>
  <c r="Y668" i="151"/>
  <c r="X668" i="151"/>
  <c r="W668" i="151"/>
  <c r="V668" i="151"/>
  <c r="U668" i="151"/>
  <c r="T668" i="151"/>
  <c r="S668" i="151"/>
  <c r="R668" i="151"/>
  <c r="Q668" i="151"/>
  <c r="P668" i="151"/>
  <c r="O668" i="151"/>
  <c r="N668" i="151"/>
  <c r="M668" i="151"/>
  <c r="L668" i="151"/>
  <c r="K668" i="151"/>
  <c r="J668" i="151"/>
  <c r="I668" i="151"/>
  <c r="H668" i="151"/>
  <c r="G668" i="151"/>
  <c r="AB667" i="151"/>
  <c r="AA667" i="151"/>
  <c r="Z667" i="151"/>
  <c r="Y667" i="151"/>
  <c r="X667" i="151"/>
  <c r="W667" i="151"/>
  <c r="V667" i="151"/>
  <c r="U667" i="151"/>
  <c r="T667" i="151"/>
  <c r="S667" i="151"/>
  <c r="R667" i="151"/>
  <c r="Q667" i="151"/>
  <c r="P667" i="151"/>
  <c r="O667" i="151"/>
  <c r="N667" i="151"/>
  <c r="M667" i="151"/>
  <c r="L667" i="151"/>
  <c r="K667" i="151"/>
  <c r="J667" i="151"/>
  <c r="I667" i="151"/>
  <c r="H667" i="151"/>
  <c r="G667" i="151"/>
  <c r="AB666" i="151"/>
  <c r="AA666" i="151"/>
  <c r="Z666" i="151"/>
  <c r="Y666" i="151"/>
  <c r="X666" i="151"/>
  <c r="W666" i="151"/>
  <c r="V666" i="151"/>
  <c r="U666" i="151"/>
  <c r="T666" i="151"/>
  <c r="S666" i="151"/>
  <c r="R666" i="151"/>
  <c r="Q666" i="151"/>
  <c r="P666" i="151"/>
  <c r="O666" i="151"/>
  <c r="N666" i="151"/>
  <c r="M666" i="151"/>
  <c r="L666" i="151"/>
  <c r="K666" i="151"/>
  <c r="J666" i="151"/>
  <c r="I666" i="151"/>
  <c r="H666" i="151"/>
  <c r="G666" i="151"/>
  <c r="AB665" i="151"/>
  <c r="AA665" i="151"/>
  <c r="Z665" i="151"/>
  <c r="Y665" i="151"/>
  <c r="X665" i="151"/>
  <c r="W665" i="151"/>
  <c r="V665" i="151"/>
  <c r="U665" i="151"/>
  <c r="T665" i="151"/>
  <c r="S665" i="151"/>
  <c r="R665" i="151"/>
  <c r="Q665" i="151"/>
  <c r="P665" i="151"/>
  <c r="O665" i="151"/>
  <c r="N665" i="151"/>
  <c r="M665" i="151"/>
  <c r="L665" i="151"/>
  <c r="K665" i="151"/>
  <c r="J665" i="151"/>
  <c r="I665" i="151"/>
  <c r="H665" i="151"/>
  <c r="G665" i="151"/>
  <c r="AB664" i="151"/>
  <c r="AA664" i="151"/>
  <c r="Z664" i="151"/>
  <c r="Y664" i="151"/>
  <c r="X664" i="151"/>
  <c r="W664" i="151"/>
  <c r="V664" i="151"/>
  <c r="U664" i="151"/>
  <c r="T664" i="151"/>
  <c r="S664" i="151"/>
  <c r="R664" i="151"/>
  <c r="Q664" i="151"/>
  <c r="P664" i="151"/>
  <c r="O664" i="151"/>
  <c r="N664" i="151"/>
  <c r="M664" i="151"/>
  <c r="L664" i="151"/>
  <c r="K664" i="151"/>
  <c r="J664" i="151"/>
  <c r="I664" i="151"/>
  <c r="H664" i="151"/>
  <c r="G664" i="151"/>
  <c r="AB663" i="151"/>
  <c r="AA663" i="151"/>
  <c r="Z663" i="151"/>
  <c r="Y663" i="151"/>
  <c r="X663" i="151"/>
  <c r="W663" i="151"/>
  <c r="V663" i="151"/>
  <c r="U663" i="151"/>
  <c r="T663" i="151"/>
  <c r="S663" i="151"/>
  <c r="R663" i="151"/>
  <c r="Q663" i="151"/>
  <c r="P663" i="151"/>
  <c r="O663" i="151"/>
  <c r="N663" i="151"/>
  <c r="M663" i="151"/>
  <c r="L663" i="151"/>
  <c r="K663" i="151"/>
  <c r="J663" i="151"/>
  <c r="I663" i="151"/>
  <c r="H663" i="151"/>
  <c r="G663" i="151"/>
  <c r="AB662" i="151"/>
  <c r="AA662" i="151"/>
  <c r="Z662" i="151"/>
  <c r="Y662" i="151"/>
  <c r="X662" i="151"/>
  <c r="W662" i="151"/>
  <c r="V662" i="151"/>
  <c r="U662" i="151"/>
  <c r="T662" i="151"/>
  <c r="S662" i="151"/>
  <c r="R662" i="151"/>
  <c r="Q662" i="151"/>
  <c r="P662" i="151"/>
  <c r="O662" i="151"/>
  <c r="N662" i="151"/>
  <c r="M662" i="151"/>
  <c r="L662" i="151"/>
  <c r="K662" i="151"/>
  <c r="J662" i="151"/>
  <c r="I662" i="151"/>
  <c r="H662" i="151"/>
  <c r="G662" i="151"/>
  <c r="AB661" i="151"/>
  <c r="AA661" i="151"/>
  <c r="Z661" i="151"/>
  <c r="Y661" i="151"/>
  <c r="X661" i="151"/>
  <c r="W661" i="151"/>
  <c r="V661" i="151"/>
  <c r="U661" i="151"/>
  <c r="T661" i="151"/>
  <c r="S661" i="151"/>
  <c r="R661" i="151"/>
  <c r="Q661" i="151"/>
  <c r="P661" i="151"/>
  <c r="O661" i="151"/>
  <c r="N661" i="151"/>
  <c r="M661" i="151"/>
  <c r="L661" i="151"/>
  <c r="K661" i="151"/>
  <c r="J661" i="151"/>
  <c r="I661" i="151"/>
  <c r="H661" i="151"/>
  <c r="G661" i="151"/>
  <c r="AB660" i="151"/>
  <c r="AA660" i="151"/>
  <c r="Z660" i="151"/>
  <c r="Y660" i="151"/>
  <c r="X660" i="151"/>
  <c r="W660" i="151"/>
  <c r="V660" i="151"/>
  <c r="U660" i="151"/>
  <c r="T660" i="151"/>
  <c r="S660" i="151"/>
  <c r="R660" i="151"/>
  <c r="Q660" i="151"/>
  <c r="P660" i="151"/>
  <c r="O660" i="151"/>
  <c r="N660" i="151"/>
  <c r="M660" i="151"/>
  <c r="L660" i="151"/>
  <c r="K660" i="151"/>
  <c r="J660" i="151"/>
  <c r="I660" i="151"/>
  <c r="H660" i="151"/>
  <c r="G660" i="151"/>
  <c r="AB659" i="151"/>
  <c r="AA659" i="151"/>
  <c r="Z659" i="151"/>
  <c r="Y659" i="151"/>
  <c r="X659" i="151"/>
  <c r="W659" i="151"/>
  <c r="V659" i="151"/>
  <c r="U659" i="151"/>
  <c r="T659" i="151"/>
  <c r="S659" i="151"/>
  <c r="R659" i="151"/>
  <c r="Q659" i="151"/>
  <c r="P659" i="151"/>
  <c r="O659" i="151"/>
  <c r="N659" i="151"/>
  <c r="M659" i="151"/>
  <c r="L659" i="151"/>
  <c r="K659" i="151"/>
  <c r="J659" i="151"/>
  <c r="I659" i="151"/>
  <c r="H659" i="151"/>
  <c r="G659" i="151"/>
  <c r="AB658" i="151"/>
  <c r="AA658" i="151"/>
  <c r="Z658" i="151"/>
  <c r="Y658" i="151"/>
  <c r="X658" i="151"/>
  <c r="W658" i="151"/>
  <c r="V658" i="151"/>
  <c r="U658" i="151"/>
  <c r="T658" i="151"/>
  <c r="S658" i="151"/>
  <c r="R658" i="151"/>
  <c r="Q658" i="151"/>
  <c r="P658" i="151"/>
  <c r="O658" i="151"/>
  <c r="N658" i="151"/>
  <c r="M658" i="151"/>
  <c r="L658" i="151"/>
  <c r="K658" i="151"/>
  <c r="J658" i="151"/>
  <c r="I658" i="151"/>
  <c r="H658" i="151"/>
  <c r="G658" i="151"/>
  <c r="AB657" i="151"/>
  <c r="AA657" i="151"/>
  <c r="Z657" i="151"/>
  <c r="Y657" i="151"/>
  <c r="X657" i="151"/>
  <c r="W657" i="151"/>
  <c r="V657" i="151"/>
  <c r="U657" i="151"/>
  <c r="T657" i="151"/>
  <c r="S657" i="151"/>
  <c r="R657" i="151"/>
  <c r="Q657" i="151"/>
  <c r="P657" i="151"/>
  <c r="O657" i="151"/>
  <c r="N657" i="151"/>
  <c r="M657" i="151"/>
  <c r="L657" i="151"/>
  <c r="K657" i="151"/>
  <c r="J657" i="151"/>
  <c r="I657" i="151"/>
  <c r="H657" i="151"/>
  <c r="G657" i="151"/>
  <c r="AB656" i="151"/>
  <c r="AA656" i="151"/>
  <c r="Z656" i="151"/>
  <c r="Y656" i="151"/>
  <c r="X656" i="151"/>
  <c r="W656" i="151"/>
  <c r="V656" i="151"/>
  <c r="U656" i="151"/>
  <c r="T656" i="151"/>
  <c r="S656" i="151"/>
  <c r="R656" i="151"/>
  <c r="Q656" i="151"/>
  <c r="P656" i="151"/>
  <c r="O656" i="151"/>
  <c r="N656" i="151"/>
  <c r="M656" i="151"/>
  <c r="L656" i="151"/>
  <c r="K656" i="151"/>
  <c r="J656" i="151"/>
  <c r="I656" i="151"/>
  <c r="H656" i="151"/>
  <c r="G656" i="151"/>
  <c r="AB655" i="151"/>
  <c r="AA655" i="151"/>
  <c r="Z655" i="151"/>
  <c r="Y655" i="151"/>
  <c r="X655" i="151"/>
  <c r="W655" i="151"/>
  <c r="V655" i="151"/>
  <c r="U655" i="151"/>
  <c r="T655" i="151"/>
  <c r="S655" i="151"/>
  <c r="R655" i="151"/>
  <c r="Q655" i="151"/>
  <c r="P655" i="151"/>
  <c r="O655" i="151"/>
  <c r="N655" i="151"/>
  <c r="M655" i="151"/>
  <c r="L655" i="151"/>
  <c r="K655" i="151"/>
  <c r="J655" i="151"/>
  <c r="I655" i="151"/>
  <c r="H655" i="151"/>
  <c r="G655" i="151"/>
  <c r="AB654" i="151"/>
  <c r="AA654" i="151"/>
  <c r="Z654" i="151"/>
  <c r="Y654" i="151"/>
  <c r="X654" i="151"/>
  <c r="W654" i="151"/>
  <c r="V654" i="151"/>
  <c r="U654" i="151"/>
  <c r="T654" i="151"/>
  <c r="S654" i="151"/>
  <c r="R654" i="151"/>
  <c r="Q654" i="151"/>
  <c r="P654" i="151"/>
  <c r="O654" i="151"/>
  <c r="N654" i="151"/>
  <c r="M654" i="151"/>
  <c r="L654" i="151"/>
  <c r="K654" i="151"/>
  <c r="J654" i="151"/>
  <c r="I654" i="151"/>
  <c r="H654" i="151"/>
  <c r="G654" i="151"/>
  <c r="AB653" i="151"/>
  <c r="AA653" i="151"/>
  <c r="Z653" i="151"/>
  <c r="Y653" i="151"/>
  <c r="X653" i="151"/>
  <c r="W653" i="151"/>
  <c r="V653" i="151"/>
  <c r="U653" i="151"/>
  <c r="T653" i="151"/>
  <c r="S653" i="151"/>
  <c r="R653" i="151"/>
  <c r="Q653" i="151"/>
  <c r="P653" i="151"/>
  <c r="O653" i="151"/>
  <c r="N653" i="151"/>
  <c r="M653" i="151"/>
  <c r="L653" i="151"/>
  <c r="K653" i="151"/>
  <c r="J653" i="151"/>
  <c r="I653" i="151"/>
  <c r="H653" i="151"/>
  <c r="G653" i="151"/>
  <c r="AB652" i="151"/>
  <c r="AA652" i="151"/>
  <c r="Z652" i="151"/>
  <c r="Y652" i="151"/>
  <c r="X652" i="151"/>
  <c r="W652" i="151"/>
  <c r="V652" i="151"/>
  <c r="U652" i="151"/>
  <c r="T652" i="151"/>
  <c r="S652" i="151"/>
  <c r="R652" i="151"/>
  <c r="Q652" i="151"/>
  <c r="P652" i="151"/>
  <c r="O652" i="151"/>
  <c r="N652" i="151"/>
  <c r="M652" i="151"/>
  <c r="L652" i="151"/>
  <c r="K652" i="151"/>
  <c r="J652" i="151"/>
  <c r="I652" i="151"/>
  <c r="H652" i="151"/>
  <c r="G652" i="151"/>
  <c r="AB651" i="151"/>
  <c r="AA651" i="151"/>
  <c r="Z651" i="151"/>
  <c r="Y651" i="151"/>
  <c r="X651" i="151"/>
  <c r="W651" i="151"/>
  <c r="V651" i="151"/>
  <c r="U651" i="151"/>
  <c r="T651" i="151"/>
  <c r="S651" i="151"/>
  <c r="R651" i="151"/>
  <c r="Q651" i="151"/>
  <c r="P651" i="151"/>
  <c r="O651" i="151"/>
  <c r="N651" i="151"/>
  <c r="M651" i="151"/>
  <c r="L651" i="151"/>
  <c r="K651" i="151"/>
  <c r="J651" i="151"/>
  <c r="I651" i="151"/>
  <c r="H651" i="151"/>
  <c r="G651" i="151"/>
  <c r="AB650" i="151"/>
  <c r="AA650" i="151"/>
  <c r="Z650" i="151"/>
  <c r="Y650" i="151"/>
  <c r="X650" i="151"/>
  <c r="W650" i="151"/>
  <c r="V650" i="151"/>
  <c r="U650" i="151"/>
  <c r="T650" i="151"/>
  <c r="S650" i="151"/>
  <c r="R650" i="151"/>
  <c r="Q650" i="151"/>
  <c r="P650" i="151"/>
  <c r="O650" i="151"/>
  <c r="N650" i="151"/>
  <c r="M650" i="151"/>
  <c r="L650" i="151"/>
  <c r="K650" i="151"/>
  <c r="J650" i="151"/>
  <c r="I650" i="151"/>
  <c r="H650" i="151"/>
  <c r="G650" i="151"/>
  <c r="AB649" i="151"/>
  <c r="AA649" i="151"/>
  <c r="Z649" i="151"/>
  <c r="Y649" i="151"/>
  <c r="X649" i="151"/>
  <c r="W649" i="151"/>
  <c r="V649" i="151"/>
  <c r="U649" i="151"/>
  <c r="T649" i="151"/>
  <c r="S649" i="151"/>
  <c r="R649" i="151"/>
  <c r="Q649" i="151"/>
  <c r="P649" i="151"/>
  <c r="O649" i="151"/>
  <c r="N649" i="151"/>
  <c r="M649" i="151"/>
  <c r="L649" i="151"/>
  <c r="K649" i="151"/>
  <c r="J649" i="151"/>
  <c r="I649" i="151"/>
  <c r="H649" i="151"/>
  <c r="G649" i="151"/>
  <c r="AB648" i="151"/>
  <c r="AA648" i="151"/>
  <c r="Z648" i="151"/>
  <c r="Y648" i="151"/>
  <c r="X648" i="151"/>
  <c r="W648" i="151"/>
  <c r="V648" i="151"/>
  <c r="U648" i="151"/>
  <c r="T648" i="151"/>
  <c r="S648" i="151"/>
  <c r="R648" i="151"/>
  <c r="Q648" i="151"/>
  <c r="P648" i="151"/>
  <c r="O648" i="151"/>
  <c r="N648" i="151"/>
  <c r="M648" i="151"/>
  <c r="L648" i="151"/>
  <c r="K648" i="151"/>
  <c r="J648" i="151"/>
  <c r="I648" i="151"/>
  <c r="H648" i="151"/>
  <c r="G648" i="151"/>
  <c r="AB647" i="151"/>
  <c r="AA647" i="151"/>
  <c r="Z647" i="151"/>
  <c r="Y647" i="151"/>
  <c r="X647" i="151"/>
  <c r="W647" i="151"/>
  <c r="V647" i="151"/>
  <c r="U647" i="151"/>
  <c r="T647" i="151"/>
  <c r="S647" i="151"/>
  <c r="R647" i="151"/>
  <c r="Q647" i="151"/>
  <c r="P647" i="151"/>
  <c r="O647" i="151"/>
  <c r="N647" i="151"/>
  <c r="M647" i="151"/>
  <c r="L647" i="151"/>
  <c r="K647" i="151"/>
  <c r="J647" i="151"/>
  <c r="I647" i="151"/>
  <c r="H647" i="151"/>
  <c r="G647" i="151"/>
  <c r="AB646" i="151"/>
  <c r="AA646" i="151"/>
  <c r="Z646" i="151"/>
  <c r="Y646" i="151"/>
  <c r="X646" i="151"/>
  <c r="W646" i="151"/>
  <c r="V646" i="151"/>
  <c r="U646" i="151"/>
  <c r="T646" i="151"/>
  <c r="S646" i="151"/>
  <c r="R646" i="151"/>
  <c r="Q646" i="151"/>
  <c r="P646" i="151"/>
  <c r="O646" i="151"/>
  <c r="N646" i="151"/>
  <c r="M646" i="151"/>
  <c r="L646" i="151"/>
  <c r="K646" i="151"/>
  <c r="J646" i="151"/>
  <c r="I646" i="151"/>
  <c r="H646" i="151"/>
  <c r="G646" i="151"/>
  <c r="AB645" i="151"/>
  <c r="AA645" i="151"/>
  <c r="Z645" i="151"/>
  <c r="Y645" i="151"/>
  <c r="X645" i="151"/>
  <c r="W645" i="151"/>
  <c r="V645" i="151"/>
  <c r="U645" i="151"/>
  <c r="T645" i="151"/>
  <c r="S645" i="151"/>
  <c r="R645" i="151"/>
  <c r="Q645" i="151"/>
  <c r="P645" i="151"/>
  <c r="O645" i="151"/>
  <c r="N645" i="151"/>
  <c r="M645" i="151"/>
  <c r="L645" i="151"/>
  <c r="K645" i="151"/>
  <c r="J645" i="151"/>
  <c r="I645" i="151"/>
  <c r="H645" i="151"/>
  <c r="G645" i="151"/>
  <c r="AB644" i="151"/>
  <c r="AA644" i="151"/>
  <c r="Z644" i="151"/>
  <c r="Y644" i="151"/>
  <c r="X644" i="151"/>
  <c r="W644" i="151"/>
  <c r="V644" i="151"/>
  <c r="U644" i="151"/>
  <c r="T644" i="151"/>
  <c r="S644" i="151"/>
  <c r="R644" i="151"/>
  <c r="Q644" i="151"/>
  <c r="P644" i="151"/>
  <c r="O644" i="151"/>
  <c r="N644" i="151"/>
  <c r="M644" i="151"/>
  <c r="L644" i="151"/>
  <c r="K644" i="151"/>
  <c r="J644" i="151"/>
  <c r="I644" i="151"/>
  <c r="H644" i="151"/>
  <c r="G644" i="151"/>
  <c r="AB643" i="151"/>
  <c r="AA643" i="151"/>
  <c r="Z643" i="151"/>
  <c r="Y643" i="151"/>
  <c r="X643" i="151"/>
  <c r="W643" i="151"/>
  <c r="V643" i="151"/>
  <c r="U643" i="151"/>
  <c r="T643" i="151"/>
  <c r="S643" i="151"/>
  <c r="R643" i="151"/>
  <c r="Q643" i="151"/>
  <c r="P643" i="151"/>
  <c r="O643" i="151"/>
  <c r="N643" i="151"/>
  <c r="M643" i="151"/>
  <c r="L643" i="151"/>
  <c r="K643" i="151"/>
  <c r="J643" i="151"/>
  <c r="I643" i="151"/>
  <c r="H643" i="151"/>
  <c r="G643" i="151"/>
  <c r="AB642" i="151"/>
  <c r="AA642" i="151"/>
  <c r="Z642" i="151"/>
  <c r="Y642" i="151"/>
  <c r="X642" i="151"/>
  <c r="W642" i="151"/>
  <c r="V642" i="151"/>
  <c r="U642" i="151"/>
  <c r="T642" i="151"/>
  <c r="S642" i="151"/>
  <c r="R642" i="151"/>
  <c r="Q642" i="151"/>
  <c r="P642" i="151"/>
  <c r="O642" i="151"/>
  <c r="N642" i="151"/>
  <c r="M642" i="151"/>
  <c r="L642" i="151"/>
  <c r="K642" i="151"/>
  <c r="J642" i="151"/>
  <c r="I642" i="151"/>
  <c r="H642" i="151"/>
  <c r="G642" i="151"/>
  <c r="AB641" i="151"/>
  <c r="AA641" i="151"/>
  <c r="Z641" i="151"/>
  <c r="Y641" i="151"/>
  <c r="X641" i="151"/>
  <c r="W641" i="151"/>
  <c r="V641" i="151"/>
  <c r="U641" i="151"/>
  <c r="T641" i="151"/>
  <c r="S641" i="151"/>
  <c r="R641" i="151"/>
  <c r="Q641" i="151"/>
  <c r="P641" i="151"/>
  <c r="O641" i="151"/>
  <c r="N641" i="151"/>
  <c r="M641" i="151"/>
  <c r="L641" i="151"/>
  <c r="K641" i="151"/>
  <c r="J641" i="151"/>
  <c r="I641" i="151"/>
  <c r="H641" i="151"/>
  <c r="G641" i="151"/>
  <c r="AB640" i="151"/>
  <c r="AA640" i="151"/>
  <c r="Z640" i="151"/>
  <c r="Y640" i="151"/>
  <c r="X640" i="151"/>
  <c r="W640" i="151"/>
  <c r="V640" i="151"/>
  <c r="U640" i="151"/>
  <c r="T640" i="151"/>
  <c r="S640" i="151"/>
  <c r="R640" i="151"/>
  <c r="Q640" i="151"/>
  <c r="P640" i="151"/>
  <c r="O640" i="151"/>
  <c r="N640" i="151"/>
  <c r="M640" i="151"/>
  <c r="L640" i="151"/>
  <c r="K640" i="151"/>
  <c r="J640" i="151"/>
  <c r="I640" i="151"/>
  <c r="H640" i="151"/>
  <c r="G640" i="151"/>
  <c r="AB639" i="151"/>
  <c r="AA639" i="151"/>
  <c r="Z639" i="151"/>
  <c r="Y639" i="151"/>
  <c r="X639" i="151"/>
  <c r="W639" i="151"/>
  <c r="V639" i="151"/>
  <c r="U639" i="151"/>
  <c r="T639" i="151"/>
  <c r="S639" i="151"/>
  <c r="R639" i="151"/>
  <c r="Q639" i="151"/>
  <c r="P639" i="151"/>
  <c r="O639" i="151"/>
  <c r="N639" i="151"/>
  <c r="M639" i="151"/>
  <c r="L639" i="151"/>
  <c r="K639" i="151"/>
  <c r="J639" i="151"/>
  <c r="I639" i="151"/>
  <c r="H639" i="151"/>
  <c r="G639" i="151"/>
  <c r="AB638" i="151"/>
  <c r="AA638" i="151"/>
  <c r="Z638" i="151"/>
  <c r="Y638" i="151"/>
  <c r="X638" i="151"/>
  <c r="W638" i="151"/>
  <c r="V638" i="151"/>
  <c r="U638" i="151"/>
  <c r="T638" i="151"/>
  <c r="S638" i="151"/>
  <c r="R638" i="151"/>
  <c r="Q638" i="151"/>
  <c r="P638" i="151"/>
  <c r="O638" i="151"/>
  <c r="N638" i="151"/>
  <c r="M638" i="151"/>
  <c r="L638" i="151"/>
  <c r="K638" i="151"/>
  <c r="J638" i="151"/>
  <c r="I638" i="151"/>
  <c r="H638" i="151"/>
  <c r="G638" i="151"/>
  <c r="AB637" i="151"/>
  <c r="AA637" i="151"/>
  <c r="Z637" i="151"/>
  <c r="Y637" i="151"/>
  <c r="X637" i="151"/>
  <c r="W637" i="151"/>
  <c r="V637" i="151"/>
  <c r="U637" i="151"/>
  <c r="T637" i="151"/>
  <c r="S637" i="151"/>
  <c r="R637" i="151"/>
  <c r="Q637" i="151"/>
  <c r="P637" i="151"/>
  <c r="O637" i="151"/>
  <c r="N637" i="151"/>
  <c r="M637" i="151"/>
  <c r="L637" i="151"/>
  <c r="K637" i="151"/>
  <c r="J637" i="151"/>
  <c r="I637" i="151"/>
  <c r="H637" i="151"/>
  <c r="G637" i="151"/>
  <c r="AB636" i="151"/>
  <c r="AA636" i="151"/>
  <c r="Z636" i="151"/>
  <c r="Y636" i="151"/>
  <c r="X636" i="151"/>
  <c r="W636" i="151"/>
  <c r="V636" i="151"/>
  <c r="U636" i="151"/>
  <c r="T636" i="151"/>
  <c r="S636" i="151"/>
  <c r="R636" i="151"/>
  <c r="Q636" i="151"/>
  <c r="P636" i="151"/>
  <c r="O636" i="151"/>
  <c r="N636" i="151"/>
  <c r="M636" i="151"/>
  <c r="L636" i="151"/>
  <c r="K636" i="151"/>
  <c r="J636" i="151"/>
  <c r="I636" i="151"/>
  <c r="H636" i="151"/>
  <c r="G636" i="151"/>
  <c r="AB635" i="151"/>
  <c r="AA635" i="151"/>
  <c r="Z635" i="151"/>
  <c r="Y635" i="151"/>
  <c r="X635" i="151"/>
  <c r="W635" i="151"/>
  <c r="V635" i="151"/>
  <c r="U635" i="151"/>
  <c r="T635" i="151"/>
  <c r="S635" i="151"/>
  <c r="R635" i="151"/>
  <c r="Q635" i="151"/>
  <c r="P635" i="151"/>
  <c r="O635" i="151"/>
  <c r="N635" i="151"/>
  <c r="M635" i="151"/>
  <c r="L635" i="151"/>
  <c r="K635" i="151"/>
  <c r="J635" i="151"/>
  <c r="I635" i="151"/>
  <c r="H635" i="151"/>
  <c r="G635" i="151"/>
  <c r="AB634" i="151"/>
  <c r="AA634" i="151"/>
  <c r="Z634" i="151"/>
  <c r="Y634" i="151"/>
  <c r="X634" i="151"/>
  <c r="W634" i="151"/>
  <c r="V634" i="151"/>
  <c r="U634" i="151"/>
  <c r="T634" i="151"/>
  <c r="S634" i="151"/>
  <c r="R634" i="151"/>
  <c r="Q634" i="151"/>
  <c r="P634" i="151"/>
  <c r="O634" i="151"/>
  <c r="N634" i="151"/>
  <c r="M634" i="151"/>
  <c r="L634" i="151"/>
  <c r="K634" i="151"/>
  <c r="J634" i="151"/>
  <c r="I634" i="151"/>
  <c r="H634" i="151"/>
  <c r="G634" i="151"/>
  <c r="AB633" i="151"/>
  <c r="AA633" i="151"/>
  <c r="Z633" i="151"/>
  <c r="Y633" i="151"/>
  <c r="X633" i="151"/>
  <c r="W633" i="151"/>
  <c r="V633" i="151"/>
  <c r="U633" i="151"/>
  <c r="T633" i="151"/>
  <c r="S633" i="151"/>
  <c r="R633" i="151"/>
  <c r="Q633" i="151"/>
  <c r="P633" i="151"/>
  <c r="O633" i="151"/>
  <c r="N633" i="151"/>
  <c r="M633" i="151"/>
  <c r="L633" i="151"/>
  <c r="K633" i="151"/>
  <c r="J633" i="151"/>
  <c r="I633" i="151"/>
  <c r="H633" i="151"/>
  <c r="G633" i="151"/>
  <c r="AB632" i="151"/>
  <c r="AA632" i="151"/>
  <c r="Z632" i="151"/>
  <c r="Y632" i="151"/>
  <c r="X632" i="151"/>
  <c r="W632" i="151"/>
  <c r="V632" i="151"/>
  <c r="U632" i="151"/>
  <c r="T632" i="151"/>
  <c r="S632" i="151"/>
  <c r="R632" i="151"/>
  <c r="Q632" i="151"/>
  <c r="P632" i="151"/>
  <c r="O632" i="151"/>
  <c r="N632" i="151"/>
  <c r="M632" i="151"/>
  <c r="L632" i="151"/>
  <c r="K632" i="151"/>
  <c r="J632" i="151"/>
  <c r="I632" i="151"/>
  <c r="H632" i="151"/>
  <c r="G632" i="151"/>
  <c r="AB631" i="151"/>
  <c r="AA631" i="151"/>
  <c r="Z631" i="151"/>
  <c r="Y631" i="151"/>
  <c r="X631" i="151"/>
  <c r="W631" i="151"/>
  <c r="V631" i="151"/>
  <c r="U631" i="151"/>
  <c r="T631" i="151"/>
  <c r="S631" i="151"/>
  <c r="R631" i="151"/>
  <c r="Q631" i="151"/>
  <c r="P631" i="151"/>
  <c r="O631" i="151"/>
  <c r="N631" i="151"/>
  <c r="M631" i="151"/>
  <c r="L631" i="151"/>
  <c r="K631" i="151"/>
  <c r="J631" i="151"/>
  <c r="I631" i="151"/>
  <c r="H631" i="151"/>
  <c r="G631" i="151"/>
  <c r="AB630" i="151"/>
  <c r="AA630" i="151"/>
  <c r="Z630" i="151"/>
  <c r="Y630" i="151"/>
  <c r="X630" i="151"/>
  <c r="W630" i="151"/>
  <c r="V630" i="151"/>
  <c r="U630" i="151"/>
  <c r="T630" i="151"/>
  <c r="S630" i="151"/>
  <c r="R630" i="151"/>
  <c r="Q630" i="151"/>
  <c r="P630" i="151"/>
  <c r="O630" i="151"/>
  <c r="N630" i="151"/>
  <c r="M630" i="151"/>
  <c r="L630" i="151"/>
  <c r="K630" i="151"/>
  <c r="J630" i="151"/>
  <c r="I630" i="151"/>
  <c r="H630" i="151"/>
  <c r="G630" i="151"/>
  <c r="AB629" i="151"/>
  <c r="AA629" i="151"/>
  <c r="Z629" i="151"/>
  <c r="Y629" i="151"/>
  <c r="X629" i="151"/>
  <c r="W629" i="151"/>
  <c r="V629" i="151"/>
  <c r="U629" i="151"/>
  <c r="T629" i="151"/>
  <c r="S629" i="151"/>
  <c r="R629" i="151"/>
  <c r="Q629" i="151"/>
  <c r="P629" i="151"/>
  <c r="O629" i="151"/>
  <c r="N629" i="151"/>
  <c r="M629" i="151"/>
  <c r="L629" i="151"/>
  <c r="K629" i="151"/>
  <c r="J629" i="151"/>
  <c r="I629" i="151"/>
  <c r="H629" i="151"/>
  <c r="G629" i="151"/>
  <c r="AB628" i="151"/>
  <c r="AA628" i="151"/>
  <c r="Z628" i="151"/>
  <c r="Y628" i="151"/>
  <c r="X628" i="151"/>
  <c r="W628" i="151"/>
  <c r="V628" i="151"/>
  <c r="U628" i="151"/>
  <c r="T628" i="151"/>
  <c r="S628" i="151"/>
  <c r="R628" i="151"/>
  <c r="Q628" i="151"/>
  <c r="P628" i="151"/>
  <c r="O628" i="151"/>
  <c r="N628" i="151"/>
  <c r="M628" i="151"/>
  <c r="L628" i="151"/>
  <c r="K628" i="151"/>
  <c r="J628" i="151"/>
  <c r="I628" i="151"/>
  <c r="H628" i="151"/>
  <c r="G628" i="151"/>
  <c r="AB627" i="151"/>
  <c r="AA627" i="151"/>
  <c r="Z627" i="151"/>
  <c r="Y627" i="151"/>
  <c r="X627" i="151"/>
  <c r="W627" i="151"/>
  <c r="V627" i="151"/>
  <c r="U627" i="151"/>
  <c r="T627" i="151"/>
  <c r="S627" i="151"/>
  <c r="R627" i="151"/>
  <c r="Q627" i="151"/>
  <c r="P627" i="151"/>
  <c r="O627" i="151"/>
  <c r="N627" i="151"/>
  <c r="M627" i="151"/>
  <c r="L627" i="151"/>
  <c r="K627" i="151"/>
  <c r="J627" i="151"/>
  <c r="I627" i="151"/>
  <c r="H627" i="151"/>
  <c r="G627" i="151"/>
  <c r="AB626" i="151"/>
  <c r="AA626" i="151"/>
  <c r="Z626" i="151"/>
  <c r="Y626" i="151"/>
  <c r="X626" i="151"/>
  <c r="W626" i="151"/>
  <c r="V626" i="151"/>
  <c r="U626" i="151"/>
  <c r="T626" i="151"/>
  <c r="S626" i="151"/>
  <c r="R626" i="151"/>
  <c r="Q626" i="151"/>
  <c r="P626" i="151"/>
  <c r="O626" i="151"/>
  <c r="N626" i="151"/>
  <c r="M626" i="151"/>
  <c r="L626" i="151"/>
  <c r="K626" i="151"/>
  <c r="J626" i="151"/>
  <c r="I626" i="151"/>
  <c r="H626" i="151"/>
  <c r="G626" i="151"/>
  <c r="AB625" i="151"/>
  <c r="AA625" i="151"/>
  <c r="Z625" i="151"/>
  <c r="Y625" i="151"/>
  <c r="X625" i="151"/>
  <c r="W625" i="151"/>
  <c r="V625" i="151"/>
  <c r="U625" i="151"/>
  <c r="T625" i="151"/>
  <c r="S625" i="151"/>
  <c r="R625" i="151"/>
  <c r="Q625" i="151"/>
  <c r="P625" i="151"/>
  <c r="O625" i="151"/>
  <c r="N625" i="151"/>
  <c r="M625" i="151"/>
  <c r="L625" i="151"/>
  <c r="K625" i="151"/>
  <c r="J625" i="151"/>
  <c r="I625" i="151"/>
  <c r="H625" i="151"/>
  <c r="G625" i="151"/>
  <c r="AB624" i="151"/>
  <c r="AA624" i="151"/>
  <c r="Z624" i="151"/>
  <c r="Y624" i="151"/>
  <c r="X624" i="151"/>
  <c r="W624" i="151"/>
  <c r="V624" i="151"/>
  <c r="U624" i="151"/>
  <c r="T624" i="151"/>
  <c r="S624" i="151"/>
  <c r="R624" i="151"/>
  <c r="Q624" i="151"/>
  <c r="P624" i="151"/>
  <c r="O624" i="151"/>
  <c r="N624" i="151"/>
  <c r="M624" i="151"/>
  <c r="L624" i="151"/>
  <c r="K624" i="151"/>
  <c r="J624" i="151"/>
  <c r="I624" i="151"/>
  <c r="H624" i="151"/>
  <c r="G624" i="151"/>
  <c r="AB623" i="151"/>
  <c r="AA623" i="151"/>
  <c r="Z623" i="151"/>
  <c r="Y623" i="151"/>
  <c r="X623" i="151"/>
  <c r="W623" i="151"/>
  <c r="V623" i="151"/>
  <c r="U623" i="151"/>
  <c r="T623" i="151"/>
  <c r="S623" i="151"/>
  <c r="R623" i="151"/>
  <c r="Q623" i="151"/>
  <c r="P623" i="151"/>
  <c r="O623" i="151"/>
  <c r="N623" i="151"/>
  <c r="M623" i="151"/>
  <c r="L623" i="151"/>
  <c r="K623" i="151"/>
  <c r="J623" i="151"/>
  <c r="I623" i="151"/>
  <c r="H623" i="151"/>
  <c r="G623" i="151"/>
  <c r="AB622" i="151"/>
  <c r="AA622" i="151"/>
  <c r="Z622" i="151"/>
  <c r="Y622" i="151"/>
  <c r="X622" i="151"/>
  <c r="W622" i="151"/>
  <c r="V622" i="151"/>
  <c r="U622" i="151"/>
  <c r="T622" i="151"/>
  <c r="S622" i="151"/>
  <c r="R622" i="151"/>
  <c r="Q622" i="151"/>
  <c r="P622" i="151"/>
  <c r="O622" i="151"/>
  <c r="N622" i="151"/>
  <c r="M622" i="151"/>
  <c r="L622" i="151"/>
  <c r="K622" i="151"/>
  <c r="J622" i="151"/>
  <c r="I622" i="151"/>
  <c r="H622" i="151"/>
  <c r="G622" i="151"/>
  <c r="AB621" i="151"/>
  <c r="AA621" i="151"/>
  <c r="Z621" i="151"/>
  <c r="Y621" i="151"/>
  <c r="X621" i="151"/>
  <c r="W621" i="151"/>
  <c r="V621" i="151"/>
  <c r="U621" i="151"/>
  <c r="T621" i="151"/>
  <c r="S621" i="151"/>
  <c r="R621" i="151"/>
  <c r="Q621" i="151"/>
  <c r="P621" i="151"/>
  <c r="O621" i="151"/>
  <c r="N621" i="151"/>
  <c r="M621" i="151"/>
  <c r="L621" i="151"/>
  <c r="K621" i="151"/>
  <c r="J621" i="151"/>
  <c r="I621" i="151"/>
  <c r="H621" i="151"/>
  <c r="G621" i="151"/>
  <c r="AB620" i="151"/>
  <c r="AA620" i="151"/>
  <c r="Z620" i="151"/>
  <c r="Y620" i="151"/>
  <c r="X620" i="151"/>
  <c r="W620" i="151"/>
  <c r="V620" i="151"/>
  <c r="U620" i="151"/>
  <c r="T620" i="151"/>
  <c r="S620" i="151"/>
  <c r="R620" i="151"/>
  <c r="Q620" i="151"/>
  <c r="P620" i="151"/>
  <c r="O620" i="151"/>
  <c r="N620" i="151"/>
  <c r="M620" i="151"/>
  <c r="L620" i="151"/>
  <c r="K620" i="151"/>
  <c r="J620" i="151"/>
  <c r="I620" i="151"/>
  <c r="H620" i="151"/>
  <c r="G620" i="151"/>
  <c r="AB619" i="151"/>
  <c r="AA619" i="151"/>
  <c r="Z619" i="151"/>
  <c r="Y619" i="151"/>
  <c r="X619" i="151"/>
  <c r="W619" i="151"/>
  <c r="V619" i="151"/>
  <c r="U619" i="151"/>
  <c r="T619" i="151"/>
  <c r="S619" i="151"/>
  <c r="R619" i="151"/>
  <c r="Q619" i="151"/>
  <c r="P619" i="151"/>
  <c r="O619" i="151"/>
  <c r="N619" i="151"/>
  <c r="M619" i="151"/>
  <c r="L619" i="151"/>
  <c r="K619" i="151"/>
  <c r="J619" i="151"/>
  <c r="I619" i="151"/>
  <c r="H619" i="151"/>
  <c r="G619" i="151"/>
  <c r="AB618" i="151"/>
  <c r="AA618" i="151"/>
  <c r="Z618" i="151"/>
  <c r="Y618" i="151"/>
  <c r="X618" i="151"/>
  <c r="W618" i="151"/>
  <c r="V618" i="151"/>
  <c r="U618" i="151"/>
  <c r="T618" i="151"/>
  <c r="S618" i="151"/>
  <c r="R618" i="151"/>
  <c r="Q618" i="151"/>
  <c r="P618" i="151"/>
  <c r="O618" i="151"/>
  <c r="N618" i="151"/>
  <c r="M618" i="151"/>
  <c r="L618" i="151"/>
  <c r="K618" i="151"/>
  <c r="J618" i="151"/>
  <c r="I618" i="151"/>
  <c r="H618" i="151"/>
  <c r="G618" i="151"/>
  <c r="AB617" i="151"/>
  <c r="AA617" i="151"/>
  <c r="Z617" i="151"/>
  <c r="Y617" i="151"/>
  <c r="X617" i="151"/>
  <c r="W617" i="151"/>
  <c r="V617" i="151"/>
  <c r="U617" i="151"/>
  <c r="T617" i="151"/>
  <c r="S617" i="151"/>
  <c r="R617" i="151"/>
  <c r="Q617" i="151"/>
  <c r="P617" i="151"/>
  <c r="O617" i="151"/>
  <c r="N617" i="151"/>
  <c r="M617" i="151"/>
  <c r="L617" i="151"/>
  <c r="K617" i="151"/>
  <c r="J617" i="151"/>
  <c r="I617" i="151"/>
  <c r="H617" i="151"/>
  <c r="G617" i="151"/>
  <c r="AB616" i="151"/>
  <c r="AA616" i="151"/>
  <c r="Z616" i="151"/>
  <c r="Y616" i="151"/>
  <c r="X616" i="151"/>
  <c r="W616" i="151"/>
  <c r="V616" i="151"/>
  <c r="U616" i="151"/>
  <c r="T616" i="151"/>
  <c r="S616" i="151"/>
  <c r="R616" i="151"/>
  <c r="Q616" i="151"/>
  <c r="P616" i="151"/>
  <c r="O616" i="151"/>
  <c r="N616" i="151"/>
  <c r="M616" i="151"/>
  <c r="L616" i="151"/>
  <c r="K616" i="151"/>
  <c r="J616" i="151"/>
  <c r="I616" i="151"/>
  <c r="H616" i="151"/>
  <c r="G616" i="151"/>
  <c r="AB615" i="151"/>
  <c r="AA615" i="151"/>
  <c r="Z615" i="151"/>
  <c r="Y615" i="151"/>
  <c r="X615" i="151"/>
  <c r="W615" i="151"/>
  <c r="V615" i="151"/>
  <c r="U615" i="151"/>
  <c r="T615" i="151"/>
  <c r="S615" i="151"/>
  <c r="R615" i="151"/>
  <c r="Q615" i="151"/>
  <c r="P615" i="151"/>
  <c r="O615" i="151"/>
  <c r="N615" i="151"/>
  <c r="M615" i="151"/>
  <c r="L615" i="151"/>
  <c r="K615" i="151"/>
  <c r="J615" i="151"/>
  <c r="I615" i="151"/>
  <c r="H615" i="151"/>
  <c r="G615" i="151"/>
  <c r="AB614" i="151"/>
  <c r="AA614" i="151"/>
  <c r="Z614" i="151"/>
  <c r="Y614" i="151"/>
  <c r="X614" i="151"/>
  <c r="W614" i="151"/>
  <c r="V614" i="151"/>
  <c r="U614" i="151"/>
  <c r="T614" i="151"/>
  <c r="S614" i="151"/>
  <c r="R614" i="151"/>
  <c r="Q614" i="151"/>
  <c r="P614" i="151"/>
  <c r="O614" i="151"/>
  <c r="N614" i="151"/>
  <c r="M614" i="151"/>
  <c r="L614" i="151"/>
  <c r="K614" i="151"/>
  <c r="J614" i="151"/>
  <c r="I614" i="151"/>
  <c r="H614" i="151"/>
  <c r="G614" i="151"/>
  <c r="AB613" i="151"/>
  <c r="AA613" i="151"/>
  <c r="Z613" i="151"/>
  <c r="Y613" i="151"/>
  <c r="X613" i="151"/>
  <c r="W613" i="151"/>
  <c r="V613" i="151"/>
  <c r="U613" i="151"/>
  <c r="T613" i="151"/>
  <c r="S613" i="151"/>
  <c r="R613" i="151"/>
  <c r="Q613" i="151"/>
  <c r="P613" i="151"/>
  <c r="O613" i="151"/>
  <c r="N613" i="151"/>
  <c r="M613" i="151"/>
  <c r="L613" i="151"/>
  <c r="K613" i="151"/>
  <c r="J613" i="151"/>
  <c r="I613" i="151"/>
  <c r="H613" i="151"/>
  <c r="G613" i="151"/>
  <c r="AB612" i="151"/>
  <c r="AA612" i="151"/>
  <c r="Z612" i="151"/>
  <c r="Y612" i="151"/>
  <c r="X612" i="151"/>
  <c r="W612" i="151"/>
  <c r="V612" i="151"/>
  <c r="U612" i="151"/>
  <c r="T612" i="151"/>
  <c r="S612" i="151"/>
  <c r="R612" i="151"/>
  <c r="Q612" i="151"/>
  <c r="P612" i="151"/>
  <c r="O612" i="151"/>
  <c r="N612" i="151"/>
  <c r="M612" i="151"/>
  <c r="L612" i="151"/>
  <c r="K612" i="151"/>
  <c r="J612" i="151"/>
  <c r="I612" i="151"/>
  <c r="H612" i="151"/>
  <c r="G612" i="151"/>
  <c r="AB611" i="151"/>
  <c r="AA611" i="151"/>
  <c r="Z611" i="151"/>
  <c r="Y611" i="151"/>
  <c r="X611" i="151"/>
  <c r="W611" i="151"/>
  <c r="V611" i="151"/>
  <c r="U611" i="151"/>
  <c r="T611" i="151"/>
  <c r="S611" i="151"/>
  <c r="R611" i="151"/>
  <c r="Q611" i="151"/>
  <c r="P611" i="151"/>
  <c r="O611" i="151"/>
  <c r="N611" i="151"/>
  <c r="M611" i="151"/>
  <c r="L611" i="151"/>
  <c r="K611" i="151"/>
  <c r="J611" i="151"/>
  <c r="I611" i="151"/>
  <c r="H611" i="151"/>
  <c r="G611" i="151"/>
  <c r="AB610" i="151"/>
  <c r="AA610" i="151"/>
  <c r="Z610" i="151"/>
  <c r="Y610" i="151"/>
  <c r="X610" i="151"/>
  <c r="W610" i="151"/>
  <c r="V610" i="151"/>
  <c r="U610" i="151"/>
  <c r="T610" i="151"/>
  <c r="S610" i="151"/>
  <c r="R610" i="151"/>
  <c r="Q610" i="151"/>
  <c r="P610" i="151"/>
  <c r="O610" i="151"/>
  <c r="N610" i="151"/>
  <c r="M610" i="151"/>
  <c r="L610" i="151"/>
  <c r="K610" i="151"/>
  <c r="J610" i="151"/>
  <c r="I610" i="151"/>
  <c r="H610" i="151"/>
  <c r="G610" i="151"/>
  <c r="AB609" i="151"/>
  <c r="AA609" i="151"/>
  <c r="Z609" i="151"/>
  <c r="Y609" i="151"/>
  <c r="X609" i="151"/>
  <c r="W609" i="151"/>
  <c r="V609" i="151"/>
  <c r="U609" i="151"/>
  <c r="T609" i="151"/>
  <c r="S609" i="151"/>
  <c r="R609" i="151"/>
  <c r="Q609" i="151"/>
  <c r="P609" i="151"/>
  <c r="O609" i="151"/>
  <c r="N609" i="151"/>
  <c r="M609" i="151"/>
  <c r="L609" i="151"/>
  <c r="K609" i="151"/>
  <c r="J609" i="151"/>
  <c r="I609" i="151"/>
  <c r="H609" i="151"/>
  <c r="G609" i="151"/>
  <c r="AB608" i="151"/>
  <c r="AA608" i="151"/>
  <c r="Z608" i="151"/>
  <c r="Y608" i="151"/>
  <c r="X608" i="151"/>
  <c r="W608" i="151"/>
  <c r="V608" i="151"/>
  <c r="U608" i="151"/>
  <c r="T608" i="151"/>
  <c r="S608" i="151"/>
  <c r="R608" i="151"/>
  <c r="Q608" i="151"/>
  <c r="P608" i="151"/>
  <c r="O608" i="151"/>
  <c r="N608" i="151"/>
  <c r="M608" i="151"/>
  <c r="L608" i="151"/>
  <c r="K608" i="151"/>
  <c r="J608" i="151"/>
  <c r="I608" i="151"/>
  <c r="H608" i="151"/>
  <c r="G608" i="151"/>
  <c r="AB607" i="151"/>
  <c r="AA607" i="151"/>
  <c r="Z607" i="151"/>
  <c r="Y607" i="151"/>
  <c r="X607" i="151"/>
  <c r="W607" i="151"/>
  <c r="V607" i="151"/>
  <c r="U607" i="151"/>
  <c r="T607" i="151"/>
  <c r="S607" i="151"/>
  <c r="R607" i="151"/>
  <c r="Q607" i="151"/>
  <c r="P607" i="151"/>
  <c r="O607" i="151"/>
  <c r="N607" i="151"/>
  <c r="M607" i="151"/>
  <c r="L607" i="151"/>
  <c r="K607" i="151"/>
  <c r="J607" i="151"/>
  <c r="I607" i="151"/>
  <c r="H607" i="151"/>
  <c r="G607" i="151"/>
  <c r="AB606" i="151"/>
  <c r="AA606" i="151"/>
  <c r="Z606" i="151"/>
  <c r="Y606" i="151"/>
  <c r="X606" i="151"/>
  <c r="W606" i="151"/>
  <c r="V606" i="151"/>
  <c r="U606" i="151"/>
  <c r="T606" i="151"/>
  <c r="S606" i="151"/>
  <c r="R606" i="151"/>
  <c r="Q606" i="151"/>
  <c r="P606" i="151"/>
  <c r="O606" i="151"/>
  <c r="N606" i="151"/>
  <c r="M606" i="151"/>
  <c r="L606" i="151"/>
  <c r="K606" i="151"/>
  <c r="J606" i="151"/>
  <c r="I606" i="151"/>
  <c r="H606" i="151"/>
  <c r="G606" i="151"/>
  <c r="AB605" i="151"/>
  <c r="AA605" i="151"/>
  <c r="Z605" i="151"/>
  <c r="Y605" i="151"/>
  <c r="X605" i="151"/>
  <c r="W605" i="151"/>
  <c r="V605" i="151"/>
  <c r="U605" i="151"/>
  <c r="T605" i="151"/>
  <c r="S605" i="151"/>
  <c r="R605" i="151"/>
  <c r="Q605" i="151"/>
  <c r="P605" i="151"/>
  <c r="O605" i="151"/>
  <c r="N605" i="151"/>
  <c r="M605" i="151"/>
  <c r="L605" i="151"/>
  <c r="K605" i="151"/>
  <c r="J605" i="151"/>
  <c r="I605" i="151"/>
  <c r="H605" i="151"/>
  <c r="G605" i="151"/>
  <c r="AB604" i="151"/>
  <c r="AA604" i="151"/>
  <c r="Z604" i="151"/>
  <c r="Y604" i="151"/>
  <c r="X604" i="151"/>
  <c r="W604" i="151"/>
  <c r="V604" i="151"/>
  <c r="U604" i="151"/>
  <c r="T604" i="151"/>
  <c r="S604" i="151"/>
  <c r="R604" i="151"/>
  <c r="Q604" i="151"/>
  <c r="P604" i="151"/>
  <c r="O604" i="151"/>
  <c r="N604" i="151"/>
  <c r="M604" i="151"/>
  <c r="L604" i="151"/>
  <c r="K604" i="151"/>
  <c r="J604" i="151"/>
  <c r="I604" i="151"/>
  <c r="H604" i="151"/>
  <c r="G604" i="151"/>
  <c r="AB603" i="151"/>
  <c r="AA603" i="151"/>
  <c r="Z603" i="151"/>
  <c r="Y603" i="151"/>
  <c r="X603" i="151"/>
  <c r="W603" i="151"/>
  <c r="V603" i="151"/>
  <c r="U603" i="151"/>
  <c r="T603" i="151"/>
  <c r="S603" i="151"/>
  <c r="R603" i="151"/>
  <c r="Q603" i="151"/>
  <c r="P603" i="151"/>
  <c r="O603" i="151"/>
  <c r="N603" i="151"/>
  <c r="M603" i="151"/>
  <c r="L603" i="151"/>
  <c r="K603" i="151"/>
  <c r="J603" i="151"/>
  <c r="I603" i="151"/>
  <c r="H603" i="151"/>
  <c r="G603" i="151"/>
  <c r="AB602" i="151"/>
  <c r="AA602" i="151"/>
  <c r="Z602" i="151"/>
  <c r="Y602" i="151"/>
  <c r="X602" i="151"/>
  <c r="W602" i="151"/>
  <c r="V602" i="151"/>
  <c r="U602" i="151"/>
  <c r="T602" i="151"/>
  <c r="S602" i="151"/>
  <c r="R602" i="151"/>
  <c r="Q602" i="151"/>
  <c r="P602" i="151"/>
  <c r="O602" i="151"/>
  <c r="N602" i="151"/>
  <c r="M602" i="151"/>
  <c r="L602" i="151"/>
  <c r="K602" i="151"/>
  <c r="J602" i="151"/>
  <c r="I602" i="151"/>
  <c r="H602" i="151"/>
  <c r="G602" i="151"/>
  <c r="AB601" i="151"/>
  <c r="AA601" i="151"/>
  <c r="Z601" i="151"/>
  <c r="Y601" i="151"/>
  <c r="X601" i="151"/>
  <c r="W601" i="151"/>
  <c r="V601" i="151"/>
  <c r="U601" i="151"/>
  <c r="T601" i="151"/>
  <c r="S601" i="151"/>
  <c r="R601" i="151"/>
  <c r="Q601" i="151"/>
  <c r="P601" i="151"/>
  <c r="O601" i="151"/>
  <c r="N601" i="151"/>
  <c r="M601" i="151"/>
  <c r="L601" i="151"/>
  <c r="K601" i="151"/>
  <c r="J601" i="151"/>
  <c r="I601" i="151"/>
  <c r="H601" i="151"/>
  <c r="G601" i="151"/>
  <c r="AB600" i="151"/>
  <c r="AA600" i="151"/>
  <c r="Z600" i="151"/>
  <c r="Y600" i="151"/>
  <c r="X600" i="151"/>
  <c r="W600" i="151"/>
  <c r="V600" i="151"/>
  <c r="U600" i="151"/>
  <c r="T600" i="151"/>
  <c r="S600" i="151"/>
  <c r="R600" i="151"/>
  <c r="Q600" i="151"/>
  <c r="P600" i="151"/>
  <c r="O600" i="151"/>
  <c r="N600" i="151"/>
  <c r="M600" i="151"/>
  <c r="L600" i="151"/>
  <c r="K600" i="151"/>
  <c r="J600" i="151"/>
  <c r="I600" i="151"/>
  <c r="H600" i="151"/>
  <c r="G600" i="151"/>
  <c r="AB599" i="151"/>
  <c r="AA599" i="151"/>
  <c r="Z599" i="151"/>
  <c r="Y599" i="151"/>
  <c r="X599" i="151"/>
  <c r="W599" i="151"/>
  <c r="V599" i="151"/>
  <c r="U599" i="151"/>
  <c r="T599" i="151"/>
  <c r="S599" i="151"/>
  <c r="R599" i="151"/>
  <c r="Q599" i="151"/>
  <c r="P599" i="151"/>
  <c r="O599" i="151"/>
  <c r="N599" i="151"/>
  <c r="M599" i="151"/>
  <c r="L599" i="151"/>
  <c r="K599" i="151"/>
  <c r="J599" i="151"/>
  <c r="I599" i="151"/>
  <c r="H599" i="151"/>
  <c r="G599" i="151"/>
  <c r="AB598" i="151"/>
  <c r="AA598" i="151"/>
  <c r="Z598" i="151"/>
  <c r="Y598" i="151"/>
  <c r="X598" i="151"/>
  <c r="W598" i="151"/>
  <c r="V598" i="151"/>
  <c r="U598" i="151"/>
  <c r="T598" i="151"/>
  <c r="S598" i="151"/>
  <c r="R598" i="151"/>
  <c r="Q598" i="151"/>
  <c r="P598" i="151"/>
  <c r="O598" i="151"/>
  <c r="N598" i="151"/>
  <c r="M598" i="151"/>
  <c r="L598" i="151"/>
  <c r="K598" i="151"/>
  <c r="J598" i="151"/>
  <c r="I598" i="151"/>
  <c r="H598" i="151"/>
  <c r="G598" i="151"/>
  <c r="AB597" i="151"/>
  <c r="AA597" i="151"/>
  <c r="Z597" i="151"/>
  <c r="Y597" i="151"/>
  <c r="X597" i="151"/>
  <c r="W597" i="151"/>
  <c r="V597" i="151"/>
  <c r="U597" i="151"/>
  <c r="T597" i="151"/>
  <c r="S597" i="151"/>
  <c r="R597" i="151"/>
  <c r="Q597" i="151"/>
  <c r="P597" i="151"/>
  <c r="O597" i="151"/>
  <c r="N597" i="151"/>
  <c r="M597" i="151"/>
  <c r="L597" i="151"/>
  <c r="K597" i="151"/>
  <c r="J597" i="151"/>
  <c r="I597" i="151"/>
  <c r="H597" i="151"/>
  <c r="G597" i="151"/>
  <c r="AB596" i="151"/>
  <c r="AA596" i="151"/>
  <c r="Z596" i="151"/>
  <c r="Y596" i="151"/>
  <c r="X596" i="151"/>
  <c r="W596" i="151"/>
  <c r="V596" i="151"/>
  <c r="U596" i="151"/>
  <c r="T596" i="151"/>
  <c r="S596" i="151"/>
  <c r="R596" i="151"/>
  <c r="Q596" i="151"/>
  <c r="P596" i="151"/>
  <c r="O596" i="151"/>
  <c r="N596" i="151"/>
  <c r="M596" i="151"/>
  <c r="L596" i="151"/>
  <c r="K596" i="151"/>
  <c r="J596" i="151"/>
  <c r="I596" i="151"/>
  <c r="H596" i="151"/>
  <c r="G596" i="151"/>
  <c r="AB595" i="151"/>
  <c r="AA595" i="151"/>
  <c r="Z595" i="151"/>
  <c r="Y595" i="151"/>
  <c r="X595" i="151"/>
  <c r="W595" i="151"/>
  <c r="V595" i="151"/>
  <c r="U595" i="151"/>
  <c r="T595" i="151"/>
  <c r="S595" i="151"/>
  <c r="R595" i="151"/>
  <c r="Q595" i="151"/>
  <c r="P595" i="151"/>
  <c r="O595" i="151"/>
  <c r="N595" i="151"/>
  <c r="M595" i="151"/>
  <c r="L595" i="151"/>
  <c r="K595" i="151"/>
  <c r="J595" i="151"/>
  <c r="I595" i="151"/>
  <c r="H595" i="151"/>
  <c r="G595" i="151"/>
  <c r="AB594" i="151"/>
  <c r="AA594" i="151"/>
  <c r="Z594" i="151"/>
  <c r="Y594" i="151"/>
  <c r="X594" i="151"/>
  <c r="W594" i="151"/>
  <c r="V594" i="151"/>
  <c r="U594" i="151"/>
  <c r="T594" i="151"/>
  <c r="S594" i="151"/>
  <c r="R594" i="151"/>
  <c r="Q594" i="151"/>
  <c r="P594" i="151"/>
  <c r="O594" i="151"/>
  <c r="N594" i="151"/>
  <c r="M594" i="151"/>
  <c r="L594" i="151"/>
  <c r="K594" i="151"/>
  <c r="J594" i="151"/>
  <c r="I594" i="151"/>
  <c r="H594" i="151"/>
  <c r="G594" i="151"/>
  <c r="AB593" i="151"/>
  <c r="AA593" i="151"/>
  <c r="Z593" i="151"/>
  <c r="Y593" i="151"/>
  <c r="X593" i="151"/>
  <c r="W593" i="151"/>
  <c r="V593" i="151"/>
  <c r="U593" i="151"/>
  <c r="T593" i="151"/>
  <c r="S593" i="151"/>
  <c r="R593" i="151"/>
  <c r="Q593" i="151"/>
  <c r="P593" i="151"/>
  <c r="O593" i="151"/>
  <c r="N593" i="151"/>
  <c r="M593" i="151"/>
  <c r="L593" i="151"/>
  <c r="K593" i="151"/>
  <c r="J593" i="151"/>
  <c r="I593" i="151"/>
  <c r="H593" i="151"/>
  <c r="G593" i="151"/>
  <c r="AB592" i="151"/>
  <c r="AA592" i="151"/>
  <c r="Z592" i="151"/>
  <c r="Y592" i="151"/>
  <c r="X592" i="151"/>
  <c r="W592" i="151"/>
  <c r="V592" i="151"/>
  <c r="U592" i="151"/>
  <c r="T592" i="151"/>
  <c r="S592" i="151"/>
  <c r="R592" i="151"/>
  <c r="Q592" i="151"/>
  <c r="P592" i="151"/>
  <c r="O592" i="151"/>
  <c r="N592" i="151"/>
  <c r="M592" i="151"/>
  <c r="L592" i="151"/>
  <c r="K592" i="151"/>
  <c r="J592" i="151"/>
  <c r="I592" i="151"/>
  <c r="H592" i="151"/>
  <c r="G592" i="151"/>
  <c r="AB591" i="151"/>
  <c r="AA591" i="151"/>
  <c r="Z591" i="151"/>
  <c r="Y591" i="151"/>
  <c r="X591" i="151"/>
  <c r="W591" i="151"/>
  <c r="V591" i="151"/>
  <c r="U591" i="151"/>
  <c r="T591" i="151"/>
  <c r="S591" i="151"/>
  <c r="R591" i="151"/>
  <c r="Q591" i="151"/>
  <c r="P591" i="151"/>
  <c r="O591" i="151"/>
  <c r="N591" i="151"/>
  <c r="M591" i="151"/>
  <c r="L591" i="151"/>
  <c r="K591" i="151"/>
  <c r="J591" i="151"/>
  <c r="I591" i="151"/>
  <c r="H591" i="151"/>
  <c r="G591" i="151"/>
  <c r="AB590" i="151"/>
  <c r="AA590" i="151"/>
  <c r="Z590" i="151"/>
  <c r="Y590" i="151"/>
  <c r="X590" i="151"/>
  <c r="W590" i="151"/>
  <c r="V590" i="151"/>
  <c r="U590" i="151"/>
  <c r="T590" i="151"/>
  <c r="S590" i="151"/>
  <c r="R590" i="151"/>
  <c r="Q590" i="151"/>
  <c r="P590" i="151"/>
  <c r="O590" i="151"/>
  <c r="N590" i="151"/>
  <c r="M590" i="151"/>
  <c r="L590" i="151"/>
  <c r="K590" i="151"/>
  <c r="J590" i="151"/>
  <c r="I590" i="151"/>
  <c r="H590" i="151"/>
  <c r="G590" i="151"/>
  <c r="AB589" i="151"/>
  <c r="AA589" i="151"/>
  <c r="Z589" i="151"/>
  <c r="Y589" i="151"/>
  <c r="X589" i="151"/>
  <c r="W589" i="151"/>
  <c r="V589" i="151"/>
  <c r="U589" i="151"/>
  <c r="T589" i="151"/>
  <c r="S589" i="151"/>
  <c r="R589" i="151"/>
  <c r="Q589" i="151"/>
  <c r="P589" i="151"/>
  <c r="O589" i="151"/>
  <c r="N589" i="151"/>
  <c r="M589" i="151"/>
  <c r="L589" i="151"/>
  <c r="K589" i="151"/>
  <c r="J589" i="151"/>
  <c r="I589" i="151"/>
  <c r="H589" i="151"/>
  <c r="G589" i="151"/>
  <c r="AB588" i="151"/>
  <c r="AA588" i="151"/>
  <c r="Z588" i="151"/>
  <c r="Y588" i="151"/>
  <c r="X588" i="151"/>
  <c r="W588" i="151"/>
  <c r="V588" i="151"/>
  <c r="U588" i="151"/>
  <c r="T588" i="151"/>
  <c r="S588" i="151"/>
  <c r="R588" i="151"/>
  <c r="Q588" i="151"/>
  <c r="P588" i="151"/>
  <c r="O588" i="151"/>
  <c r="N588" i="151"/>
  <c r="M588" i="151"/>
  <c r="L588" i="151"/>
  <c r="K588" i="151"/>
  <c r="J588" i="151"/>
  <c r="I588" i="151"/>
  <c r="H588" i="151"/>
  <c r="G588" i="151"/>
  <c r="AB587" i="151"/>
  <c r="AA587" i="151"/>
  <c r="Z587" i="151"/>
  <c r="Y587" i="151"/>
  <c r="X587" i="151"/>
  <c r="W587" i="151"/>
  <c r="V587" i="151"/>
  <c r="U587" i="151"/>
  <c r="T587" i="151"/>
  <c r="S587" i="151"/>
  <c r="R587" i="151"/>
  <c r="Q587" i="151"/>
  <c r="P587" i="151"/>
  <c r="O587" i="151"/>
  <c r="N587" i="151"/>
  <c r="M587" i="151"/>
  <c r="L587" i="151"/>
  <c r="K587" i="151"/>
  <c r="J587" i="151"/>
  <c r="I587" i="151"/>
  <c r="H587" i="151"/>
  <c r="G587" i="151"/>
  <c r="AB586" i="151"/>
  <c r="AA586" i="151"/>
  <c r="Z586" i="151"/>
  <c r="Y586" i="151"/>
  <c r="X586" i="151"/>
  <c r="W586" i="151"/>
  <c r="V586" i="151"/>
  <c r="U586" i="151"/>
  <c r="T586" i="151"/>
  <c r="S586" i="151"/>
  <c r="R586" i="151"/>
  <c r="Q586" i="151"/>
  <c r="P586" i="151"/>
  <c r="O586" i="151"/>
  <c r="N586" i="151"/>
  <c r="M586" i="151"/>
  <c r="L586" i="151"/>
  <c r="K586" i="151"/>
  <c r="J586" i="151"/>
  <c r="I586" i="151"/>
  <c r="H586" i="151"/>
  <c r="G586" i="151"/>
  <c r="AB585" i="151"/>
  <c r="AA585" i="151"/>
  <c r="Z585" i="151"/>
  <c r="Y585" i="151"/>
  <c r="X585" i="151"/>
  <c r="W585" i="151"/>
  <c r="V585" i="151"/>
  <c r="U585" i="151"/>
  <c r="T585" i="151"/>
  <c r="S585" i="151"/>
  <c r="R585" i="151"/>
  <c r="Q585" i="151"/>
  <c r="P585" i="151"/>
  <c r="O585" i="151"/>
  <c r="N585" i="151"/>
  <c r="M585" i="151"/>
  <c r="L585" i="151"/>
  <c r="K585" i="151"/>
  <c r="J585" i="151"/>
  <c r="I585" i="151"/>
  <c r="H585" i="151"/>
  <c r="G585" i="151"/>
  <c r="AB584" i="151"/>
  <c r="AA584" i="151"/>
  <c r="Z584" i="151"/>
  <c r="Y584" i="151"/>
  <c r="X584" i="151"/>
  <c r="W584" i="151"/>
  <c r="V584" i="151"/>
  <c r="U584" i="151"/>
  <c r="T584" i="151"/>
  <c r="S584" i="151"/>
  <c r="R584" i="151"/>
  <c r="Q584" i="151"/>
  <c r="P584" i="151"/>
  <c r="O584" i="151"/>
  <c r="N584" i="151"/>
  <c r="M584" i="151"/>
  <c r="L584" i="151"/>
  <c r="K584" i="151"/>
  <c r="J584" i="151"/>
  <c r="I584" i="151"/>
  <c r="H584" i="151"/>
  <c r="G584" i="151"/>
  <c r="AB583" i="151"/>
  <c r="AA583" i="151"/>
  <c r="Z583" i="151"/>
  <c r="Y583" i="151"/>
  <c r="X583" i="151"/>
  <c r="W583" i="151"/>
  <c r="V583" i="151"/>
  <c r="U583" i="151"/>
  <c r="T583" i="151"/>
  <c r="S583" i="151"/>
  <c r="R583" i="151"/>
  <c r="Q583" i="151"/>
  <c r="P583" i="151"/>
  <c r="O583" i="151"/>
  <c r="N583" i="151"/>
  <c r="M583" i="151"/>
  <c r="L583" i="151"/>
  <c r="K583" i="151"/>
  <c r="J583" i="151"/>
  <c r="I583" i="151"/>
  <c r="H583" i="151"/>
  <c r="G583" i="151"/>
  <c r="AB582" i="151"/>
  <c r="AA582" i="151"/>
  <c r="Z582" i="151"/>
  <c r="Y582" i="151"/>
  <c r="X582" i="151"/>
  <c r="W582" i="151"/>
  <c r="V582" i="151"/>
  <c r="U582" i="151"/>
  <c r="T582" i="151"/>
  <c r="S582" i="151"/>
  <c r="R582" i="151"/>
  <c r="Q582" i="151"/>
  <c r="P582" i="151"/>
  <c r="O582" i="151"/>
  <c r="N582" i="151"/>
  <c r="M582" i="151"/>
  <c r="L582" i="151"/>
  <c r="K582" i="151"/>
  <c r="J582" i="151"/>
  <c r="I582" i="151"/>
  <c r="H582" i="151"/>
  <c r="G582" i="151"/>
  <c r="AB581" i="151"/>
  <c r="AA581" i="151"/>
  <c r="Z581" i="151"/>
  <c r="Y581" i="151"/>
  <c r="X581" i="151"/>
  <c r="W581" i="151"/>
  <c r="V581" i="151"/>
  <c r="U581" i="151"/>
  <c r="T581" i="151"/>
  <c r="S581" i="151"/>
  <c r="R581" i="151"/>
  <c r="Q581" i="151"/>
  <c r="P581" i="151"/>
  <c r="O581" i="151"/>
  <c r="N581" i="151"/>
  <c r="M581" i="151"/>
  <c r="L581" i="151"/>
  <c r="K581" i="151"/>
  <c r="J581" i="151"/>
  <c r="I581" i="151"/>
  <c r="H581" i="151"/>
  <c r="G581" i="151"/>
  <c r="AB580" i="151"/>
  <c r="AA580" i="151"/>
  <c r="Z580" i="151"/>
  <c r="Y580" i="151"/>
  <c r="X580" i="151"/>
  <c r="W580" i="151"/>
  <c r="V580" i="151"/>
  <c r="U580" i="151"/>
  <c r="T580" i="151"/>
  <c r="S580" i="151"/>
  <c r="R580" i="151"/>
  <c r="Q580" i="151"/>
  <c r="P580" i="151"/>
  <c r="O580" i="151"/>
  <c r="N580" i="151"/>
  <c r="M580" i="151"/>
  <c r="L580" i="151"/>
  <c r="K580" i="151"/>
  <c r="J580" i="151"/>
  <c r="I580" i="151"/>
  <c r="H580" i="151"/>
  <c r="G580" i="151"/>
  <c r="AB579" i="151"/>
  <c r="AA579" i="151"/>
  <c r="Z579" i="151"/>
  <c r="Y579" i="151"/>
  <c r="X579" i="151"/>
  <c r="W579" i="151"/>
  <c r="V579" i="151"/>
  <c r="U579" i="151"/>
  <c r="T579" i="151"/>
  <c r="S579" i="151"/>
  <c r="R579" i="151"/>
  <c r="Q579" i="151"/>
  <c r="P579" i="151"/>
  <c r="O579" i="151"/>
  <c r="N579" i="151"/>
  <c r="M579" i="151"/>
  <c r="L579" i="151"/>
  <c r="K579" i="151"/>
  <c r="J579" i="151"/>
  <c r="I579" i="151"/>
  <c r="H579" i="151"/>
  <c r="G579" i="151"/>
  <c r="AB578" i="151"/>
  <c r="AA578" i="151"/>
  <c r="Z578" i="151"/>
  <c r="Y578" i="151"/>
  <c r="X578" i="151"/>
  <c r="W578" i="151"/>
  <c r="V578" i="151"/>
  <c r="U578" i="151"/>
  <c r="T578" i="151"/>
  <c r="S578" i="151"/>
  <c r="R578" i="151"/>
  <c r="Q578" i="151"/>
  <c r="P578" i="151"/>
  <c r="O578" i="151"/>
  <c r="N578" i="151"/>
  <c r="M578" i="151"/>
  <c r="L578" i="151"/>
  <c r="K578" i="151"/>
  <c r="J578" i="151"/>
  <c r="I578" i="151"/>
  <c r="H578" i="151"/>
  <c r="G578" i="151"/>
  <c r="AB577" i="151"/>
  <c r="AA577" i="151"/>
  <c r="Z577" i="151"/>
  <c r="Y577" i="151"/>
  <c r="X577" i="151"/>
  <c r="W577" i="151"/>
  <c r="V577" i="151"/>
  <c r="U577" i="151"/>
  <c r="T577" i="151"/>
  <c r="S577" i="151"/>
  <c r="R577" i="151"/>
  <c r="Q577" i="151"/>
  <c r="P577" i="151"/>
  <c r="O577" i="151"/>
  <c r="N577" i="151"/>
  <c r="M577" i="151"/>
  <c r="L577" i="151"/>
  <c r="K577" i="151"/>
  <c r="J577" i="151"/>
  <c r="I577" i="151"/>
  <c r="H577" i="151"/>
  <c r="G577" i="151"/>
  <c r="AB576" i="151"/>
  <c r="AA576" i="151"/>
  <c r="Z576" i="151"/>
  <c r="Y576" i="151"/>
  <c r="X576" i="151"/>
  <c r="W576" i="151"/>
  <c r="V576" i="151"/>
  <c r="U576" i="151"/>
  <c r="T576" i="151"/>
  <c r="S576" i="151"/>
  <c r="R576" i="151"/>
  <c r="Q576" i="151"/>
  <c r="P576" i="151"/>
  <c r="O576" i="151"/>
  <c r="N576" i="151"/>
  <c r="M576" i="151"/>
  <c r="L576" i="151"/>
  <c r="K576" i="151"/>
  <c r="J576" i="151"/>
  <c r="I576" i="151"/>
  <c r="H576" i="151"/>
  <c r="G576" i="151"/>
  <c r="AB575" i="151"/>
  <c r="AA575" i="151"/>
  <c r="Z575" i="151"/>
  <c r="Y575" i="151"/>
  <c r="X575" i="151"/>
  <c r="W575" i="151"/>
  <c r="V575" i="151"/>
  <c r="U575" i="151"/>
  <c r="T575" i="151"/>
  <c r="S575" i="151"/>
  <c r="R575" i="151"/>
  <c r="Q575" i="151"/>
  <c r="P575" i="151"/>
  <c r="O575" i="151"/>
  <c r="N575" i="151"/>
  <c r="M575" i="151"/>
  <c r="L575" i="151"/>
  <c r="K575" i="151"/>
  <c r="J575" i="151"/>
  <c r="I575" i="151"/>
  <c r="H575" i="151"/>
  <c r="G575" i="151"/>
  <c r="AB574" i="151"/>
  <c r="AA574" i="151"/>
  <c r="Z574" i="151"/>
  <c r="Y574" i="151"/>
  <c r="X574" i="151"/>
  <c r="W574" i="151"/>
  <c r="V574" i="151"/>
  <c r="U574" i="151"/>
  <c r="T574" i="151"/>
  <c r="S574" i="151"/>
  <c r="R574" i="151"/>
  <c r="Q574" i="151"/>
  <c r="P574" i="151"/>
  <c r="O574" i="151"/>
  <c r="N574" i="151"/>
  <c r="M574" i="151"/>
  <c r="L574" i="151"/>
  <c r="K574" i="151"/>
  <c r="J574" i="151"/>
  <c r="I574" i="151"/>
  <c r="H574" i="151"/>
  <c r="G574" i="151"/>
  <c r="AB573" i="151"/>
  <c r="AA573" i="151"/>
  <c r="Z573" i="151"/>
  <c r="Y573" i="151"/>
  <c r="X573" i="151"/>
  <c r="W573" i="151"/>
  <c r="V573" i="151"/>
  <c r="U573" i="151"/>
  <c r="T573" i="151"/>
  <c r="S573" i="151"/>
  <c r="R573" i="151"/>
  <c r="Q573" i="151"/>
  <c r="P573" i="151"/>
  <c r="O573" i="151"/>
  <c r="N573" i="151"/>
  <c r="M573" i="151"/>
  <c r="L573" i="151"/>
  <c r="K573" i="151"/>
  <c r="J573" i="151"/>
  <c r="I573" i="151"/>
  <c r="H573" i="151"/>
  <c r="G573" i="151"/>
  <c r="AB572" i="151"/>
  <c r="AA572" i="151"/>
  <c r="Z572" i="151"/>
  <c r="Y572" i="151"/>
  <c r="X572" i="151"/>
  <c r="W572" i="151"/>
  <c r="V572" i="151"/>
  <c r="U572" i="151"/>
  <c r="T572" i="151"/>
  <c r="S572" i="151"/>
  <c r="R572" i="151"/>
  <c r="Q572" i="151"/>
  <c r="P572" i="151"/>
  <c r="O572" i="151"/>
  <c r="N572" i="151"/>
  <c r="M572" i="151"/>
  <c r="L572" i="151"/>
  <c r="K572" i="151"/>
  <c r="J572" i="151"/>
  <c r="I572" i="151"/>
  <c r="H572" i="151"/>
  <c r="G572" i="151"/>
  <c r="AB571" i="151"/>
  <c r="AA571" i="151"/>
  <c r="Z571" i="151"/>
  <c r="Y571" i="151"/>
  <c r="X571" i="151"/>
  <c r="W571" i="151"/>
  <c r="V571" i="151"/>
  <c r="U571" i="151"/>
  <c r="T571" i="151"/>
  <c r="S571" i="151"/>
  <c r="R571" i="151"/>
  <c r="Q571" i="151"/>
  <c r="P571" i="151"/>
  <c r="O571" i="151"/>
  <c r="N571" i="151"/>
  <c r="M571" i="151"/>
  <c r="L571" i="151"/>
  <c r="K571" i="151"/>
  <c r="J571" i="151"/>
  <c r="I571" i="151"/>
  <c r="H571" i="151"/>
  <c r="G571" i="151"/>
  <c r="J27" i="151"/>
  <c r="J26" i="151"/>
  <c r="J25" i="151"/>
  <c r="J24" i="151"/>
  <c r="J10" i="151"/>
  <c r="J5" i="151"/>
  <c r="J4" i="151"/>
  <c r="A900" i="151"/>
  <c r="A899" i="151"/>
  <c r="A898" i="151"/>
  <c r="A897" i="151"/>
  <c r="A896" i="151"/>
  <c r="A895" i="151"/>
  <c r="A894" i="151"/>
  <c r="A893" i="151"/>
  <c r="A892" i="151"/>
  <c r="A891" i="151"/>
  <c r="A890" i="151"/>
  <c r="A889" i="151"/>
  <c r="A888" i="151"/>
  <c r="A887" i="151"/>
  <c r="A886" i="151"/>
  <c r="A885" i="151"/>
  <c r="A884" i="151"/>
  <c r="A883" i="151"/>
  <c r="A882" i="151"/>
  <c r="A881" i="151"/>
  <c r="A880" i="151"/>
  <c r="A879" i="151"/>
  <c r="A878" i="151"/>
  <c r="A877" i="151"/>
  <c r="A876" i="151"/>
  <c r="A875" i="151"/>
  <c r="A874" i="151"/>
  <c r="A873" i="151"/>
  <c r="A872" i="151"/>
  <c r="A871" i="151"/>
  <c r="A870" i="151"/>
  <c r="A869" i="151"/>
  <c r="A868" i="151"/>
  <c r="A867" i="151"/>
  <c r="A866" i="151"/>
  <c r="A865" i="151"/>
  <c r="A864" i="151"/>
  <c r="A863" i="151"/>
  <c r="A862" i="151"/>
  <c r="A861" i="151"/>
  <c r="A860" i="151"/>
  <c r="A859" i="151"/>
  <c r="A858" i="151"/>
  <c r="A857" i="151"/>
  <c r="A856" i="151"/>
  <c r="A855" i="151"/>
  <c r="A854" i="151"/>
  <c r="A853" i="151"/>
  <c r="A852" i="151"/>
  <c r="A851" i="151"/>
  <c r="A850" i="151"/>
  <c r="A849" i="151"/>
  <c r="A848" i="151"/>
  <c r="A847" i="151"/>
  <c r="A846" i="151"/>
  <c r="A845" i="151"/>
  <c r="A844" i="151"/>
  <c r="A843" i="151"/>
  <c r="A842" i="151"/>
  <c r="A841" i="151"/>
  <c r="A840" i="151"/>
  <c r="A839" i="151"/>
  <c r="A838" i="151"/>
  <c r="A837" i="151"/>
  <c r="A836" i="151"/>
  <c r="A835" i="151"/>
  <c r="A834" i="151"/>
  <c r="A833" i="151"/>
  <c r="A832" i="151"/>
  <c r="A831" i="151"/>
  <c r="A830" i="151"/>
  <c r="A829" i="151"/>
  <c r="A828" i="151"/>
  <c r="A827" i="151"/>
  <c r="A826" i="151"/>
  <c r="A825" i="151"/>
  <c r="A824" i="151"/>
  <c r="A823" i="151"/>
  <c r="A822" i="151"/>
  <c r="A821" i="151"/>
  <c r="A820" i="151"/>
  <c r="A819" i="151"/>
  <c r="A818" i="151"/>
  <c r="A817" i="151"/>
  <c r="A816" i="151"/>
  <c r="A815" i="151"/>
  <c r="A814" i="151"/>
  <c r="A813" i="151"/>
  <c r="A812" i="151"/>
  <c r="A811" i="151"/>
  <c r="A810" i="151"/>
  <c r="A809" i="151"/>
  <c r="A808" i="151"/>
  <c r="A807" i="151"/>
  <c r="A806" i="151"/>
  <c r="A805" i="151"/>
  <c r="A804" i="151"/>
  <c r="A803" i="151"/>
  <c r="A802" i="151"/>
  <c r="A801" i="151"/>
  <c r="A800" i="151"/>
  <c r="A799" i="151"/>
  <c r="A798" i="151"/>
  <c r="A797" i="151"/>
  <c r="A796" i="151"/>
  <c r="A795" i="151"/>
  <c r="A794" i="151"/>
  <c r="A793" i="151"/>
  <c r="A792" i="151"/>
  <c r="A791" i="151"/>
  <c r="A790" i="151"/>
  <c r="A789" i="151"/>
  <c r="A788" i="151"/>
  <c r="A787" i="151"/>
  <c r="A786" i="151"/>
  <c r="A785" i="151"/>
  <c r="A784" i="151"/>
  <c r="A783" i="151"/>
  <c r="A782" i="151"/>
  <c r="A781" i="151"/>
  <c r="A780" i="151"/>
  <c r="A779" i="151"/>
  <c r="A778" i="151"/>
  <c r="A777" i="151"/>
  <c r="A776" i="151"/>
  <c r="A775" i="151"/>
  <c r="A774" i="151"/>
  <c r="A773" i="151"/>
  <c r="A772" i="151"/>
  <c r="A771" i="151"/>
  <c r="A770" i="151"/>
  <c r="A769" i="151"/>
  <c r="A768" i="151"/>
  <c r="A767" i="151"/>
  <c r="A766" i="151"/>
  <c r="A765" i="151"/>
  <c r="A764" i="151"/>
  <c r="A763" i="151"/>
  <c r="A762" i="151"/>
  <c r="A761" i="151"/>
  <c r="A760" i="151"/>
  <c r="A759" i="151"/>
  <c r="A758" i="151"/>
  <c r="A757" i="151"/>
  <c r="A756" i="151"/>
  <c r="A755" i="151"/>
  <c r="A754" i="151"/>
  <c r="A753" i="151"/>
  <c r="A752" i="151"/>
  <c r="A751" i="151"/>
  <c r="A750" i="151"/>
  <c r="A749" i="151"/>
  <c r="A748" i="151"/>
  <c r="A747" i="151"/>
  <c r="A746" i="151"/>
  <c r="A745" i="151"/>
  <c r="A744" i="151"/>
  <c r="A743" i="151"/>
  <c r="A742" i="151"/>
  <c r="A741" i="151"/>
  <c r="A740" i="151"/>
  <c r="A739" i="151"/>
  <c r="A738" i="151"/>
  <c r="A737" i="151"/>
  <c r="A736" i="151"/>
  <c r="A735" i="151"/>
  <c r="A734" i="151"/>
  <c r="A733" i="151"/>
  <c r="A732" i="151"/>
  <c r="A731" i="151"/>
  <c r="A730" i="151"/>
  <c r="A729" i="151"/>
  <c r="A728" i="151"/>
  <c r="A727" i="151"/>
  <c r="A726" i="151"/>
  <c r="A725" i="151"/>
  <c r="A724" i="151"/>
  <c r="A723" i="151"/>
  <c r="A722" i="151"/>
  <c r="A721" i="151"/>
  <c r="A720" i="151"/>
  <c r="A719" i="151"/>
  <c r="A718" i="151"/>
  <c r="A717" i="151"/>
  <c r="A716" i="151"/>
  <c r="A715" i="151"/>
  <c r="A714" i="151"/>
  <c r="A713" i="151"/>
  <c r="A712" i="151"/>
  <c r="A711" i="151"/>
  <c r="A710" i="151"/>
  <c r="A709" i="151"/>
  <c r="A708" i="151"/>
  <c r="A707" i="151"/>
  <c r="A706" i="151"/>
  <c r="A705" i="151"/>
  <c r="A704" i="151"/>
  <c r="A703" i="151"/>
  <c r="A702" i="151"/>
  <c r="A701" i="151"/>
  <c r="A700" i="151"/>
  <c r="A699" i="151"/>
  <c r="A698" i="151"/>
  <c r="A697" i="151"/>
  <c r="A696" i="151"/>
  <c r="A695" i="151"/>
  <c r="A694" i="151"/>
  <c r="A693" i="151"/>
  <c r="A692" i="151"/>
  <c r="A691" i="151"/>
  <c r="A690" i="151"/>
  <c r="A689" i="151"/>
  <c r="A688" i="151"/>
  <c r="A687" i="151"/>
  <c r="A686" i="151"/>
  <c r="A685" i="151"/>
  <c r="A684" i="151"/>
  <c r="A683" i="151"/>
  <c r="A682" i="151"/>
  <c r="A681" i="151"/>
  <c r="A680" i="151"/>
  <c r="A679" i="151"/>
  <c r="A678" i="151"/>
  <c r="A677" i="151"/>
  <c r="A676" i="151"/>
  <c r="A675" i="151"/>
  <c r="A674" i="151"/>
  <c r="A673" i="151"/>
  <c r="A672" i="151"/>
  <c r="A671" i="151"/>
  <c r="A670" i="151"/>
  <c r="A669" i="151"/>
  <c r="A668" i="151"/>
  <c r="A667" i="151"/>
  <c r="A666" i="151"/>
  <c r="A665" i="151"/>
  <c r="A664" i="151"/>
  <c r="A663" i="151"/>
  <c r="A662" i="151"/>
  <c r="A661" i="151"/>
  <c r="A660" i="151"/>
  <c r="A659" i="151"/>
  <c r="A658" i="151"/>
  <c r="A657" i="151"/>
  <c r="A656" i="151"/>
  <c r="A655" i="151"/>
  <c r="A654" i="151"/>
  <c r="A653" i="151"/>
  <c r="A652" i="151"/>
  <c r="A651" i="151"/>
  <c r="A650" i="151"/>
  <c r="A649" i="151"/>
  <c r="A648" i="151"/>
  <c r="A647" i="151"/>
  <c r="A646" i="151"/>
  <c r="A645" i="151"/>
  <c r="A644" i="151"/>
  <c r="A643" i="151"/>
  <c r="A642" i="151"/>
  <c r="A641" i="151"/>
  <c r="A640" i="151"/>
  <c r="A639" i="151"/>
  <c r="A638" i="151"/>
  <c r="A637" i="151"/>
  <c r="A636" i="151"/>
  <c r="A635" i="151"/>
  <c r="A634" i="151"/>
  <c r="A633" i="151"/>
  <c r="A632" i="151"/>
  <c r="A631" i="151"/>
  <c r="A630" i="151"/>
  <c r="A629" i="151"/>
  <c r="A628" i="151"/>
  <c r="A627" i="151"/>
  <c r="A626" i="151"/>
  <c r="A625" i="151"/>
  <c r="A624" i="151"/>
  <c r="A623" i="151"/>
  <c r="A622" i="151"/>
  <c r="A621" i="151"/>
  <c r="A620" i="151"/>
  <c r="A619" i="151"/>
  <c r="A618" i="151"/>
  <c r="A617" i="151"/>
  <c r="A616" i="151"/>
  <c r="A615" i="151"/>
  <c r="A614" i="151"/>
  <c r="A613" i="151"/>
  <c r="A612" i="151"/>
  <c r="A611" i="151"/>
  <c r="A610" i="151"/>
  <c r="A609" i="151"/>
  <c r="A608" i="151"/>
  <c r="A607" i="151"/>
  <c r="A606" i="151"/>
  <c r="A605" i="151"/>
  <c r="A604" i="151"/>
  <c r="A603" i="151"/>
  <c r="A602" i="151"/>
  <c r="A601" i="151"/>
  <c r="A600" i="151"/>
  <c r="A599" i="151"/>
  <c r="A598" i="151"/>
  <c r="A597" i="151"/>
  <c r="A596" i="151"/>
  <c r="A595" i="151"/>
  <c r="A594" i="151"/>
  <c r="A593" i="151"/>
  <c r="A592" i="151"/>
  <c r="A591" i="151"/>
  <c r="A590" i="151"/>
  <c r="A589" i="151"/>
  <c r="A588" i="151"/>
  <c r="A587" i="151"/>
  <c r="A586" i="151"/>
  <c r="A585" i="151"/>
  <c r="A584" i="151"/>
  <c r="A583" i="151"/>
  <c r="A582" i="151"/>
  <c r="A581" i="151"/>
  <c r="A580" i="151"/>
  <c r="A579" i="151"/>
  <c r="A578" i="151"/>
  <c r="A577" i="151"/>
  <c r="A576" i="151"/>
  <c r="A575" i="151"/>
  <c r="A574" i="151"/>
  <c r="A573" i="151"/>
  <c r="A572" i="151"/>
  <c r="A571" i="151"/>
  <c r="A27" i="151"/>
  <c r="A26" i="151"/>
  <c r="A25" i="151"/>
  <c r="A24" i="151"/>
  <c r="A23" i="151"/>
  <c r="A22" i="151"/>
  <c r="A21" i="151"/>
  <c r="A20" i="151"/>
  <c r="A19" i="151"/>
  <c r="A18" i="151"/>
  <c r="A17" i="151"/>
  <c r="A16" i="151"/>
  <c r="A15" i="151"/>
  <c r="A14" i="151"/>
  <c r="A13" i="151"/>
  <c r="A12" i="151"/>
  <c r="A11" i="151"/>
  <c r="A10" i="151"/>
  <c r="A9" i="151"/>
  <c r="A8" i="151"/>
  <c r="A7" i="151"/>
  <c r="A6" i="151"/>
  <c r="A5" i="151"/>
  <c r="A4" i="151"/>
  <c r="A3" i="151"/>
  <c r="A12" i="150" l="1"/>
  <c r="A13" i="150"/>
  <c r="A17" i="150" l="1"/>
  <c r="L647" i="150"/>
  <c r="L648" i="150"/>
  <c r="L649" i="150"/>
  <c r="L650" i="150"/>
  <c r="L651" i="150"/>
  <c r="L652" i="150"/>
  <c r="L653" i="150"/>
  <c r="L654" i="150"/>
  <c r="L655" i="150"/>
  <c r="L656" i="150"/>
  <c r="L657" i="150"/>
  <c r="L658" i="150"/>
  <c r="L659" i="150"/>
  <c r="L660" i="150"/>
  <c r="L661" i="150"/>
  <c r="L662" i="150"/>
  <c r="L663" i="150"/>
  <c r="L664" i="150"/>
  <c r="L665" i="150"/>
  <c r="L666" i="150"/>
  <c r="L667" i="150"/>
  <c r="L668" i="150"/>
  <c r="L669" i="150"/>
  <c r="L670" i="150"/>
  <c r="L671" i="150"/>
  <c r="L672" i="150"/>
  <c r="L673" i="150"/>
  <c r="L674" i="150"/>
  <c r="L675" i="150"/>
  <c r="L676" i="150"/>
  <c r="L677" i="150"/>
  <c r="L678" i="150"/>
  <c r="L679" i="150"/>
  <c r="L680" i="150"/>
  <c r="L681" i="150"/>
  <c r="L682" i="150"/>
  <c r="L683" i="150"/>
  <c r="L684" i="150"/>
  <c r="L685" i="150"/>
  <c r="L686" i="150"/>
  <c r="L687" i="150"/>
  <c r="L688" i="150"/>
  <c r="L689" i="150"/>
  <c r="L690" i="150"/>
  <c r="L691" i="150"/>
  <c r="L692" i="150"/>
  <c r="L693" i="150"/>
  <c r="L694" i="150"/>
  <c r="L695" i="150"/>
  <c r="L696" i="150"/>
  <c r="L697" i="150"/>
  <c r="L698" i="150"/>
  <c r="L699" i="150"/>
  <c r="L700" i="150"/>
  <c r="L701" i="150"/>
  <c r="L702" i="150"/>
  <c r="L703" i="150"/>
  <c r="L704" i="150"/>
  <c r="L705" i="150"/>
  <c r="L706" i="150"/>
  <c r="L707" i="150"/>
  <c r="L708" i="150"/>
  <c r="L709" i="150"/>
  <c r="L710" i="150"/>
  <c r="L711" i="150"/>
  <c r="L712" i="150"/>
  <c r="L713" i="150"/>
  <c r="L714" i="150"/>
  <c r="L715" i="150"/>
  <c r="L716" i="150"/>
  <c r="L717" i="150"/>
  <c r="L718" i="150"/>
  <c r="L719" i="150"/>
  <c r="L720" i="150"/>
  <c r="L721" i="150"/>
  <c r="L722" i="150"/>
  <c r="L723" i="150"/>
  <c r="L724" i="150"/>
  <c r="L725" i="150"/>
  <c r="L726" i="150"/>
  <c r="L727" i="150"/>
  <c r="L728" i="150"/>
  <c r="L729" i="150"/>
  <c r="L730" i="150"/>
  <c r="L731" i="150"/>
  <c r="L732" i="150"/>
  <c r="L733" i="150"/>
  <c r="L734" i="150"/>
  <c r="L735" i="150"/>
  <c r="L736" i="150"/>
  <c r="L737" i="150"/>
  <c r="L738" i="150"/>
  <c r="L739" i="150"/>
  <c r="L740" i="150"/>
  <c r="L741" i="150"/>
  <c r="L742" i="150"/>
  <c r="L743" i="150"/>
  <c r="L744" i="150"/>
  <c r="L745" i="150"/>
  <c r="L746" i="150"/>
  <c r="L747" i="150"/>
  <c r="L748" i="150"/>
  <c r="L749" i="150"/>
  <c r="L750" i="150"/>
  <c r="L751" i="150"/>
  <c r="L752" i="150"/>
  <c r="L753" i="150"/>
  <c r="L754" i="150"/>
  <c r="L755" i="150"/>
  <c r="L756" i="150"/>
  <c r="L757" i="150"/>
  <c r="L758" i="150"/>
  <c r="L759" i="150"/>
  <c r="L760" i="150"/>
  <c r="L761" i="150"/>
  <c r="L762" i="150"/>
  <c r="L763" i="150"/>
  <c r="L764" i="150"/>
  <c r="L765" i="150"/>
  <c r="L766" i="150"/>
  <c r="L767" i="150"/>
  <c r="L768" i="150"/>
  <c r="L769" i="150"/>
  <c r="L770" i="150"/>
  <c r="L771" i="150"/>
  <c r="L772" i="150"/>
  <c r="L773" i="150"/>
  <c r="L774" i="150"/>
  <c r="L775" i="150"/>
  <c r="L776" i="150"/>
  <c r="L777" i="150"/>
  <c r="L778" i="150"/>
  <c r="L779" i="150"/>
  <c r="L780" i="150"/>
  <c r="L781" i="150"/>
  <c r="L782" i="150"/>
  <c r="L783" i="150"/>
  <c r="L784" i="150"/>
  <c r="L785" i="150"/>
  <c r="L786" i="150"/>
  <c r="L787" i="150"/>
  <c r="L788" i="150"/>
  <c r="L789" i="150"/>
  <c r="L790" i="150"/>
  <c r="L791" i="150"/>
  <c r="L792" i="150"/>
  <c r="L793" i="150"/>
  <c r="L794" i="150"/>
  <c r="L795" i="150"/>
  <c r="L796" i="150"/>
  <c r="L797" i="150"/>
  <c r="L798" i="150"/>
  <c r="L799" i="150"/>
  <c r="L800" i="150"/>
  <c r="L801" i="150"/>
  <c r="L802" i="150"/>
  <c r="L803" i="150"/>
  <c r="L804" i="150"/>
  <c r="L805" i="150"/>
  <c r="L806" i="150"/>
  <c r="L807" i="150"/>
  <c r="L808" i="150"/>
  <c r="L809" i="150"/>
  <c r="L810" i="150"/>
  <c r="L811" i="150"/>
  <c r="L812" i="150"/>
  <c r="L813" i="150"/>
  <c r="L814" i="150"/>
  <c r="L815" i="150"/>
  <c r="L816" i="150"/>
  <c r="L817" i="150"/>
  <c r="L818" i="150"/>
  <c r="L819" i="150"/>
  <c r="L820" i="150"/>
  <c r="L821" i="150"/>
  <c r="L822" i="150"/>
  <c r="L823" i="150"/>
  <c r="L824" i="150"/>
  <c r="L825" i="150"/>
  <c r="L826" i="150"/>
  <c r="L827" i="150"/>
  <c r="L828" i="150"/>
  <c r="L829" i="150"/>
  <c r="L830" i="150"/>
  <c r="L831" i="150"/>
  <c r="L832" i="150"/>
  <c r="L833" i="150"/>
  <c r="L834" i="150"/>
  <c r="L835" i="150"/>
  <c r="L836" i="150"/>
  <c r="L837" i="150"/>
  <c r="L838" i="150"/>
  <c r="L839" i="150"/>
  <c r="L840" i="150"/>
  <c r="L841" i="150"/>
  <c r="L842" i="150"/>
  <c r="L843" i="150"/>
  <c r="L844" i="150"/>
  <c r="L845" i="150"/>
  <c r="L846" i="150"/>
  <c r="L847" i="150"/>
  <c r="L848" i="150"/>
  <c r="L849" i="150"/>
  <c r="L850" i="150"/>
  <c r="L851" i="150"/>
  <c r="L852" i="150"/>
  <c r="L853" i="150"/>
  <c r="L854" i="150"/>
  <c r="L855" i="150"/>
  <c r="L856" i="150"/>
  <c r="L857" i="150"/>
  <c r="L858" i="150"/>
  <c r="L859" i="150"/>
  <c r="L860" i="150"/>
  <c r="L861" i="150"/>
  <c r="L862" i="150"/>
  <c r="L863" i="150"/>
  <c r="L864" i="150"/>
  <c r="L865" i="150"/>
  <c r="L866" i="150"/>
  <c r="L867" i="150"/>
  <c r="L868" i="150"/>
  <c r="L869" i="150"/>
  <c r="L870" i="150"/>
  <c r="L871" i="150"/>
  <c r="L872" i="150"/>
  <c r="L873" i="150"/>
  <c r="L874" i="150"/>
  <c r="L875" i="150"/>
  <c r="L876" i="150"/>
  <c r="L877" i="150"/>
  <c r="L878" i="150"/>
  <c r="L879" i="150"/>
  <c r="L880" i="150"/>
  <c r="L881" i="150"/>
  <c r="L882" i="150"/>
  <c r="L883" i="150"/>
  <c r="L884" i="150"/>
  <c r="L885" i="150"/>
  <c r="L886" i="150"/>
  <c r="L887" i="150"/>
  <c r="L888" i="150"/>
  <c r="L889" i="150"/>
  <c r="L890" i="150"/>
  <c r="L891" i="150"/>
  <c r="L892" i="150"/>
  <c r="L893" i="150"/>
  <c r="L894" i="150"/>
  <c r="L895" i="150"/>
  <c r="L896" i="150"/>
  <c r="L897" i="150"/>
  <c r="L898" i="150"/>
  <c r="L899" i="150"/>
  <c r="L900" i="150"/>
  <c r="L901" i="150"/>
  <c r="L902" i="150"/>
  <c r="L903" i="150"/>
  <c r="L904" i="150"/>
  <c r="L905" i="150"/>
  <c r="L906" i="150"/>
  <c r="L907" i="150"/>
  <c r="L908" i="150"/>
  <c r="L909" i="150"/>
  <c r="L910" i="150"/>
  <c r="L911" i="150"/>
  <c r="L912" i="150"/>
  <c r="L913" i="150"/>
  <c r="L914" i="150"/>
  <c r="L915" i="150"/>
  <c r="L916" i="150"/>
  <c r="L917" i="150"/>
  <c r="L918" i="150"/>
  <c r="L919" i="150"/>
  <c r="L920" i="150"/>
  <c r="L921" i="150"/>
  <c r="L922" i="150"/>
  <c r="L923" i="150"/>
  <c r="L924" i="150"/>
  <c r="L925" i="150"/>
  <c r="L926" i="150"/>
  <c r="L927" i="150"/>
  <c r="L928" i="150"/>
  <c r="L929" i="150"/>
  <c r="L930" i="150"/>
  <c r="L931" i="150"/>
  <c r="L932" i="150"/>
  <c r="L933" i="150"/>
  <c r="L934" i="150"/>
  <c r="L935" i="150"/>
  <c r="L936" i="150"/>
  <c r="L937" i="150"/>
  <c r="L938" i="150"/>
  <c r="L939" i="150"/>
  <c r="L940" i="150"/>
  <c r="L941" i="150"/>
  <c r="L942" i="150"/>
  <c r="L943" i="150"/>
  <c r="L944" i="150"/>
  <c r="L945" i="150"/>
  <c r="L946" i="150"/>
  <c r="L947" i="150"/>
  <c r="L948" i="150"/>
  <c r="L949" i="150"/>
  <c r="L950" i="150"/>
  <c r="L951" i="150"/>
  <c r="L952" i="150"/>
  <c r="L953" i="150"/>
  <c r="L954" i="150"/>
  <c r="L955" i="150"/>
  <c r="L956" i="150"/>
  <c r="L957" i="150"/>
  <c r="L958" i="150"/>
  <c r="L959" i="150"/>
  <c r="L960" i="150"/>
  <c r="L961" i="150"/>
  <c r="L962" i="150"/>
  <c r="L963" i="150"/>
  <c r="L964" i="150"/>
  <c r="L965" i="150"/>
  <c r="L966" i="150"/>
  <c r="L967" i="150"/>
  <c r="L968" i="150"/>
  <c r="L969" i="150"/>
  <c r="L970" i="150"/>
  <c r="L971" i="150"/>
  <c r="L972" i="150"/>
  <c r="L973" i="150"/>
  <c r="L974" i="150"/>
  <c r="L975" i="150"/>
  <c r="L646" i="150"/>
  <c r="P647" i="150"/>
  <c r="Q647" i="150"/>
  <c r="P648" i="150"/>
  <c r="Q648" i="150"/>
  <c r="P649" i="150"/>
  <c r="Q649" i="150"/>
  <c r="P650" i="150"/>
  <c r="Q650" i="150"/>
  <c r="P651" i="150"/>
  <c r="Q651" i="150"/>
  <c r="P652" i="150"/>
  <c r="Q652" i="150"/>
  <c r="P653" i="150"/>
  <c r="Q653" i="150"/>
  <c r="P654" i="150"/>
  <c r="Q654" i="150"/>
  <c r="P655" i="150"/>
  <c r="Q655" i="150"/>
  <c r="P656" i="150"/>
  <c r="Q656" i="150"/>
  <c r="P657" i="150"/>
  <c r="Q657" i="150"/>
  <c r="P658" i="150"/>
  <c r="Q658" i="150"/>
  <c r="P659" i="150"/>
  <c r="Q659" i="150"/>
  <c r="P660" i="150"/>
  <c r="Q660" i="150"/>
  <c r="P661" i="150"/>
  <c r="Q661" i="150"/>
  <c r="P662" i="150"/>
  <c r="Q662" i="150"/>
  <c r="P663" i="150"/>
  <c r="Q663" i="150"/>
  <c r="P664" i="150"/>
  <c r="Q664" i="150"/>
  <c r="P665" i="150"/>
  <c r="Q665" i="150"/>
  <c r="P666" i="150"/>
  <c r="Q666" i="150"/>
  <c r="P667" i="150"/>
  <c r="Q667" i="150"/>
  <c r="P668" i="150"/>
  <c r="Q668" i="150"/>
  <c r="P669" i="150"/>
  <c r="Q669" i="150"/>
  <c r="P670" i="150"/>
  <c r="Q670" i="150"/>
  <c r="P671" i="150"/>
  <c r="Q671" i="150"/>
  <c r="P672" i="150"/>
  <c r="Q672" i="150"/>
  <c r="P673" i="150"/>
  <c r="Q673" i="150"/>
  <c r="P674" i="150"/>
  <c r="Q674" i="150"/>
  <c r="P675" i="150"/>
  <c r="Q675" i="150"/>
  <c r="P676" i="150"/>
  <c r="Q676" i="150"/>
  <c r="P677" i="150"/>
  <c r="Q677" i="150"/>
  <c r="P678" i="150"/>
  <c r="Q678" i="150"/>
  <c r="P679" i="150"/>
  <c r="Q679" i="150"/>
  <c r="P680" i="150"/>
  <c r="Q680" i="150"/>
  <c r="P681" i="150"/>
  <c r="Q681" i="150"/>
  <c r="P682" i="150"/>
  <c r="Q682" i="150"/>
  <c r="P683" i="150"/>
  <c r="Q683" i="150"/>
  <c r="P684" i="150"/>
  <c r="Q684" i="150"/>
  <c r="P685" i="150"/>
  <c r="Q685" i="150"/>
  <c r="P686" i="150"/>
  <c r="Q686" i="150"/>
  <c r="P687" i="150"/>
  <c r="Q687" i="150"/>
  <c r="P688" i="150"/>
  <c r="Q688" i="150"/>
  <c r="P689" i="150"/>
  <c r="Q689" i="150"/>
  <c r="P690" i="150"/>
  <c r="Q690" i="150"/>
  <c r="P691" i="150"/>
  <c r="Q691" i="150"/>
  <c r="P692" i="150"/>
  <c r="Q692" i="150"/>
  <c r="P693" i="150"/>
  <c r="Q693" i="150"/>
  <c r="P694" i="150"/>
  <c r="Q694" i="150"/>
  <c r="P695" i="150"/>
  <c r="Q695" i="150"/>
  <c r="P696" i="150"/>
  <c r="Q696" i="150"/>
  <c r="P697" i="150"/>
  <c r="Q697" i="150"/>
  <c r="P698" i="150"/>
  <c r="Q698" i="150"/>
  <c r="P699" i="150"/>
  <c r="Q699" i="150"/>
  <c r="P700" i="150"/>
  <c r="Q700" i="150"/>
  <c r="P701" i="150"/>
  <c r="Q701" i="150"/>
  <c r="P702" i="150"/>
  <c r="Q702" i="150"/>
  <c r="P703" i="150"/>
  <c r="Q703" i="150"/>
  <c r="P704" i="150"/>
  <c r="Q704" i="150"/>
  <c r="P705" i="150"/>
  <c r="Q705" i="150"/>
  <c r="P706" i="150"/>
  <c r="Q706" i="150"/>
  <c r="P707" i="150"/>
  <c r="Q707" i="150"/>
  <c r="P708" i="150"/>
  <c r="Q708" i="150"/>
  <c r="P709" i="150"/>
  <c r="Q709" i="150"/>
  <c r="P710" i="150"/>
  <c r="Q710" i="150"/>
  <c r="P711" i="150"/>
  <c r="Q711" i="150"/>
  <c r="P712" i="150"/>
  <c r="Q712" i="150"/>
  <c r="P713" i="150"/>
  <c r="Q713" i="150"/>
  <c r="P714" i="150"/>
  <c r="Q714" i="150"/>
  <c r="P715" i="150"/>
  <c r="Q715" i="150"/>
  <c r="P716" i="150"/>
  <c r="Q716" i="150"/>
  <c r="P717" i="150"/>
  <c r="Q717" i="150"/>
  <c r="P718" i="150"/>
  <c r="Q718" i="150"/>
  <c r="P719" i="150"/>
  <c r="Q719" i="150"/>
  <c r="P720" i="150"/>
  <c r="Q720" i="150"/>
  <c r="P721" i="150"/>
  <c r="Q721" i="150"/>
  <c r="P722" i="150"/>
  <c r="Q722" i="150"/>
  <c r="P723" i="150"/>
  <c r="Q723" i="150"/>
  <c r="P724" i="150"/>
  <c r="Q724" i="150"/>
  <c r="P725" i="150"/>
  <c r="Q725" i="150"/>
  <c r="P726" i="150"/>
  <c r="Q726" i="150"/>
  <c r="P727" i="150"/>
  <c r="Q727" i="150"/>
  <c r="P728" i="150"/>
  <c r="Q728" i="150"/>
  <c r="P729" i="150"/>
  <c r="Q729" i="150"/>
  <c r="P730" i="150"/>
  <c r="Q730" i="150"/>
  <c r="P731" i="150"/>
  <c r="Q731" i="150"/>
  <c r="P732" i="150"/>
  <c r="Q732" i="150"/>
  <c r="P733" i="150"/>
  <c r="Q733" i="150"/>
  <c r="P734" i="150"/>
  <c r="Q734" i="150"/>
  <c r="P735" i="150"/>
  <c r="Q735" i="150"/>
  <c r="P736" i="150"/>
  <c r="Q736" i="150"/>
  <c r="P737" i="150"/>
  <c r="Q737" i="150"/>
  <c r="P738" i="150"/>
  <c r="Q738" i="150"/>
  <c r="P739" i="150"/>
  <c r="Q739" i="150"/>
  <c r="P740" i="150"/>
  <c r="Q740" i="150"/>
  <c r="P741" i="150"/>
  <c r="Q741" i="150"/>
  <c r="P742" i="150"/>
  <c r="Q742" i="150"/>
  <c r="P743" i="150"/>
  <c r="Q743" i="150"/>
  <c r="P744" i="150"/>
  <c r="Q744" i="150"/>
  <c r="P745" i="150"/>
  <c r="Q745" i="150"/>
  <c r="P746" i="150"/>
  <c r="Q746" i="150"/>
  <c r="P747" i="150"/>
  <c r="Q747" i="150"/>
  <c r="P748" i="150"/>
  <c r="Q748" i="150"/>
  <c r="P749" i="150"/>
  <c r="Q749" i="150"/>
  <c r="P750" i="150"/>
  <c r="Q750" i="150"/>
  <c r="P751" i="150"/>
  <c r="Q751" i="150"/>
  <c r="P752" i="150"/>
  <c r="Q752" i="150"/>
  <c r="P753" i="150"/>
  <c r="Q753" i="150"/>
  <c r="P754" i="150"/>
  <c r="Q754" i="150"/>
  <c r="P755" i="150"/>
  <c r="Q755" i="150"/>
  <c r="P756" i="150"/>
  <c r="Q756" i="150"/>
  <c r="P757" i="150"/>
  <c r="Q757" i="150"/>
  <c r="P758" i="150"/>
  <c r="Q758" i="150"/>
  <c r="P759" i="150"/>
  <c r="Q759" i="150"/>
  <c r="P760" i="150"/>
  <c r="Q760" i="150"/>
  <c r="P761" i="150"/>
  <c r="Q761" i="150"/>
  <c r="P762" i="150"/>
  <c r="Q762" i="150"/>
  <c r="P763" i="150"/>
  <c r="Q763" i="150"/>
  <c r="P764" i="150"/>
  <c r="Q764" i="150"/>
  <c r="P765" i="150"/>
  <c r="Q765" i="150"/>
  <c r="P766" i="150"/>
  <c r="Q766" i="150"/>
  <c r="P767" i="150"/>
  <c r="Q767" i="150"/>
  <c r="P768" i="150"/>
  <c r="Q768" i="150"/>
  <c r="P769" i="150"/>
  <c r="Q769" i="150"/>
  <c r="P770" i="150"/>
  <c r="Q770" i="150"/>
  <c r="P771" i="150"/>
  <c r="Q771" i="150"/>
  <c r="P772" i="150"/>
  <c r="Q772" i="150"/>
  <c r="P773" i="150"/>
  <c r="Q773" i="150"/>
  <c r="P774" i="150"/>
  <c r="Q774" i="150"/>
  <c r="P775" i="150"/>
  <c r="Q775" i="150"/>
  <c r="P776" i="150"/>
  <c r="Q776" i="150"/>
  <c r="P777" i="150"/>
  <c r="Q777" i="150"/>
  <c r="P778" i="150"/>
  <c r="Q778" i="150"/>
  <c r="P779" i="150"/>
  <c r="Q779" i="150"/>
  <c r="P780" i="150"/>
  <c r="Q780" i="150"/>
  <c r="P781" i="150"/>
  <c r="Q781" i="150"/>
  <c r="P782" i="150"/>
  <c r="Q782" i="150"/>
  <c r="P783" i="150"/>
  <c r="Q783" i="150"/>
  <c r="P784" i="150"/>
  <c r="Q784" i="150"/>
  <c r="P785" i="150"/>
  <c r="Q785" i="150"/>
  <c r="P786" i="150"/>
  <c r="Q786" i="150"/>
  <c r="P787" i="150"/>
  <c r="Q787" i="150"/>
  <c r="P788" i="150"/>
  <c r="Q788" i="150"/>
  <c r="P789" i="150"/>
  <c r="Q789" i="150"/>
  <c r="P790" i="150"/>
  <c r="Q790" i="150"/>
  <c r="P791" i="150"/>
  <c r="Q791" i="150"/>
  <c r="P792" i="150"/>
  <c r="Q792" i="150"/>
  <c r="P793" i="150"/>
  <c r="Q793" i="150"/>
  <c r="P794" i="150"/>
  <c r="Q794" i="150"/>
  <c r="P795" i="150"/>
  <c r="Q795" i="150"/>
  <c r="P796" i="150"/>
  <c r="Q796" i="150"/>
  <c r="P797" i="150"/>
  <c r="Q797" i="150"/>
  <c r="P798" i="150"/>
  <c r="Q798" i="150"/>
  <c r="P799" i="150"/>
  <c r="Q799" i="150"/>
  <c r="P800" i="150"/>
  <c r="Q800" i="150"/>
  <c r="P801" i="150"/>
  <c r="Q801" i="150"/>
  <c r="P802" i="150"/>
  <c r="Q802" i="150"/>
  <c r="P803" i="150"/>
  <c r="Q803" i="150"/>
  <c r="P804" i="150"/>
  <c r="Q804" i="150"/>
  <c r="P805" i="150"/>
  <c r="Q805" i="150"/>
  <c r="P806" i="150"/>
  <c r="Q806" i="150"/>
  <c r="P807" i="150"/>
  <c r="Q807" i="150"/>
  <c r="P808" i="150"/>
  <c r="Q808" i="150"/>
  <c r="P809" i="150"/>
  <c r="Q809" i="150"/>
  <c r="P810" i="150"/>
  <c r="Q810" i="150"/>
  <c r="P811" i="150"/>
  <c r="Q811" i="150"/>
  <c r="P812" i="150"/>
  <c r="Q812" i="150"/>
  <c r="P813" i="150"/>
  <c r="Q813" i="150"/>
  <c r="P814" i="150"/>
  <c r="Q814" i="150"/>
  <c r="P815" i="150"/>
  <c r="Q815" i="150"/>
  <c r="P816" i="150"/>
  <c r="Q816" i="150"/>
  <c r="P817" i="150"/>
  <c r="Q817" i="150"/>
  <c r="P818" i="150"/>
  <c r="Q818" i="150"/>
  <c r="P819" i="150"/>
  <c r="Q819" i="150"/>
  <c r="P820" i="150"/>
  <c r="Q820" i="150"/>
  <c r="P821" i="150"/>
  <c r="Q821" i="150"/>
  <c r="P822" i="150"/>
  <c r="Q822" i="150"/>
  <c r="P823" i="150"/>
  <c r="Q823" i="150"/>
  <c r="P824" i="150"/>
  <c r="Q824" i="150"/>
  <c r="P825" i="150"/>
  <c r="Q825" i="150"/>
  <c r="P826" i="150"/>
  <c r="Q826" i="150"/>
  <c r="P827" i="150"/>
  <c r="Q827" i="150"/>
  <c r="P828" i="150"/>
  <c r="Q828" i="150"/>
  <c r="P829" i="150"/>
  <c r="Q829" i="150"/>
  <c r="P830" i="150"/>
  <c r="Q830" i="150"/>
  <c r="P831" i="150"/>
  <c r="Q831" i="150"/>
  <c r="P832" i="150"/>
  <c r="Q832" i="150"/>
  <c r="P833" i="150"/>
  <c r="Q833" i="150"/>
  <c r="P834" i="150"/>
  <c r="Q834" i="150"/>
  <c r="P835" i="150"/>
  <c r="Q835" i="150"/>
  <c r="P836" i="150"/>
  <c r="Q836" i="150"/>
  <c r="P837" i="150"/>
  <c r="Q837" i="150"/>
  <c r="P838" i="150"/>
  <c r="Q838" i="150"/>
  <c r="P839" i="150"/>
  <c r="Q839" i="150"/>
  <c r="P840" i="150"/>
  <c r="Q840" i="150"/>
  <c r="P841" i="150"/>
  <c r="Q841" i="150"/>
  <c r="P842" i="150"/>
  <c r="Q842" i="150"/>
  <c r="P843" i="150"/>
  <c r="Q843" i="150"/>
  <c r="P844" i="150"/>
  <c r="Q844" i="150"/>
  <c r="P845" i="150"/>
  <c r="Q845" i="150"/>
  <c r="P846" i="150"/>
  <c r="Q846" i="150"/>
  <c r="P847" i="150"/>
  <c r="Q847" i="150"/>
  <c r="P848" i="150"/>
  <c r="Q848" i="150"/>
  <c r="P849" i="150"/>
  <c r="Q849" i="150"/>
  <c r="P850" i="150"/>
  <c r="Q850" i="150"/>
  <c r="P851" i="150"/>
  <c r="Q851" i="150"/>
  <c r="P852" i="150"/>
  <c r="Q852" i="150"/>
  <c r="P853" i="150"/>
  <c r="Q853" i="150"/>
  <c r="P854" i="150"/>
  <c r="Q854" i="150"/>
  <c r="P855" i="150"/>
  <c r="Q855" i="150"/>
  <c r="P856" i="150"/>
  <c r="Q856" i="150"/>
  <c r="P857" i="150"/>
  <c r="Q857" i="150"/>
  <c r="P858" i="150"/>
  <c r="Q858" i="150"/>
  <c r="P859" i="150"/>
  <c r="Q859" i="150"/>
  <c r="P860" i="150"/>
  <c r="Q860" i="150"/>
  <c r="P861" i="150"/>
  <c r="Q861" i="150"/>
  <c r="P862" i="150"/>
  <c r="Q862" i="150"/>
  <c r="P863" i="150"/>
  <c r="Q863" i="150"/>
  <c r="P864" i="150"/>
  <c r="Q864" i="150"/>
  <c r="P865" i="150"/>
  <c r="Q865" i="150"/>
  <c r="P866" i="150"/>
  <c r="Q866" i="150"/>
  <c r="P867" i="150"/>
  <c r="Q867" i="150"/>
  <c r="P868" i="150"/>
  <c r="Q868" i="150"/>
  <c r="P869" i="150"/>
  <c r="Q869" i="150"/>
  <c r="P870" i="150"/>
  <c r="Q870" i="150"/>
  <c r="P871" i="150"/>
  <c r="Q871" i="150"/>
  <c r="P872" i="150"/>
  <c r="Q872" i="150"/>
  <c r="P873" i="150"/>
  <c r="Q873" i="150"/>
  <c r="P874" i="150"/>
  <c r="Q874" i="150"/>
  <c r="P875" i="150"/>
  <c r="Q875" i="150"/>
  <c r="P876" i="150"/>
  <c r="Q876" i="150"/>
  <c r="P877" i="150"/>
  <c r="Q877" i="150"/>
  <c r="P878" i="150"/>
  <c r="Q878" i="150"/>
  <c r="P879" i="150"/>
  <c r="Q879" i="150"/>
  <c r="P880" i="150"/>
  <c r="Q880" i="150"/>
  <c r="P881" i="150"/>
  <c r="Q881" i="150"/>
  <c r="P882" i="150"/>
  <c r="Q882" i="150"/>
  <c r="P883" i="150"/>
  <c r="Q883" i="150"/>
  <c r="P884" i="150"/>
  <c r="Q884" i="150"/>
  <c r="P885" i="150"/>
  <c r="Q885" i="150"/>
  <c r="P886" i="150"/>
  <c r="Q886" i="150"/>
  <c r="P887" i="150"/>
  <c r="Q887" i="150"/>
  <c r="P888" i="150"/>
  <c r="Q888" i="150"/>
  <c r="P889" i="150"/>
  <c r="Q889" i="150"/>
  <c r="P890" i="150"/>
  <c r="Q890" i="150"/>
  <c r="P891" i="150"/>
  <c r="Q891" i="150"/>
  <c r="P892" i="150"/>
  <c r="Q892" i="150"/>
  <c r="P893" i="150"/>
  <c r="Q893" i="150"/>
  <c r="P894" i="150"/>
  <c r="Q894" i="150"/>
  <c r="P895" i="150"/>
  <c r="Q895" i="150"/>
  <c r="P896" i="150"/>
  <c r="Q896" i="150"/>
  <c r="P897" i="150"/>
  <c r="Q897" i="150"/>
  <c r="P898" i="150"/>
  <c r="Q898" i="150"/>
  <c r="P899" i="150"/>
  <c r="Q899" i="150"/>
  <c r="P900" i="150"/>
  <c r="Q900" i="150"/>
  <c r="P901" i="150"/>
  <c r="Q901" i="150"/>
  <c r="P902" i="150"/>
  <c r="Q902" i="150"/>
  <c r="P903" i="150"/>
  <c r="Q903" i="150"/>
  <c r="P904" i="150"/>
  <c r="Q904" i="150"/>
  <c r="P905" i="150"/>
  <c r="Q905" i="150"/>
  <c r="P906" i="150"/>
  <c r="Q906" i="150"/>
  <c r="P907" i="150"/>
  <c r="Q907" i="150"/>
  <c r="P908" i="150"/>
  <c r="Q908" i="150"/>
  <c r="P909" i="150"/>
  <c r="Q909" i="150"/>
  <c r="P910" i="150"/>
  <c r="Q910" i="150"/>
  <c r="P911" i="150"/>
  <c r="Q911" i="150"/>
  <c r="P912" i="150"/>
  <c r="Q912" i="150"/>
  <c r="P913" i="150"/>
  <c r="Q913" i="150"/>
  <c r="P914" i="150"/>
  <c r="Q914" i="150"/>
  <c r="P915" i="150"/>
  <c r="Q915" i="150"/>
  <c r="P916" i="150"/>
  <c r="Q916" i="150"/>
  <c r="P917" i="150"/>
  <c r="Q917" i="150"/>
  <c r="P918" i="150"/>
  <c r="Q918" i="150"/>
  <c r="P919" i="150"/>
  <c r="Q919" i="150"/>
  <c r="P920" i="150"/>
  <c r="Q920" i="150"/>
  <c r="P921" i="150"/>
  <c r="Q921" i="150"/>
  <c r="P922" i="150"/>
  <c r="Q922" i="150"/>
  <c r="P923" i="150"/>
  <c r="Q923" i="150"/>
  <c r="P924" i="150"/>
  <c r="Q924" i="150"/>
  <c r="P925" i="150"/>
  <c r="Q925" i="150"/>
  <c r="P926" i="150"/>
  <c r="Q926" i="150"/>
  <c r="P927" i="150"/>
  <c r="Q927" i="150"/>
  <c r="P928" i="150"/>
  <c r="Q928" i="150"/>
  <c r="P929" i="150"/>
  <c r="Q929" i="150"/>
  <c r="P930" i="150"/>
  <c r="Q930" i="150"/>
  <c r="P931" i="150"/>
  <c r="Q931" i="150"/>
  <c r="P932" i="150"/>
  <c r="Q932" i="150"/>
  <c r="P933" i="150"/>
  <c r="Q933" i="150"/>
  <c r="P934" i="150"/>
  <c r="Q934" i="150"/>
  <c r="P935" i="150"/>
  <c r="Q935" i="150"/>
  <c r="P936" i="150"/>
  <c r="Q936" i="150"/>
  <c r="P937" i="150"/>
  <c r="Q937" i="150"/>
  <c r="P938" i="150"/>
  <c r="Q938" i="150"/>
  <c r="P939" i="150"/>
  <c r="Q939" i="150"/>
  <c r="P940" i="150"/>
  <c r="Q940" i="150"/>
  <c r="P941" i="150"/>
  <c r="Q941" i="150"/>
  <c r="P942" i="150"/>
  <c r="Q942" i="150"/>
  <c r="P943" i="150"/>
  <c r="Q943" i="150"/>
  <c r="P944" i="150"/>
  <c r="Q944" i="150"/>
  <c r="P945" i="150"/>
  <c r="Q945" i="150"/>
  <c r="P946" i="150"/>
  <c r="Q946" i="150"/>
  <c r="P947" i="150"/>
  <c r="Q947" i="150"/>
  <c r="P948" i="150"/>
  <c r="Q948" i="150"/>
  <c r="P949" i="150"/>
  <c r="Q949" i="150"/>
  <c r="P950" i="150"/>
  <c r="Q950" i="150"/>
  <c r="P951" i="150"/>
  <c r="Q951" i="150"/>
  <c r="P952" i="150"/>
  <c r="Q952" i="150"/>
  <c r="P953" i="150"/>
  <c r="Q953" i="150"/>
  <c r="P954" i="150"/>
  <c r="Q954" i="150"/>
  <c r="P955" i="150"/>
  <c r="Q955" i="150"/>
  <c r="P956" i="150"/>
  <c r="Q956" i="150"/>
  <c r="P957" i="150"/>
  <c r="Q957" i="150"/>
  <c r="P958" i="150"/>
  <c r="Q958" i="150"/>
  <c r="P959" i="150"/>
  <c r="Q959" i="150"/>
  <c r="P960" i="150"/>
  <c r="Q960" i="150"/>
  <c r="P961" i="150"/>
  <c r="Q961" i="150"/>
  <c r="P962" i="150"/>
  <c r="Q962" i="150"/>
  <c r="P963" i="150"/>
  <c r="Q963" i="150"/>
  <c r="P964" i="150"/>
  <c r="Q964" i="150"/>
  <c r="P965" i="150"/>
  <c r="Q965" i="150"/>
  <c r="P966" i="150"/>
  <c r="Q966" i="150"/>
  <c r="P967" i="150"/>
  <c r="Q967" i="150"/>
  <c r="P968" i="150"/>
  <c r="Q968" i="150"/>
  <c r="P969" i="150"/>
  <c r="Q969" i="150"/>
  <c r="P970" i="150"/>
  <c r="Q970" i="150"/>
  <c r="P971" i="150"/>
  <c r="Q971" i="150"/>
  <c r="P972" i="150"/>
  <c r="Q972" i="150"/>
  <c r="P973" i="150"/>
  <c r="Q973" i="150"/>
  <c r="P974" i="150"/>
  <c r="Q974" i="150"/>
  <c r="P975" i="150"/>
  <c r="Q975" i="150"/>
  <c r="Q646" i="150"/>
  <c r="P646" i="150"/>
  <c r="J647" i="150"/>
  <c r="K647" i="150"/>
  <c r="M647" i="150"/>
  <c r="N647" i="150"/>
  <c r="O647" i="150"/>
  <c r="R647" i="150"/>
  <c r="S647" i="150"/>
  <c r="T647" i="150"/>
  <c r="U647" i="150"/>
  <c r="V647" i="150"/>
  <c r="W647" i="150"/>
  <c r="X647" i="150"/>
  <c r="Y647" i="150"/>
  <c r="Z647" i="150"/>
  <c r="AA647" i="150"/>
  <c r="AB647" i="150"/>
  <c r="J648" i="150"/>
  <c r="K648" i="150"/>
  <c r="M648" i="150"/>
  <c r="N648" i="150"/>
  <c r="O648" i="150"/>
  <c r="R648" i="150"/>
  <c r="S648" i="150"/>
  <c r="T648" i="150"/>
  <c r="U648" i="150"/>
  <c r="V648" i="150"/>
  <c r="W648" i="150"/>
  <c r="X648" i="150"/>
  <c r="Y648" i="150"/>
  <c r="Z648" i="150"/>
  <c r="AA648" i="150"/>
  <c r="AB648" i="150"/>
  <c r="J649" i="150"/>
  <c r="K649" i="150"/>
  <c r="M649" i="150"/>
  <c r="N649" i="150"/>
  <c r="O649" i="150"/>
  <c r="R649" i="150"/>
  <c r="S649" i="150"/>
  <c r="T649" i="150"/>
  <c r="U649" i="150"/>
  <c r="V649" i="150"/>
  <c r="W649" i="150"/>
  <c r="X649" i="150"/>
  <c r="Y649" i="150"/>
  <c r="Z649" i="150"/>
  <c r="AA649" i="150"/>
  <c r="AB649" i="150"/>
  <c r="J650" i="150"/>
  <c r="K650" i="150"/>
  <c r="M650" i="150"/>
  <c r="N650" i="150"/>
  <c r="O650" i="150"/>
  <c r="R650" i="150"/>
  <c r="S650" i="150"/>
  <c r="T650" i="150"/>
  <c r="U650" i="150"/>
  <c r="V650" i="150"/>
  <c r="W650" i="150"/>
  <c r="X650" i="150"/>
  <c r="Y650" i="150"/>
  <c r="Z650" i="150"/>
  <c r="AA650" i="150"/>
  <c r="AB650" i="150"/>
  <c r="J651" i="150"/>
  <c r="K651" i="150"/>
  <c r="M651" i="150"/>
  <c r="N651" i="150"/>
  <c r="O651" i="150"/>
  <c r="R651" i="150"/>
  <c r="S651" i="150"/>
  <c r="T651" i="150"/>
  <c r="U651" i="150"/>
  <c r="V651" i="150"/>
  <c r="W651" i="150"/>
  <c r="X651" i="150"/>
  <c r="Y651" i="150"/>
  <c r="Z651" i="150"/>
  <c r="AA651" i="150"/>
  <c r="AB651" i="150"/>
  <c r="J652" i="150"/>
  <c r="K652" i="150"/>
  <c r="M652" i="150"/>
  <c r="N652" i="150"/>
  <c r="O652" i="150"/>
  <c r="R652" i="150"/>
  <c r="S652" i="150"/>
  <c r="T652" i="150"/>
  <c r="U652" i="150"/>
  <c r="V652" i="150"/>
  <c r="W652" i="150"/>
  <c r="X652" i="150"/>
  <c r="Y652" i="150"/>
  <c r="Z652" i="150"/>
  <c r="AA652" i="150"/>
  <c r="AB652" i="150"/>
  <c r="J653" i="150"/>
  <c r="K653" i="150"/>
  <c r="M653" i="150"/>
  <c r="N653" i="150"/>
  <c r="O653" i="150"/>
  <c r="R653" i="150"/>
  <c r="S653" i="150"/>
  <c r="T653" i="150"/>
  <c r="U653" i="150"/>
  <c r="V653" i="150"/>
  <c r="W653" i="150"/>
  <c r="X653" i="150"/>
  <c r="Y653" i="150"/>
  <c r="Z653" i="150"/>
  <c r="AA653" i="150"/>
  <c r="AB653" i="150"/>
  <c r="J654" i="150"/>
  <c r="K654" i="150"/>
  <c r="M654" i="150"/>
  <c r="N654" i="150"/>
  <c r="O654" i="150"/>
  <c r="R654" i="150"/>
  <c r="S654" i="150"/>
  <c r="T654" i="150"/>
  <c r="U654" i="150"/>
  <c r="V654" i="150"/>
  <c r="W654" i="150"/>
  <c r="X654" i="150"/>
  <c r="Y654" i="150"/>
  <c r="Z654" i="150"/>
  <c r="AA654" i="150"/>
  <c r="AB654" i="150"/>
  <c r="J655" i="150"/>
  <c r="K655" i="150"/>
  <c r="M655" i="150"/>
  <c r="N655" i="150"/>
  <c r="O655" i="150"/>
  <c r="R655" i="150"/>
  <c r="S655" i="150"/>
  <c r="T655" i="150"/>
  <c r="U655" i="150"/>
  <c r="V655" i="150"/>
  <c r="W655" i="150"/>
  <c r="X655" i="150"/>
  <c r="Y655" i="150"/>
  <c r="Z655" i="150"/>
  <c r="AA655" i="150"/>
  <c r="AB655" i="150"/>
  <c r="J656" i="150"/>
  <c r="K656" i="150"/>
  <c r="M656" i="150"/>
  <c r="N656" i="150"/>
  <c r="O656" i="150"/>
  <c r="R656" i="150"/>
  <c r="S656" i="150"/>
  <c r="T656" i="150"/>
  <c r="U656" i="150"/>
  <c r="V656" i="150"/>
  <c r="W656" i="150"/>
  <c r="X656" i="150"/>
  <c r="Y656" i="150"/>
  <c r="Z656" i="150"/>
  <c r="AA656" i="150"/>
  <c r="AB656" i="150"/>
  <c r="J657" i="150"/>
  <c r="K657" i="150"/>
  <c r="M657" i="150"/>
  <c r="N657" i="150"/>
  <c r="O657" i="150"/>
  <c r="R657" i="150"/>
  <c r="S657" i="150"/>
  <c r="T657" i="150"/>
  <c r="U657" i="150"/>
  <c r="V657" i="150"/>
  <c r="W657" i="150"/>
  <c r="X657" i="150"/>
  <c r="Y657" i="150"/>
  <c r="Z657" i="150"/>
  <c r="AA657" i="150"/>
  <c r="AB657" i="150"/>
  <c r="J658" i="150"/>
  <c r="K658" i="150"/>
  <c r="M658" i="150"/>
  <c r="N658" i="150"/>
  <c r="O658" i="150"/>
  <c r="R658" i="150"/>
  <c r="S658" i="150"/>
  <c r="T658" i="150"/>
  <c r="U658" i="150"/>
  <c r="V658" i="150"/>
  <c r="W658" i="150"/>
  <c r="X658" i="150"/>
  <c r="Y658" i="150"/>
  <c r="Z658" i="150"/>
  <c r="AA658" i="150"/>
  <c r="AB658" i="150"/>
  <c r="J659" i="150"/>
  <c r="K659" i="150"/>
  <c r="M659" i="150"/>
  <c r="N659" i="150"/>
  <c r="O659" i="150"/>
  <c r="R659" i="150"/>
  <c r="S659" i="150"/>
  <c r="T659" i="150"/>
  <c r="U659" i="150"/>
  <c r="V659" i="150"/>
  <c r="W659" i="150"/>
  <c r="X659" i="150"/>
  <c r="Y659" i="150"/>
  <c r="Z659" i="150"/>
  <c r="AA659" i="150"/>
  <c r="AB659" i="150"/>
  <c r="J660" i="150"/>
  <c r="K660" i="150"/>
  <c r="M660" i="150"/>
  <c r="N660" i="150"/>
  <c r="O660" i="150"/>
  <c r="R660" i="150"/>
  <c r="S660" i="150"/>
  <c r="T660" i="150"/>
  <c r="U660" i="150"/>
  <c r="V660" i="150"/>
  <c r="W660" i="150"/>
  <c r="X660" i="150"/>
  <c r="Y660" i="150"/>
  <c r="Z660" i="150"/>
  <c r="AA660" i="150"/>
  <c r="AB660" i="150"/>
  <c r="J661" i="150"/>
  <c r="K661" i="150"/>
  <c r="M661" i="150"/>
  <c r="N661" i="150"/>
  <c r="O661" i="150"/>
  <c r="R661" i="150"/>
  <c r="S661" i="150"/>
  <c r="T661" i="150"/>
  <c r="U661" i="150"/>
  <c r="V661" i="150"/>
  <c r="W661" i="150"/>
  <c r="X661" i="150"/>
  <c r="Y661" i="150"/>
  <c r="Z661" i="150"/>
  <c r="AA661" i="150"/>
  <c r="AB661" i="150"/>
  <c r="J662" i="150"/>
  <c r="K662" i="150"/>
  <c r="M662" i="150"/>
  <c r="N662" i="150"/>
  <c r="O662" i="150"/>
  <c r="R662" i="150"/>
  <c r="S662" i="150"/>
  <c r="T662" i="150"/>
  <c r="U662" i="150"/>
  <c r="V662" i="150"/>
  <c r="W662" i="150"/>
  <c r="X662" i="150"/>
  <c r="Y662" i="150"/>
  <c r="Z662" i="150"/>
  <c r="AA662" i="150"/>
  <c r="AB662" i="150"/>
  <c r="J663" i="150"/>
  <c r="K663" i="150"/>
  <c r="M663" i="150"/>
  <c r="N663" i="150"/>
  <c r="O663" i="150"/>
  <c r="R663" i="150"/>
  <c r="S663" i="150"/>
  <c r="T663" i="150"/>
  <c r="U663" i="150"/>
  <c r="V663" i="150"/>
  <c r="W663" i="150"/>
  <c r="X663" i="150"/>
  <c r="Y663" i="150"/>
  <c r="Z663" i="150"/>
  <c r="AA663" i="150"/>
  <c r="AB663" i="150"/>
  <c r="J664" i="150"/>
  <c r="K664" i="150"/>
  <c r="M664" i="150"/>
  <c r="N664" i="150"/>
  <c r="O664" i="150"/>
  <c r="R664" i="150"/>
  <c r="S664" i="150"/>
  <c r="T664" i="150"/>
  <c r="U664" i="150"/>
  <c r="V664" i="150"/>
  <c r="W664" i="150"/>
  <c r="X664" i="150"/>
  <c r="Y664" i="150"/>
  <c r="Z664" i="150"/>
  <c r="AA664" i="150"/>
  <c r="AB664" i="150"/>
  <c r="J665" i="150"/>
  <c r="K665" i="150"/>
  <c r="M665" i="150"/>
  <c r="N665" i="150"/>
  <c r="O665" i="150"/>
  <c r="R665" i="150"/>
  <c r="S665" i="150"/>
  <c r="T665" i="150"/>
  <c r="U665" i="150"/>
  <c r="V665" i="150"/>
  <c r="W665" i="150"/>
  <c r="X665" i="150"/>
  <c r="Y665" i="150"/>
  <c r="Z665" i="150"/>
  <c r="AA665" i="150"/>
  <c r="AB665" i="150"/>
  <c r="J666" i="150"/>
  <c r="K666" i="150"/>
  <c r="M666" i="150"/>
  <c r="N666" i="150"/>
  <c r="O666" i="150"/>
  <c r="R666" i="150"/>
  <c r="S666" i="150"/>
  <c r="T666" i="150"/>
  <c r="U666" i="150"/>
  <c r="V666" i="150"/>
  <c r="W666" i="150"/>
  <c r="X666" i="150"/>
  <c r="Y666" i="150"/>
  <c r="Z666" i="150"/>
  <c r="AA666" i="150"/>
  <c r="AB666" i="150"/>
  <c r="J667" i="150"/>
  <c r="K667" i="150"/>
  <c r="M667" i="150"/>
  <c r="N667" i="150"/>
  <c r="O667" i="150"/>
  <c r="R667" i="150"/>
  <c r="S667" i="150"/>
  <c r="T667" i="150"/>
  <c r="U667" i="150"/>
  <c r="V667" i="150"/>
  <c r="W667" i="150"/>
  <c r="X667" i="150"/>
  <c r="Y667" i="150"/>
  <c r="Z667" i="150"/>
  <c r="AA667" i="150"/>
  <c r="AB667" i="150"/>
  <c r="J668" i="150"/>
  <c r="K668" i="150"/>
  <c r="M668" i="150"/>
  <c r="N668" i="150"/>
  <c r="O668" i="150"/>
  <c r="R668" i="150"/>
  <c r="S668" i="150"/>
  <c r="T668" i="150"/>
  <c r="U668" i="150"/>
  <c r="V668" i="150"/>
  <c r="W668" i="150"/>
  <c r="X668" i="150"/>
  <c r="Y668" i="150"/>
  <c r="Z668" i="150"/>
  <c r="AA668" i="150"/>
  <c r="AB668" i="150"/>
  <c r="J669" i="150"/>
  <c r="K669" i="150"/>
  <c r="M669" i="150"/>
  <c r="N669" i="150"/>
  <c r="O669" i="150"/>
  <c r="R669" i="150"/>
  <c r="S669" i="150"/>
  <c r="T669" i="150"/>
  <c r="U669" i="150"/>
  <c r="V669" i="150"/>
  <c r="W669" i="150"/>
  <c r="X669" i="150"/>
  <c r="Y669" i="150"/>
  <c r="Z669" i="150"/>
  <c r="AA669" i="150"/>
  <c r="AB669" i="150"/>
  <c r="J670" i="150"/>
  <c r="K670" i="150"/>
  <c r="M670" i="150"/>
  <c r="N670" i="150"/>
  <c r="O670" i="150"/>
  <c r="R670" i="150"/>
  <c r="S670" i="150"/>
  <c r="T670" i="150"/>
  <c r="U670" i="150"/>
  <c r="V670" i="150"/>
  <c r="W670" i="150"/>
  <c r="X670" i="150"/>
  <c r="Y670" i="150"/>
  <c r="Z670" i="150"/>
  <c r="AA670" i="150"/>
  <c r="AB670" i="150"/>
  <c r="J671" i="150"/>
  <c r="K671" i="150"/>
  <c r="M671" i="150"/>
  <c r="N671" i="150"/>
  <c r="O671" i="150"/>
  <c r="R671" i="150"/>
  <c r="S671" i="150"/>
  <c r="T671" i="150"/>
  <c r="U671" i="150"/>
  <c r="V671" i="150"/>
  <c r="W671" i="150"/>
  <c r="X671" i="150"/>
  <c r="Y671" i="150"/>
  <c r="Z671" i="150"/>
  <c r="AA671" i="150"/>
  <c r="AB671" i="150"/>
  <c r="J672" i="150"/>
  <c r="K672" i="150"/>
  <c r="M672" i="150"/>
  <c r="N672" i="150"/>
  <c r="O672" i="150"/>
  <c r="R672" i="150"/>
  <c r="S672" i="150"/>
  <c r="T672" i="150"/>
  <c r="U672" i="150"/>
  <c r="V672" i="150"/>
  <c r="W672" i="150"/>
  <c r="X672" i="150"/>
  <c r="Y672" i="150"/>
  <c r="Z672" i="150"/>
  <c r="AA672" i="150"/>
  <c r="AB672" i="150"/>
  <c r="J673" i="150"/>
  <c r="K673" i="150"/>
  <c r="M673" i="150"/>
  <c r="N673" i="150"/>
  <c r="O673" i="150"/>
  <c r="R673" i="150"/>
  <c r="S673" i="150"/>
  <c r="T673" i="150"/>
  <c r="U673" i="150"/>
  <c r="V673" i="150"/>
  <c r="W673" i="150"/>
  <c r="X673" i="150"/>
  <c r="Y673" i="150"/>
  <c r="Z673" i="150"/>
  <c r="AA673" i="150"/>
  <c r="AB673" i="150"/>
  <c r="J674" i="150"/>
  <c r="K674" i="150"/>
  <c r="M674" i="150"/>
  <c r="N674" i="150"/>
  <c r="O674" i="150"/>
  <c r="R674" i="150"/>
  <c r="S674" i="150"/>
  <c r="T674" i="150"/>
  <c r="U674" i="150"/>
  <c r="V674" i="150"/>
  <c r="W674" i="150"/>
  <c r="X674" i="150"/>
  <c r="Y674" i="150"/>
  <c r="Z674" i="150"/>
  <c r="AA674" i="150"/>
  <c r="AB674" i="150"/>
  <c r="J675" i="150"/>
  <c r="K675" i="150"/>
  <c r="M675" i="150"/>
  <c r="N675" i="150"/>
  <c r="O675" i="150"/>
  <c r="R675" i="150"/>
  <c r="S675" i="150"/>
  <c r="T675" i="150"/>
  <c r="U675" i="150"/>
  <c r="V675" i="150"/>
  <c r="W675" i="150"/>
  <c r="X675" i="150"/>
  <c r="Y675" i="150"/>
  <c r="Z675" i="150"/>
  <c r="AA675" i="150"/>
  <c r="AB675" i="150"/>
  <c r="J676" i="150"/>
  <c r="K676" i="150"/>
  <c r="M676" i="150"/>
  <c r="N676" i="150"/>
  <c r="O676" i="150"/>
  <c r="R676" i="150"/>
  <c r="S676" i="150"/>
  <c r="T676" i="150"/>
  <c r="U676" i="150"/>
  <c r="V676" i="150"/>
  <c r="W676" i="150"/>
  <c r="X676" i="150"/>
  <c r="Y676" i="150"/>
  <c r="Z676" i="150"/>
  <c r="AA676" i="150"/>
  <c r="AB676" i="150"/>
  <c r="J677" i="150"/>
  <c r="K677" i="150"/>
  <c r="M677" i="150"/>
  <c r="N677" i="150"/>
  <c r="O677" i="150"/>
  <c r="R677" i="150"/>
  <c r="S677" i="150"/>
  <c r="T677" i="150"/>
  <c r="U677" i="150"/>
  <c r="V677" i="150"/>
  <c r="W677" i="150"/>
  <c r="X677" i="150"/>
  <c r="Y677" i="150"/>
  <c r="Z677" i="150"/>
  <c r="AA677" i="150"/>
  <c r="AB677" i="150"/>
  <c r="J678" i="150"/>
  <c r="K678" i="150"/>
  <c r="M678" i="150"/>
  <c r="N678" i="150"/>
  <c r="O678" i="150"/>
  <c r="R678" i="150"/>
  <c r="S678" i="150"/>
  <c r="T678" i="150"/>
  <c r="U678" i="150"/>
  <c r="V678" i="150"/>
  <c r="W678" i="150"/>
  <c r="X678" i="150"/>
  <c r="Y678" i="150"/>
  <c r="Z678" i="150"/>
  <c r="AA678" i="150"/>
  <c r="AB678" i="150"/>
  <c r="J679" i="150"/>
  <c r="K679" i="150"/>
  <c r="M679" i="150"/>
  <c r="N679" i="150"/>
  <c r="O679" i="150"/>
  <c r="R679" i="150"/>
  <c r="S679" i="150"/>
  <c r="T679" i="150"/>
  <c r="U679" i="150"/>
  <c r="V679" i="150"/>
  <c r="W679" i="150"/>
  <c r="X679" i="150"/>
  <c r="Y679" i="150"/>
  <c r="Z679" i="150"/>
  <c r="AA679" i="150"/>
  <c r="AB679" i="150"/>
  <c r="J680" i="150"/>
  <c r="K680" i="150"/>
  <c r="M680" i="150"/>
  <c r="N680" i="150"/>
  <c r="O680" i="150"/>
  <c r="R680" i="150"/>
  <c r="S680" i="150"/>
  <c r="T680" i="150"/>
  <c r="U680" i="150"/>
  <c r="V680" i="150"/>
  <c r="W680" i="150"/>
  <c r="X680" i="150"/>
  <c r="Y680" i="150"/>
  <c r="Z680" i="150"/>
  <c r="AA680" i="150"/>
  <c r="AB680" i="150"/>
  <c r="J681" i="150"/>
  <c r="K681" i="150"/>
  <c r="M681" i="150"/>
  <c r="N681" i="150"/>
  <c r="O681" i="150"/>
  <c r="R681" i="150"/>
  <c r="S681" i="150"/>
  <c r="T681" i="150"/>
  <c r="U681" i="150"/>
  <c r="V681" i="150"/>
  <c r="W681" i="150"/>
  <c r="X681" i="150"/>
  <c r="Y681" i="150"/>
  <c r="Z681" i="150"/>
  <c r="AA681" i="150"/>
  <c r="AB681" i="150"/>
  <c r="J682" i="150"/>
  <c r="K682" i="150"/>
  <c r="M682" i="150"/>
  <c r="N682" i="150"/>
  <c r="O682" i="150"/>
  <c r="R682" i="150"/>
  <c r="S682" i="150"/>
  <c r="T682" i="150"/>
  <c r="U682" i="150"/>
  <c r="V682" i="150"/>
  <c r="W682" i="150"/>
  <c r="X682" i="150"/>
  <c r="Y682" i="150"/>
  <c r="Z682" i="150"/>
  <c r="AA682" i="150"/>
  <c r="AB682" i="150"/>
  <c r="J683" i="150"/>
  <c r="K683" i="150"/>
  <c r="M683" i="150"/>
  <c r="N683" i="150"/>
  <c r="O683" i="150"/>
  <c r="R683" i="150"/>
  <c r="S683" i="150"/>
  <c r="T683" i="150"/>
  <c r="U683" i="150"/>
  <c r="V683" i="150"/>
  <c r="W683" i="150"/>
  <c r="X683" i="150"/>
  <c r="Y683" i="150"/>
  <c r="Z683" i="150"/>
  <c r="AA683" i="150"/>
  <c r="AB683" i="150"/>
  <c r="J684" i="150"/>
  <c r="K684" i="150"/>
  <c r="M684" i="150"/>
  <c r="N684" i="150"/>
  <c r="O684" i="150"/>
  <c r="R684" i="150"/>
  <c r="S684" i="150"/>
  <c r="T684" i="150"/>
  <c r="U684" i="150"/>
  <c r="V684" i="150"/>
  <c r="W684" i="150"/>
  <c r="X684" i="150"/>
  <c r="Y684" i="150"/>
  <c r="Z684" i="150"/>
  <c r="AA684" i="150"/>
  <c r="AB684" i="150"/>
  <c r="J685" i="150"/>
  <c r="K685" i="150"/>
  <c r="M685" i="150"/>
  <c r="N685" i="150"/>
  <c r="O685" i="150"/>
  <c r="R685" i="150"/>
  <c r="S685" i="150"/>
  <c r="T685" i="150"/>
  <c r="U685" i="150"/>
  <c r="V685" i="150"/>
  <c r="W685" i="150"/>
  <c r="X685" i="150"/>
  <c r="Y685" i="150"/>
  <c r="Z685" i="150"/>
  <c r="AA685" i="150"/>
  <c r="AB685" i="150"/>
  <c r="J686" i="150"/>
  <c r="K686" i="150"/>
  <c r="M686" i="150"/>
  <c r="N686" i="150"/>
  <c r="O686" i="150"/>
  <c r="R686" i="150"/>
  <c r="S686" i="150"/>
  <c r="T686" i="150"/>
  <c r="U686" i="150"/>
  <c r="V686" i="150"/>
  <c r="W686" i="150"/>
  <c r="X686" i="150"/>
  <c r="Y686" i="150"/>
  <c r="Z686" i="150"/>
  <c r="AA686" i="150"/>
  <c r="AB686" i="150"/>
  <c r="J687" i="150"/>
  <c r="K687" i="150"/>
  <c r="M687" i="150"/>
  <c r="N687" i="150"/>
  <c r="O687" i="150"/>
  <c r="R687" i="150"/>
  <c r="S687" i="150"/>
  <c r="T687" i="150"/>
  <c r="U687" i="150"/>
  <c r="V687" i="150"/>
  <c r="W687" i="150"/>
  <c r="X687" i="150"/>
  <c r="Y687" i="150"/>
  <c r="Z687" i="150"/>
  <c r="AA687" i="150"/>
  <c r="AB687" i="150"/>
  <c r="J688" i="150"/>
  <c r="K688" i="150"/>
  <c r="M688" i="150"/>
  <c r="N688" i="150"/>
  <c r="O688" i="150"/>
  <c r="R688" i="150"/>
  <c r="S688" i="150"/>
  <c r="T688" i="150"/>
  <c r="U688" i="150"/>
  <c r="V688" i="150"/>
  <c r="W688" i="150"/>
  <c r="X688" i="150"/>
  <c r="Y688" i="150"/>
  <c r="Z688" i="150"/>
  <c r="AA688" i="150"/>
  <c r="AB688" i="150"/>
  <c r="J689" i="150"/>
  <c r="K689" i="150"/>
  <c r="M689" i="150"/>
  <c r="N689" i="150"/>
  <c r="O689" i="150"/>
  <c r="R689" i="150"/>
  <c r="S689" i="150"/>
  <c r="T689" i="150"/>
  <c r="U689" i="150"/>
  <c r="V689" i="150"/>
  <c r="W689" i="150"/>
  <c r="X689" i="150"/>
  <c r="Y689" i="150"/>
  <c r="Z689" i="150"/>
  <c r="AA689" i="150"/>
  <c r="AB689" i="150"/>
  <c r="J690" i="150"/>
  <c r="K690" i="150"/>
  <c r="M690" i="150"/>
  <c r="N690" i="150"/>
  <c r="O690" i="150"/>
  <c r="R690" i="150"/>
  <c r="S690" i="150"/>
  <c r="T690" i="150"/>
  <c r="U690" i="150"/>
  <c r="V690" i="150"/>
  <c r="W690" i="150"/>
  <c r="X690" i="150"/>
  <c r="Y690" i="150"/>
  <c r="Z690" i="150"/>
  <c r="AA690" i="150"/>
  <c r="AB690" i="150"/>
  <c r="J691" i="150"/>
  <c r="K691" i="150"/>
  <c r="M691" i="150"/>
  <c r="N691" i="150"/>
  <c r="O691" i="150"/>
  <c r="R691" i="150"/>
  <c r="S691" i="150"/>
  <c r="T691" i="150"/>
  <c r="U691" i="150"/>
  <c r="V691" i="150"/>
  <c r="W691" i="150"/>
  <c r="X691" i="150"/>
  <c r="Y691" i="150"/>
  <c r="Z691" i="150"/>
  <c r="AA691" i="150"/>
  <c r="AB691" i="150"/>
  <c r="J692" i="150"/>
  <c r="K692" i="150"/>
  <c r="M692" i="150"/>
  <c r="N692" i="150"/>
  <c r="O692" i="150"/>
  <c r="R692" i="150"/>
  <c r="S692" i="150"/>
  <c r="T692" i="150"/>
  <c r="U692" i="150"/>
  <c r="V692" i="150"/>
  <c r="W692" i="150"/>
  <c r="X692" i="150"/>
  <c r="Y692" i="150"/>
  <c r="Z692" i="150"/>
  <c r="AA692" i="150"/>
  <c r="AB692" i="150"/>
  <c r="J693" i="150"/>
  <c r="K693" i="150"/>
  <c r="M693" i="150"/>
  <c r="N693" i="150"/>
  <c r="O693" i="150"/>
  <c r="R693" i="150"/>
  <c r="S693" i="150"/>
  <c r="T693" i="150"/>
  <c r="U693" i="150"/>
  <c r="V693" i="150"/>
  <c r="W693" i="150"/>
  <c r="X693" i="150"/>
  <c r="Y693" i="150"/>
  <c r="Z693" i="150"/>
  <c r="AA693" i="150"/>
  <c r="AB693" i="150"/>
  <c r="J694" i="150"/>
  <c r="K694" i="150"/>
  <c r="M694" i="150"/>
  <c r="N694" i="150"/>
  <c r="O694" i="150"/>
  <c r="R694" i="150"/>
  <c r="S694" i="150"/>
  <c r="T694" i="150"/>
  <c r="U694" i="150"/>
  <c r="V694" i="150"/>
  <c r="W694" i="150"/>
  <c r="X694" i="150"/>
  <c r="Y694" i="150"/>
  <c r="Z694" i="150"/>
  <c r="AA694" i="150"/>
  <c r="AB694" i="150"/>
  <c r="J695" i="150"/>
  <c r="K695" i="150"/>
  <c r="M695" i="150"/>
  <c r="N695" i="150"/>
  <c r="O695" i="150"/>
  <c r="R695" i="150"/>
  <c r="S695" i="150"/>
  <c r="T695" i="150"/>
  <c r="U695" i="150"/>
  <c r="V695" i="150"/>
  <c r="W695" i="150"/>
  <c r="X695" i="150"/>
  <c r="Y695" i="150"/>
  <c r="Z695" i="150"/>
  <c r="AA695" i="150"/>
  <c r="AB695" i="150"/>
  <c r="J696" i="150"/>
  <c r="K696" i="150"/>
  <c r="M696" i="150"/>
  <c r="N696" i="150"/>
  <c r="O696" i="150"/>
  <c r="R696" i="150"/>
  <c r="S696" i="150"/>
  <c r="T696" i="150"/>
  <c r="U696" i="150"/>
  <c r="V696" i="150"/>
  <c r="W696" i="150"/>
  <c r="X696" i="150"/>
  <c r="Y696" i="150"/>
  <c r="Z696" i="150"/>
  <c r="AA696" i="150"/>
  <c r="AB696" i="150"/>
  <c r="J697" i="150"/>
  <c r="K697" i="150"/>
  <c r="M697" i="150"/>
  <c r="N697" i="150"/>
  <c r="O697" i="150"/>
  <c r="R697" i="150"/>
  <c r="S697" i="150"/>
  <c r="T697" i="150"/>
  <c r="U697" i="150"/>
  <c r="V697" i="150"/>
  <c r="W697" i="150"/>
  <c r="X697" i="150"/>
  <c r="Y697" i="150"/>
  <c r="Z697" i="150"/>
  <c r="AA697" i="150"/>
  <c r="AB697" i="150"/>
  <c r="J698" i="150"/>
  <c r="K698" i="150"/>
  <c r="M698" i="150"/>
  <c r="N698" i="150"/>
  <c r="O698" i="150"/>
  <c r="R698" i="150"/>
  <c r="S698" i="150"/>
  <c r="T698" i="150"/>
  <c r="U698" i="150"/>
  <c r="V698" i="150"/>
  <c r="W698" i="150"/>
  <c r="X698" i="150"/>
  <c r="Y698" i="150"/>
  <c r="Z698" i="150"/>
  <c r="AA698" i="150"/>
  <c r="AB698" i="150"/>
  <c r="J699" i="150"/>
  <c r="K699" i="150"/>
  <c r="M699" i="150"/>
  <c r="N699" i="150"/>
  <c r="O699" i="150"/>
  <c r="R699" i="150"/>
  <c r="S699" i="150"/>
  <c r="T699" i="150"/>
  <c r="U699" i="150"/>
  <c r="V699" i="150"/>
  <c r="W699" i="150"/>
  <c r="X699" i="150"/>
  <c r="Y699" i="150"/>
  <c r="Z699" i="150"/>
  <c r="AA699" i="150"/>
  <c r="AB699" i="150"/>
  <c r="J700" i="150"/>
  <c r="K700" i="150"/>
  <c r="M700" i="150"/>
  <c r="N700" i="150"/>
  <c r="O700" i="150"/>
  <c r="R700" i="150"/>
  <c r="S700" i="150"/>
  <c r="T700" i="150"/>
  <c r="U700" i="150"/>
  <c r="V700" i="150"/>
  <c r="W700" i="150"/>
  <c r="X700" i="150"/>
  <c r="Y700" i="150"/>
  <c r="Z700" i="150"/>
  <c r="AA700" i="150"/>
  <c r="AB700" i="150"/>
  <c r="J701" i="150"/>
  <c r="K701" i="150"/>
  <c r="M701" i="150"/>
  <c r="N701" i="150"/>
  <c r="O701" i="150"/>
  <c r="R701" i="150"/>
  <c r="S701" i="150"/>
  <c r="T701" i="150"/>
  <c r="U701" i="150"/>
  <c r="V701" i="150"/>
  <c r="W701" i="150"/>
  <c r="X701" i="150"/>
  <c r="Y701" i="150"/>
  <c r="Z701" i="150"/>
  <c r="AA701" i="150"/>
  <c r="AB701" i="150"/>
  <c r="J702" i="150"/>
  <c r="K702" i="150"/>
  <c r="M702" i="150"/>
  <c r="N702" i="150"/>
  <c r="O702" i="150"/>
  <c r="R702" i="150"/>
  <c r="S702" i="150"/>
  <c r="T702" i="150"/>
  <c r="U702" i="150"/>
  <c r="V702" i="150"/>
  <c r="W702" i="150"/>
  <c r="X702" i="150"/>
  <c r="Y702" i="150"/>
  <c r="Z702" i="150"/>
  <c r="AA702" i="150"/>
  <c r="AB702" i="150"/>
  <c r="J703" i="150"/>
  <c r="K703" i="150"/>
  <c r="M703" i="150"/>
  <c r="N703" i="150"/>
  <c r="O703" i="150"/>
  <c r="R703" i="150"/>
  <c r="S703" i="150"/>
  <c r="T703" i="150"/>
  <c r="U703" i="150"/>
  <c r="V703" i="150"/>
  <c r="W703" i="150"/>
  <c r="X703" i="150"/>
  <c r="Y703" i="150"/>
  <c r="Z703" i="150"/>
  <c r="AA703" i="150"/>
  <c r="AB703" i="150"/>
  <c r="J704" i="150"/>
  <c r="K704" i="150"/>
  <c r="M704" i="150"/>
  <c r="N704" i="150"/>
  <c r="O704" i="150"/>
  <c r="R704" i="150"/>
  <c r="S704" i="150"/>
  <c r="T704" i="150"/>
  <c r="U704" i="150"/>
  <c r="V704" i="150"/>
  <c r="W704" i="150"/>
  <c r="X704" i="150"/>
  <c r="Y704" i="150"/>
  <c r="Z704" i="150"/>
  <c r="AA704" i="150"/>
  <c r="AB704" i="150"/>
  <c r="J705" i="150"/>
  <c r="K705" i="150"/>
  <c r="M705" i="150"/>
  <c r="N705" i="150"/>
  <c r="O705" i="150"/>
  <c r="R705" i="150"/>
  <c r="S705" i="150"/>
  <c r="T705" i="150"/>
  <c r="U705" i="150"/>
  <c r="V705" i="150"/>
  <c r="W705" i="150"/>
  <c r="X705" i="150"/>
  <c r="Y705" i="150"/>
  <c r="Z705" i="150"/>
  <c r="AA705" i="150"/>
  <c r="AB705" i="150"/>
  <c r="J706" i="150"/>
  <c r="K706" i="150"/>
  <c r="M706" i="150"/>
  <c r="N706" i="150"/>
  <c r="O706" i="150"/>
  <c r="R706" i="150"/>
  <c r="S706" i="150"/>
  <c r="T706" i="150"/>
  <c r="U706" i="150"/>
  <c r="V706" i="150"/>
  <c r="W706" i="150"/>
  <c r="X706" i="150"/>
  <c r="Y706" i="150"/>
  <c r="Z706" i="150"/>
  <c r="AA706" i="150"/>
  <c r="AB706" i="150"/>
  <c r="J707" i="150"/>
  <c r="K707" i="150"/>
  <c r="M707" i="150"/>
  <c r="N707" i="150"/>
  <c r="O707" i="150"/>
  <c r="R707" i="150"/>
  <c r="S707" i="150"/>
  <c r="T707" i="150"/>
  <c r="U707" i="150"/>
  <c r="V707" i="150"/>
  <c r="W707" i="150"/>
  <c r="X707" i="150"/>
  <c r="Y707" i="150"/>
  <c r="Z707" i="150"/>
  <c r="AA707" i="150"/>
  <c r="AB707" i="150"/>
  <c r="J708" i="150"/>
  <c r="K708" i="150"/>
  <c r="M708" i="150"/>
  <c r="N708" i="150"/>
  <c r="O708" i="150"/>
  <c r="R708" i="150"/>
  <c r="S708" i="150"/>
  <c r="T708" i="150"/>
  <c r="U708" i="150"/>
  <c r="V708" i="150"/>
  <c r="W708" i="150"/>
  <c r="X708" i="150"/>
  <c r="Y708" i="150"/>
  <c r="Z708" i="150"/>
  <c r="AA708" i="150"/>
  <c r="AB708" i="150"/>
  <c r="J709" i="150"/>
  <c r="K709" i="150"/>
  <c r="M709" i="150"/>
  <c r="N709" i="150"/>
  <c r="O709" i="150"/>
  <c r="R709" i="150"/>
  <c r="S709" i="150"/>
  <c r="T709" i="150"/>
  <c r="U709" i="150"/>
  <c r="V709" i="150"/>
  <c r="W709" i="150"/>
  <c r="X709" i="150"/>
  <c r="Y709" i="150"/>
  <c r="Z709" i="150"/>
  <c r="AA709" i="150"/>
  <c r="AB709" i="150"/>
  <c r="J710" i="150"/>
  <c r="K710" i="150"/>
  <c r="M710" i="150"/>
  <c r="N710" i="150"/>
  <c r="O710" i="150"/>
  <c r="R710" i="150"/>
  <c r="S710" i="150"/>
  <c r="T710" i="150"/>
  <c r="U710" i="150"/>
  <c r="V710" i="150"/>
  <c r="W710" i="150"/>
  <c r="X710" i="150"/>
  <c r="Y710" i="150"/>
  <c r="Z710" i="150"/>
  <c r="AA710" i="150"/>
  <c r="AB710" i="150"/>
  <c r="J711" i="150"/>
  <c r="K711" i="150"/>
  <c r="M711" i="150"/>
  <c r="N711" i="150"/>
  <c r="O711" i="150"/>
  <c r="R711" i="150"/>
  <c r="S711" i="150"/>
  <c r="T711" i="150"/>
  <c r="U711" i="150"/>
  <c r="V711" i="150"/>
  <c r="W711" i="150"/>
  <c r="X711" i="150"/>
  <c r="Y711" i="150"/>
  <c r="Z711" i="150"/>
  <c r="AA711" i="150"/>
  <c r="AB711" i="150"/>
  <c r="J712" i="150"/>
  <c r="K712" i="150"/>
  <c r="M712" i="150"/>
  <c r="N712" i="150"/>
  <c r="O712" i="150"/>
  <c r="R712" i="150"/>
  <c r="S712" i="150"/>
  <c r="T712" i="150"/>
  <c r="U712" i="150"/>
  <c r="V712" i="150"/>
  <c r="W712" i="150"/>
  <c r="X712" i="150"/>
  <c r="Y712" i="150"/>
  <c r="Z712" i="150"/>
  <c r="AA712" i="150"/>
  <c r="AB712" i="150"/>
  <c r="J713" i="150"/>
  <c r="K713" i="150"/>
  <c r="M713" i="150"/>
  <c r="N713" i="150"/>
  <c r="O713" i="150"/>
  <c r="R713" i="150"/>
  <c r="S713" i="150"/>
  <c r="T713" i="150"/>
  <c r="U713" i="150"/>
  <c r="V713" i="150"/>
  <c r="W713" i="150"/>
  <c r="X713" i="150"/>
  <c r="Y713" i="150"/>
  <c r="Z713" i="150"/>
  <c r="AA713" i="150"/>
  <c r="AB713" i="150"/>
  <c r="J714" i="150"/>
  <c r="K714" i="150"/>
  <c r="M714" i="150"/>
  <c r="N714" i="150"/>
  <c r="O714" i="150"/>
  <c r="R714" i="150"/>
  <c r="S714" i="150"/>
  <c r="T714" i="150"/>
  <c r="U714" i="150"/>
  <c r="V714" i="150"/>
  <c r="W714" i="150"/>
  <c r="X714" i="150"/>
  <c r="Y714" i="150"/>
  <c r="Z714" i="150"/>
  <c r="AA714" i="150"/>
  <c r="AB714" i="150"/>
  <c r="J715" i="150"/>
  <c r="K715" i="150"/>
  <c r="M715" i="150"/>
  <c r="N715" i="150"/>
  <c r="O715" i="150"/>
  <c r="R715" i="150"/>
  <c r="S715" i="150"/>
  <c r="T715" i="150"/>
  <c r="U715" i="150"/>
  <c r="V715" i="150"/>
  <c r="W715" i="150"/>
  <c r="X715" i="150"/>
  <c r="Y715" i="150"/>
  <c r="Z715" i="150"/>
  <c r="AA715" i="150"/>
  <c r="AB715" i="150"/>
  <c r="J716" i="150"/>
  <c r="K716" i="150"/>
  <c r="M716" i="150"/>
  <c r="N716" i="150"/>
  <c r="O716" i="150"/>
  <c r="R716" i="150"/>
  <c r="S716" i="150"/>
  <c r="T716" i="150"/>
  <c r="U716" i="150"/>
  <c r="V716" i="150"/>
  <c r="W716" i="150"/>
  <c r="X716" i="150"/>
  <c r="Y716" i="150"/>
  <c r="Z716" i="150"/>
  <c r="AA716" i="150"/>
  <c r="AB716" i="150"/>
  <c r="J717" i="150"/>
  <c r="K717" i="150"/>
  <c r="M717" i="150"/>
  <c r="N717" i="150"/>
  <c r="O717" i="150"/>
  <c r="R717" i="150"/>
  <c r="S717" i="150"/>
  <c r="T717" i="150"/>
  <c r="U717" i="150"/>
  <c r="V717" i="150"/>
  <c r="W717" i="150"/>
  <c r="X717" i="150"/>
  <c r="Y717" i="150"/>
  <c r="Z717" i="150"/>
  <c r="AA717" i="150"/>
  <c r="AB717" i="150"/>
  <c r="J718" i="150"/>
  <c r="K718" i="150"/>
  <c r="M718" i="150"/>
  <c r="N718" i="150"/>
  <c r="O718" i="150"/>
  <c r="R718" i="150"/>
  <c r="S718" i="150"/>
  <c r="T718" i="150"/>
  <c r="U718" i="150"/>
  <c r="V718" i="150"/>
  <c r="W718" i="150"/>
  <c r="X718" i="150"/>
  <c r="Y718" i="150"/>
  <c r="Z718" i="150"/>
  <c r="AA718" i="150"/>
  <c r="AB718" i="150"/>
  <c r="J719" i="150"/>
  <c r="K719" i="150"/>
  <c r="M719" i="150"/>
  <c r="N719" i="150"/>
  <c r="O719" i="150"/>
  <c r="R719" i="150"/>
  <c r="S719" i="150"/>
  <c r="T719" i="150"/>
  <c r="U719" i="150"/>
  <c r="V719" i="150"/>
  <c r="W719" i="150"/>
  <c r="X719" i="150"/>
  <c r="Y719" i="150"/>
  <c r="Z719" i="150"/>
  <c r="AA719" i="150"/>
  <c r="AB719" i="150"/>
  <c r="J720" i="150"/>
  <c r="K720" i="150"/>
  <c r="M720" i="150"/>
  <c r="N720" i="150"/>
  <c r="O720" i="150"/>
  <c r="R720" i="150"/>
  <c r="S720" i="150"/>
  <c r="T720" i="150"/>
  <c r="U720" i="150"/>
  <c r="V720" i="150"/>
  <c r="W720" i="150"/>
  <c r="X720" i="150"/>
  <c r="Y720" i="150"/>
  <c r="Z720" i="150"/>
  <c r="AA720" i="150"/>
  <c r="AB720" i="150"/>
  <c r="J721" i="150"/>
  <c r="K721" i="150"/>
  <c r="M721" i="150"/>
  <c r="N721" i="150"/>
  <c r="O721" i="150"/>
  <c r="R721" i="150"/>
  <c r="S721" i="150"/>
  <c r="T721" i="150"/>
  <c r="U721" i="150"/>
  <c r="V721" i="150"/>
  <c r="W721" i="150"/>
  <c r="X721" i="150"/>
  <c r="Y721" i="150"/>
  <c r="Z721" i="150"/>
  <c r="AA721" i="150"/>
  <c r="AB721" i="150"/>
  <c r="J722" i="150"/>
  <c r="K722" i="150"/>
  <c r="M722" i="150"/>
  <c r="N722" i="150"/>
  <c r="O722" i="150"/>
  <c r="R722" i="150"/>
  <c r="S722" i="150"/>
  <c r="T722" i="150"/>
  <c r="U722" i="150"/>
  <c r="V722" i="150"/>
  <c r="W722" i="150"/>
  <c r="X722" i="150"/>
  <c r="Y722" i="150"/>
  <c r="Z722" i="150"/>
  <c r="AA722" i="150"/>
  <c r="AB722" i="150"/>
  <c r="J723" i="150"/>
  <c r="K723" i="150"/>
  <c r="M723" i="150"/>
  <c r="N723" i="150"/>
  <c r="O723" i="150"/>
  <c r="R723" i="150"/>
  <c r="S723" i="150"/>
  <c r="T723" i="150"/>
  <c r="U723" i="150"/>
  <c r="V723" i="150"/>
  <c r="W723" i="150"/>
  <c r="X723" i="150"/>
  <c r="Y723" i="150"/>
  <c r="Z723" i="150"/>
  <c r="AA723" i="150"/>
  <c r="AB723" i="150"/>
  <c r="J724" i="150"/>
  <c r="K724" i="150"/>
  <c r="M724" i="150"/>
  <c r="N724" i="150"/>
  <c r="O724" i="150"/>
  <c r="R724" i="150"/>
  <c r="S724" i="150"/>
  <c r="T724" i="150"/>
  <c r="U724" i="150"/>
  <c r="V724" i="150"/>
  <c r="W724" i="150"/>
  <c r="X724" i="150"/>
  <c r="Y724" i="150"/>
  <c r="Z724" i="150"/>
  <c r="AA724" i="150"/>
  <c r="AB724" i="150"/>
  <c r="J725" i="150"/>
  <c r="K725" i="150"/>
  <c r="M725" i="150"/>
  <c r="N725" i="150"/>
  <c r="O725" i="150"/>
  <c r="R725" i="150"/>
  <c r="S725" i="150"/>
  <c r="T725" i="150"/>
  <c r="U725" i="150"/>
  <c r="V725" i="150"/>
  <c r="W725" i="150"/>
  <c r="X725" i="150"/>
  <c r="Y725" i="150"/>
  <c r="Z725" i="150"/>
  <c r="AA725" i="150"/>
  <c r="AB725" i="150"/>
  <c r="J726" i="150"/>
  <c r="K726" i="150"/>
  <c r="M726" i="150"/>
  <c r="N726" i="150"/>
  <c r="O726" i="150"/>
  <c r="R726" i="150"/>
  <c r="S726" i="150"/>
  <c r="T726" i="150"/>
  <c r="U726" i="150"/>
  <c r="V726" i="150"/>
  <c r="W726" i="150"/>
  <c r="X726" i="150"/>
  <c r="Y726" i="150"/>
  <c r="Z726" i="150"/>
  <c r="AA726" i="150"/>
  <c r="AB726" i="150"/>
  <c r="J727" i="150"/>
  <c r="K727" i="150"/>
  <c r="M727" i="150"/>
  <c r="N727" i="150"/>
  <c r="O727" i="150"/>
  <c r="R727" i="150"/>
  <c r="S727" i="150"/>
  <c r="T727" i="150"/>
  <c r="U727" i="150"/>
  <c r="V727" i="150"/>
  <c r="W727" i="150"/>
  <c r="X727" i="150"/>
  <c r="Y727" i="150"/>
  <c r="Z727" i="150"/>
  <c r="AA727" i="150"/>
  <c r="AB727" i="150"/>
  <c r="J728" i="150"/>
  <c r="K728" i="150"/>
  <c r="M728" i="150"/>
  <c r="N728" i="150"/>
  <c r="O728" i="150"/>
  <c r="R728" i="150"/>
  <c r="S728" i="150"/>
  <c r="T728" i="150"/>
  <c r="U728" i="150"/>
  <c r="V728" i="150"/>
  <c r="W728" i="150"/>
  <c r="X728" i="150"/>
  <c r="Y728" i="150"/>
  <c r="Z728" i="150"/>
  <c r="AA728" i="150"/>
  <c r="AB728" i="150"/>
  <c r="J729" i="150"/>
  <c r="K729" i="150"/>
  <c r="M729" i="150"/>
  <c r="N729" i="150"/>
  <c r="O729" i="150"/>
  <c r="R729" i="150"/>
  <c r="S729" i="150"/>
  <c r="T729" i="150"/>
  <c r="U729" i="150"/>
  <c r="V729" i="150"/>
  <c r="W729" i="150"/>
  <c r="X729" i="150"/>
  <c r="Y729" i="150"/>
  <c r="Z729" i="150"/>
  <c r="AA729" i="150"/>
  <c r="AB729" i="150"/>
  <c r="J730" i="150"/>
  <c r="K730" i="150"/>
  <c r="M730" i="150"/>
  <c r="N730" i="150"/>
  <c r="O730" i="150"/>
  <c r="R730" i="150"/>
  <c r="S730" i="150"/>
  <c r="T730" i="150"/>
  <c r="U730" i="150"/>
  <c r="V730" i="150"/>
  <c r="W730" i="150"/>
  <c r="X730" i="150"/>
  <c r="Y730" i="150"/>
  <c r="Z730" i="150"/>
  <c r="AA730" i="150"/>
  <c r="AB730" i="150"/>
  <c r="J731" i="150"/>
  <c r="K731" i="150"/>
  <c r="M731" i="150"/>
  <c r="N731" i="150"/>
  <c r="O731" i="150"/>
  <c r="R731" i="150"/>
  <c r="S731" i="150"/>
  <c r="T731" i="150"/>
  <c r="U731" i="150"/>
  <c r="V731" i="150"/>
  <c r="W731" i="150"/>
  <c r="X731" i="150"/>
  <c r="Y731" i="150"/>
  <c r="Z731" i="150"/>
  <c r="AA731" i="150"/>
  <c r="AB731" i="150"/>
  <c r="J732" i="150"/>
  <c r="K732" i="150"/>
  <c r="M732" i="150"/>
  <c r="N732" i="150"/>
  <c r="O732" i="150"/>
  <c r="R732" i="150"/>
  <c r="S732" i="150"/>
  <c r="T732" i="150"/>
  <c r="U732" i="150"/>
  <c r="V732" i="150"/>
  <c r="W732" i="150"/>
  <c r="X732" i="150"/>
  <c r="Y732" i="150"/>
  <c r="Z732" i="150"/>
  <c r="AA732" i="150"/>
  <c r="AB732" i="150"/>
  <c r="J733" i="150"/>
  <c r="K733" i="150"/>
  <c r="M733" i="150"/>
  <c r="N733" i="150"/>
  <c r="O733" i="150"/>
  <c r="R733" i="150"/>
  <c r="S733" i="150"/>
  <c r="T733" i="150"/>
  <c r="U733" i="150"/>
  <c r="V733" i="150"/>
  <c r="W733" i="150"/>
  <c r="X733" i="150"/>
  <c r="Y733" i="150"/>
  <c r="Z733" i="150"/>
  <c r="AA733" i="150"/>
  <c r="AB733" i="150"/>
  <c r="J734" i="150"/>
  <c r="K734" i="150"/>
  <c r="M734" i="150"/>
  <c r="N734" i="150"/>
  <c r="O734" i="150"/>
  <c r="R734" i="150"/>
  <c r="S734" i="150"/>
  <c r="T734" i="150"/>
  <c r="U734" i="150"/>
  <c r="V734" i="150"/>
  <c r="W734" i="150"/>
  <c r="X734" i="150"/>
  <c r="Y734" i="150"/>
  <c r="Z734" i="150"/>
  <c r="AA734" i="150"/>
  <c r="AB734" i="150"/>
  <c r="J735" i="150"/>
  <c r="K735" i="150"/>
  <c r="M735" i="150"/>
  <c r="N735" i="150"/>
  <c r="O735" i="150"/>
  <c r="R735" i="150"/>
  <c r="S735" i="150"/>
  <c r="T735" i="150"/>
  <c r="U735" i="150"/>
  <c r="V735" i="150"/>
  <c r="W735" i="150"/>
  <c r="X735" i="150"/>
  <c r="Y735" i="150"/>
  <c r="Z735" i="150"/>
  <c r="AA735" i="150"/>
  <c r="AB735" i="150"/>
  <c r="J736" i="150"/>
  <c r="K736" i="150"/>
  <c r="M736" i="150"/>
  <c r="N736" i="150"/>
  <c r="O736" i="150"/>
  <c r="R736" i="150"/>
  <c r="S736" i="150"/>
  <c r="T736" i="150"/>
  <c r="U736" i="150"/>
  <c r="V736" i="150"/>
  <c r="W736" i="150"/>
  <c r="X736" i="150"/>
  <c r="Y736" i="150"/>
  <c r="Z736" i="150"/>
  <c r="AA736" i="150"/>
  <c r="AB736" i="150"/>
  <c r="J737" i="150"/>
  <c r="K737" i="150"/>
  <c r="M737" i="150"/>
  <c r="N737" i="150"/>
  <c r="O737" i="150"/>
  <c r="R737" i="150"/>
  <c r="S737" i="150"/>
  <c r="T737" i="150"/>
  <c r="U737" i="150"/>
  <c r="V737" i="150"/>
  <c r="W737" i="150"/>
  <c r="X737" i="150"/>
  <c r="Y737" i="150"/>
  <c r="Z737" i="150"/>
  <c r="AA737" i="150"/>
  <c r="AB737" i="150"/>
  <c r="J738" i="150"/>
  <c r="K738" i="150"/>
  <c r="M738" i="150"/>
  <c r="N738" i="150"/>
  <c r="O738" i="150"/>
  <c r="R738" i="150"/>
  <c r="S738" i="150"/>
  <c r="T738" i="150"/>
  <c r="U738" i="150"/>
  <c r="V738" i="150"/>
  <c r="W738" i="150"/>
  <c r="X738" i="150"/>
  <c r="Y738" i="150"/>
  <c r="Z738" i="150"/>
  <c r="AA738" i="150"/>
  <c r="AB738" i="150"/>
  <c r="J739" i="150"/>
  <c r="K739" i="150"/>
  <c r="M739" i="150"/>
  <c r="N739" i="150"/>
  <c r="O739" i="150"/>
  <c r="R739" i="150"/>
  <c r="S739" i="150"/>
  <c r="T739" i="150"/>
  <c r="U739" i="150"/>
  <c r="V739" i="150"/>
  <c r="W739" i="150"/>
  <c r="X739" i="150"/>
  <c r="Y739" i="150"/>
  <c r="Z739" i="150"/>
  <c r="AA739" i="150"/>
  <c r="AB739" i="150"/>
  <c r="J740" i="150"/>
  <c r="K740" i="150"/>
  <c r="M740" i="150"/>
  <c r="N740" i="150"/>
  <c r="O740" i="150"/>
  <c r="R740" i="150"/>
  <c r="S740" i="150"/>
  <c r="T740" i="150"/>
  <c r="U740" i="150"/>
  <c r="V740" i="150"/>
  <c r="W740" i="150"/>
  <c r="X740" i="150"/>
  <c r="Y740" i="150"/>
  <c r="Z740" i="150"/>
  <c r="AA740" i="150"/>
  <c r="AB740" i="150"/>
  <c r="J741" i="150"/>
  <c r="K741" i="150"/>
  <c r="M741" i="150"/>
  <c r="N741" i="150"/>
  <c r="O741" i="150"/>
  <c r="R741" i="150"/>
  <c r="S741" i="150"/>
  <c r="T741" i="150"/>
  <c r="U741" i="150"/>
  <c r="V741" i="150"/>
  <c r="W741" i="150"/>
  <c r="X741" i="150"/>
  <c r="Y741" i="150"/>
  <c r="Z741" i="150"/>
  <c r="AA741" i="150"/>
  <c r="AB741" i="150"/>
  <c r="J742" i="150"/>
  <c r="K742" i="150"/>
  <c r="M742" i="150"/>
  <c r="N742" i="150"/>
  <c r="O742" i="150"/>
  <c r="R742" i="150"/>
  <c r="S742" i="150"/>
  <c r="T742" i="150"/>
  <c r="U742" i="150"/>
  <c r="V742" i="150"/>
  <c r="W742" i="150"/>
  <c r="X742" i="150"/>
  <c r="Y742" i="150"/>
  <c r="Z742" i="150"/>
  <c r="AA742" i="150"/>
  <c r="AB742" i="150"/>
  <c r="J743" i="150"/>
  <c r="K743" i="150"/>
  <c r="M743" i="150"/>
  <c r="N743" i="150"/>
  <c r="O743" i="150"/>
  <c r="R743" i="150"/>
  <c r="S743" i="150"/>
  <c r="T743" i="150"/>
  <c r="U743" i="150"/>
  <c r="V743" i="150"/>
  <c r="W743" i="150"/>
  <c r="X743" i="150"/>
  <c r="Y743" i="150"/>
  <c r="Z743" i="150"/>
  <c r="AA743" i="150"/>
  <c r="AB743" i="150"/>
  <c r="J744" i="150"/>
  <c r="K744" i="150"/>
  <c r="M744" i="150"/>
  <c r="N744" i="150"/>
  <c r="O744" i="150"/>
  <c r="R744" i="150"/>
  <c r="S744" i="150"/>
  <c r="T744" i="150"/>
  <c r="U744" i="150"/>
  <c r="V744" i="150"/>
  <c r="W744" i="150"/>
  <c r="X744" i="150"/>
  <c r="Y744" i="150"/>
  <c r="Z744" i="150"/>
  <c r="AA744" i="150"/>
  <c r="AB744" i="150"/>
  <c r="J745" i="150"/>
  <c r="K745" i="150"/>
  <c r="M745" i="150"/>
  <c r="N745" i="150"/>
  <c r="O745" i="150"/>
  <c r="R745" i="150"/>
  <c r="S745" i="150"/>
  <c r="T745" i="150"/>
  <c r="U745" i="150"/>
  <c r="V745" i="150"/>
  <c r="W745" i="150"/>
  <c r="X745" i="150"/>
  <c r="Y745" i="150"/>
  <c r="Z745" i="150"/>
  <c r="AA745" i="150"/>
  <c r="AB745" i="150"/>
  <c r="J746" i="150"/>
  <c r="K746" i="150"/>
  <c r="M746" i="150"/>
  <c r="N746" i="150"/>
  <c r="O746" i="150"/>
  <c r="R746" i="150"/>
  <c r="S746" i="150"/>
  <c r="T746" i="150"/>
  <c r="U746" i="150"/>
  <c r="V746" i="150"/>
  <c r="W746" i="150"/>
  <c r="X746" i="150"/>
  <c r="Y746" i="150"/>
  <c r="Z746" i="150"/>
  <c r="AA746" i="150"/>
  <c r="AB746" i="150"/>
  <c r="J747" i="150"/>
  <c r="K747" i="150"/>
  <c r="M747" i="150"/>
  <c r="N747" i="150"/>
  <c r="O747" i="150"/>
  <c r="R747" i="150"/>
  <c r="S747" i="150"/>
  <c r="T747" i="150"/>
  <c r="U747" i="150"/>
  <c r="V747" i="150"/>
  <c r="W747" i="150"/>
  <c r="X747" i="150"/>
  <c r="Y747" i="150"/>
  <c r="Z747" i="150"/>
  <c r="AA747" i="150"/>
  <c r="AB747" i="150"/>
  <c r="J748" i="150"/>
  <c r="K748" i="150"/>
  <c r="M748" i="150"/>
  <c r="N748" i="150"/>
  <c r="O748" i="150"/>
  <c r="R748" i="150"/>
  <c r="S748" i="150"/>
  <c r="T748" i="150"/>
  <c r="U748" i="150"/>
  <c r="V748" i="150"/>
  <c r="W748" i="150"/>
  <c r="X748" i="150"/>
  <c r="Y748" i="150"/>
  <c r="Z748" i="150"/>
  <c r="AA748" i="150"/>
  <c r="AB748" i="150"/>
  <c r="J749" i="150"/>
  <c r="K749" i="150"/>
  <c r="M749" i="150"/>
  <c r="N749" i="150"/>
  <c r="O749" i="150"/>
  <c r="R749" i="150"/>
  <c r="S749" i="150"/>
  <c r="T749" i="150"/>
  <c r="U749" i="150"/>
  <c r="V749" i="150"/>
  <c r="W749" i="150"/>
  <c r="X749" i="150"/>
  <c r="Y749" i="150"/>
  <c r="Z749" i="150"/>
  <c r="AA749" i="150"/>
  <c r="AB749" i="150"/>
  <c r="J750" i="150"/>
  <c r="K750" i="150"/>
  <c r="M750" i="150"/>
  <c r="N750" i="150"/>
  <c r="O750" i="150"/>
  <c r="R750" i="150"/>
  <c r="S750" i="150"/>
  <c r="T750" i="150"/>
  <c r="U750" i="150"/>
  <c r="V750" i="150"/>
  <c r="W750" i="150"/>
  <c r="X750" i="150"/>
  <c r="Y750" i="150"/>
  <c r="Z750" i="150"/>
  <c r="AA750" i="150"/>
  <c r="AB750" i="150"/>
  <c r="J751" i="150"/>
  <c r="K751" i="150"/>
  <c r="M751" i="150"/>
  <c r="N751" i="150"/>
  <c r="O751" i="150"/>
  <c r="R751" i="150"/>
  <c r="S751" i="150"/>
  <c r="T751" i="150"/>
  <c r="U751" i="150"/>
  <c r="V751" i="150"/>
  <c r="W751" i="150"/>
  <c r="X751" i="150"/>
  <c r="Y751" i="150"/>
  <c r="Z751" i="150"/>
  <c r="AA751" i="150"/>
  <c r="AB751" i="150"/>
  <c r="J752" i="150"/>
  <c r="K752" i="150"/>
  <c r="M752" i="150"/>
  <c r="N752" i="150"/>
  <c r="O752" i="150"/>
  <c r="R752" i="150"/>
  <c r="S752" i="150"/>
  <c r="T752" i="150"/>
  <c r="U752" i="150"/>
  <c r="V752" i="150"/>
  <c r="W752" i="150"/>
  <c r="X752" i="150"/>
  <c r="Y752" i="150"/>
  <c r="Z752" i="150"/>
  <c r="AA752" i="150"/>
  <c r="AB752" i="150"/>
  <c r="J753" i="150"/>
  <c r="K753" i="150"/>
  <c r="M753" i="150"/>
  <c r="N753" i="150"/>
  <c r="O753" i="150"/>
  <c r="R753" i="150"/>
  <c r="S753" i="150"/>
  <c r="T753" i="150"/>
  <c r="U753" i="150"/>
  <c r="V753" i="150"/>
  <c r="W753" i="150"/>
  <c r="X753" i="150"/>
  <c r="Y753" i="150"/>
  <c r="Z753" i="150"/>
  <c r="AA753" i="150"/>
  <c r="AB753" i="150"/>
  <c r="J754" i="150"/>
  <c r="K754" i="150"/>
  <c r="M754" i="150"/>
  <c r="N754" i="150"/>
  <c r="O754" i="150"/>
  <c r="R754" i="150"/>
  <c r="S754" i="150"/>
  <c r="T754" i="150"/>
  <c r="U754" i="150"/>
  <c r="V754" i="150"/>
  <c r="W754" i="150"/>
  <c r="X754" i="150"/>
  <c r="Y754" i="150"/>
  <c r="Z754" i="150"/>
  <c r="AA754" i="150"/>
  <c r="AB754" i="150"/>
  <c r="J755" i="150"/>
  <c r="K755" i="150"/>
  <c r="M755" i="150"/>
  <c r="N755" i="150"/>
  <c r="O755" i="150"/>
  <c r="R755" i="150"/>
  <c r="S755" i="150"/>
  <c r="T755" i="150"/>
  <c r="U755" i="150"/>
  <c r="V755" i="150"/>
  <c r="W755" i="150"/>
  <c r="X755" i="150"/>
  <c r="Y755" i="150"/>
  <c r="Z755" i="150"/>
  <c r="AA755" i="150"/>
  <c r="AB755" i="150"/>
  <c r="J756" i="150"/>
  <c r="K756" i="150"/>
  <c r="M756" i="150"/>
  <c r="N756" i="150"/>
  <c r="O756" i="150"/>
  <c r="R756" i="150"/>
  <c r="S756" i="150"/>
  <c r="T756" i="150"/>
  <c r="U756" i="150"/>
  <c r="V756" i="150"/>
  <c r="W756" i="150"/>
  <c r="X756" i="150"/>
  <c r="Y756" i="150"/>
  <c r="Z756" i="150"/>
  <c r="AA756" i="150"/>
  <c r="AB756" i="150"/>
  <c r="J757" i="150"/>
  <c r="K757" i="150"/>
  <c r="M757" i="150"/>
  <c r="N757" i="150"/>
  <c r="O757" i="150"/>
  <c r="R757" i="150"/>
  <c r="S757" i="150"/>
  <c r="T757" i="150"/>
  <c r="U757" i="150"/>
  <c r="V757" i="150"/>
  <c r="W757" i="150"/>
  <c r="X757" i="150"/>
  <c r="Y757" i="150"/>
  <c r="Z757" i="150"/>
  <c r="AA757" i="150"/>
  <c r="AB757" i="150"/>
  <c r="J758" i="150"/>
  <c r="K758" i="150"/>
  <c r="M758" i="150"/>
  <c r="N758" i="150"/>
  <c r="O758" i="150"/>
  <c r="R758" i="150"/>
  <c r="S758" i="150"/>
  <c r="T758" i="150"/>
  <c r="U758" i="150"/>
  <c r="V758" i="150"/>
  <c r="W758" i="150"/>
  <c r="X758" i="150"/>
  <c r="Y758" i="150"/>
  <c r="Z758" i="150"/>
  <c r="AA758" i="150"/>
  <c r="AB758" i="150"/>
  <c r="J759" i="150"/>
  <c r="K759" i="150"/>
  <c r="M759" i="150"/>
  <c r="N759" i="150"/>
  <c r="O759" i="150"/>
  <c r="R759" i="150"/>
  <c r="S759" i="150"/>
  <c r="T759" i="150"/>
  <c r="U759" i="150"/>
  <c r="V759" i="150"/>
  <c r="W759" i="150"/>
  <c r="X759" i="150"/>
  <c r="Y759" i="150"/>
  <c r="Z759" i="150"/>
  <c r="AA759" i="150"/>
  <c r="AB759" i="150"/>
  <c r="J760" i="150"/>
  <c r="K760" i="150"/>
  <c r="M760" i="150"/>
  <c r="N760" i="150"/>
  <c r="O760" i="150"/>
  <c r="R760" i="150"/>
  <c r="S760" i="150"/>
  <c r="T760" i="150"/>
  <c r="U760" i="150"/>
  <c r="V760" i="150"/>
  <c r="W760" i="150"/>
  <c r="X760" i="150"/>
  <c r="Y760" i="150"/>
  <c r="Z760" i="150"/>
  <c r="AA760" i="150"/>
  <c r="AB760" i="150"/>
  <c r="J761" i="150"/>
  <c r="K761" i="150"/>
  <c r="M761" i="150"/>
  <c r="N761" i="150"/>
  <c r="O761" i="150"/>
  <c r="R761" i="150"/>
  <c r="S761" i="150"/>
  <c r="T761" i="150"/>
  <c r="U761" i="150"/>
  <c r="V761" i="150"/>
  <c r="W761" i="150"/>
  <c r="X761" i="150"/>
  <c r="Y761" i="150"/>
  <c r="Z761" i="150"/>
  <c r="AA761" i="150"/>
  <c r="AB761" i="150"/>
  <c r="J762" i="150"/>
  <c r="K762" i="150"/>
  <c r="M762" i="150"/>
  <c r="N762" i="150"/>
  <c r="O762" i="150"/>
  <c r="R762" i="150"/>
  <c r="S762" i="150"/>
  <c r="T762" i="150"/>
  <c r="U762" i="150"/>
  <c r="V762" i="150"/>
  <c r="W762" i="150"/>
  <c r="X762" i="150"/>
  <c r="Y762" i="150"/>
  <c r="Z762" i="150"/>
  <c r="AA762" i="150"/>
  <c r="AB762" i="150"/>
  <c r="J763" i="150"/>
  <c r="K763" i="150"/>
  <c r="M763" i="150"/>
  <c r="N763" i="150"/>
  <c r="O763" i="150"/>
  <c r="R763" i="150"/>
  <c r="S763" i="150"/>
  <c r="T763" i="150"/>
  <c r="U763" i="150"/>
  <c r="V763" i="150"/>
  <c r="W763" i="150"/>
  <c r="X763" i="150"/>
  <c r="Y763" i="150"/>
  <c r="Z763" i="150"/>
  <c r="AA763" i="150"/>
  <c r="AB763" i="150"/>
  <c r="J764" i="150"/>
  <c r="K764" i="150"/>
  <c r="M764" i="150"/>
  <c r="N764" i="150"/>
  <c r="O764" i="150"/>
  <c r="R764" i="150"/>
  <c r="S764" i="150"/>
  <c r="T764" i="150"/>
  <c r="U764" i="150"/>
  <c r="V764" i="150"/>
  <c r="W764" i="150"/>
  <c r="X764" i="150"/>
  <c r="Y764" i="150"/>
  <c r="Z764" i="150"/>
  <c r="AA764" i="150"/>
  <c r="AB764" i="150"/>
  <c r="J765" i="150"/>
  <c r="K765" i="150"/>
  <c r="M765" i="150"/>
  <c r="N765" i="150"/>
  <c r="O765" i="150"/>
  <c r="R765" i="150"/>
  <c r="S765" i="150"/>
  <c r="T765" i="150"/>
  <c r="U765" i="150"/>
  <c r="V765" i="150"/>
  <c r="W765" i="150"/>
  <c r="X765" i="150"/>
  <c r="Y765" i="150"/>
  <c r="Z765" i="150"/>
  <c r="AA765" i="150"/>
  <c r="AB765" i="150"/>
  <c r="J766" i="150"/>
  <c r="K766" i="150"/>
  <c r="M766" i="150"/>
  <c r="N766" i="150"/>
  <c r="O766" i="150"/>
  <c r="R766" i="150"/>
  <c r="S766" i="150"/>
  <c r="T766" i="150"/>
  <c r="U766" i="150"/>
  <c r="V766" i="150"/>
  <c r="W766" i="150"/>
  <c r="X766" i="150"/>
  <c r="Y766" i="150"/>
  <c r="Z766" i="150"/>
  <c r="AA766" i="150"/>
  <c r="AB766" i="150"/>
  <c r="J767" i="150"/>
  <c r="K767" i="150"/>
  <c r="M767" i="150"/>
  <c r="N767" i="150"/>
  <c r="O767" i="150"/>
  <c r="R767" i="150"/>
  <c r="S767" i="150"/>
  <c r="T767" i="150"/>
  <c r="U767" i="150"/>
  <c r="V767" i="150"/>
  <c r="W767" i="150"/>
  <c r="X767" i="150"/>
  <c r="Y767" i="150"/>
  <c r="Z767" i="150"/>
  <c r="AA767" i="150"/>
  <c r="AB767" i="150"/>
  <c r="J768" i="150"/>
  <c r="K768" i="150"/>
  <c r="M768" i="150"/>
  <c r="N768" i="150"/>
  <c r="O768" i="150"/>
  <c r="R768" i="150"/>
  <c r="S768" i="150"/>
  <c r="T768" i="150"/>
  <c r="U768" i="150"/>
  <c r="V768" i="150"/>
  <c r="W768" i="150"/>
  <c r="X768" i="150"/>
  <c r="Y768" i="150"/>
  <c r="Z768" i="150"/>
  <c r="AA768" i="150"/>
  <c r="AB768" i="150"/>
  <c r="J769" i="150"/>
  <c r="K769" i="150"/>
  <c r="M769" i="150"/>
  <c r="N769" i="150"/>
  <c r="O769" i="150"/>
  <c r="R769" i="150"/>
  <c r="S769" i="150"/>
  <c r="T769" i="150"/>
  <c r="U769" i="150"/>
  <c r="V769" i="150"/>
  <c r="W769" i="150"/>
  <c r="X769" i="150"/>
  <c r="Y769" i="150"/>
  <c r="Z769" i="150"/>
  <c r="AA769" i="150"/>
  <c r="AB769" i="150"/>
  <c r="J770" i="150"/>
  <c r="K770" i="150"/>
  <c r="M770" i="150"/>
  <c r="N770" i="150"/>
  <c r="O770" i="150"/>
  <c r="R770" i="150"/>
  <c r="S770" i="150"/>
  <c r="T770" i="150"/>
  <c r="U770" i="150"/>
  <c r="V770" i="150"/>
  <c r="W770" i="150"/>
  <c r="X770" i="150"/>
  <c r="Y770" i="150"/>
  <c r="Z770" i="150"/>
  <c r="AA770" i="150"/>
  <c r="AB770" i="150"/>
  <c r="J771" i="150"/>
  <c r="K771" i="150"/>
  <c r="M771" i="150"/>
  <c r="N771" i="150"/>
  <c r="O771" i="150"/>
  <c r="R771" i="150"/>
  <c r="S771" i="150"/>
  <c r="T771" i="150"/>
  <c r="U771" i="150"/>
  <c r="V771" i="150"/>
  <c r="W771" i="150"/>
  <c r="X771" i="150"/>
  <c r="Y771" i="150"/>
  <c r="Z771" i="150"/>
  <c r="AA771" i="150"/>
  <c r="AB771" i="150"/>
  <c r="J772" i="150"/>
  <c r="K772" i="150"/>
  <c r="M772" i="150"/>
  <c r="N772" i="150"/>
  <c r="O772" i="150"/>
  <c r="R772" i="150"/>
  <c r="S772" i="150"/>
  <c r="T772" i="150"/>
  <c r="U772" i="150"/>
  <c r="V772" i="150"/>
  <c r="W772" i="150"/>
  <c r="X772" i="150"/>
  <c r="Y772" i="150"/>
  <c r="Z772" i="150"/>
  <c r="AA772" i="150"/>
  <c r="AB772" i="150"/>
  <c r="J773" i="150"/>
  <c r="K773" i="150"/>
  <c r="M773" i="150"/>
  <c r="N773" i="150"/>
  <c r="O773" i="150"/>
  <c r="R773" i="150"/>
  <c r="S773" i="150"/>
  <c r="T773" i="150"/>
  <c r="U773" i="150"/>
  <c r="V773" i="150"/>
  <c r="W773" i="150"/>
  <c r="X773" i="150"/>
  <c r="Y773" i="150"/>
  <c r="Z773" i="150"/>
  <c r="AA773" i="150"/>
  <c r="AB773" i="150"/>
  <c r="J774" i="150"/>
  <c r="K774" i="150"/>
  <c r="M774" i="150"/>
  <c r="N774" i="150"/>
  <c r="O774" i="150"/>
  <c r="R774" i="150"/>
  <c r="S774" i="150"/>
  <c r="T774" i="150"/>
  <c r="U774" i="150"/>
  <c r="V774" i="150"/>
  <c r="W774" i="150"/>
  <c r="X774" i="150"/>
  <c r="Y774" i="150"/>
  <c r="Z774" i="150"/>
  <c r="AA774" i="150"/>
  <c r="AB774" i="150"/>
  <c r="J775" i="150"/>
  <c r="K775" i="150"/>
  <c r="M775" i="150"/>
  <c r="N775" i="150"/>
  <c r="O775" i="150"/>
  <c r="R775" i="150"/>
  <c r="S775" i="150"/>
  <c r="T775" i="150"/>
  <c r="U775" i="150"/>
  <c r="V775" i="150"/>
  <c r="W775" i="150"/>
  <c r="X775" i="150"/>
  <c r="Y775" i="150"/>
  <c r="Z775" i="150"/>
  <c r="AA775" i="150"/>
  <c r="AB775" i="150"/>
  <c r="J776" i="150"/>
  <c r="K776" i="150"/>
  <c r="M776" i="150"/>
  <c r="N776" i="150"/>
  <c r="O776" i="150"/>
  <c r="R776" i="150"/>
  <c r="S776" i="150"/>
  <c r="T776" i="150"/>
  <c r="U776" i="150"/>
  <c r="V776" i="150"/>
  <c r="W776" i="150"/>
  <c r="X776" i="150"/>
  <c r="Y776" i="150"/>
  <c r="Z776" i="150"/>
  <c r="AA776" i="150"/>
  <c r="AB776" i="150"/>
  <c r="J777" i="150"/>
  <c r="K777" i="150"/>
  <c r="M777" i="150"/>
  <c r="N777" i="150"/>
  <c r="O777" i="150"/>
  <c r="R777" i="150"/>
  <c r="S777" i="150"/>
  <c r="T777" i="150"/>
  <c r="U777" i="150"/>
  <c r="V777" i="150"/>
  <c r="W777" i="150"/>
  <c r="X777" i="150"/>
  <c r="Y777" i="150"/>
  <c r="Z777" i="150"/>
  <c r="AA777" i="150"/>
  <c r="AB777" i="150"/>
  <c r="J778" i="150"/>
  <c r="K778" i="150"/>
  <c r="M778" i="150"/>
  <c r="N778" i="150"/>
  <c r="O778" i="150"/>
  <c r="R778" i="150"/>
  <c r="S778" i="150"/>
  <c r="T778" i="150"/>
  <c r="U778" i="150"/>
  <c r="V778" i="150"/>
  <c r="W778" i="150"/>
  <c r="X778" i="150"/>
  <c r="Y778" i="150"/>
  <c r="Z778" i="150"/>
  <c r="AA778" i="150"/>
  <c r="AB778" i="150"/>
  <c r="J779" i="150"/>
  <c r="K779" i="150"/>
  <c r="M779" i="150"/>
  <c r="N779" i="150"/>
  <c r="O779" i="150"/>
  <c r="R779" i="150"/>
  <c r="S779" i="150"/>
  <c r="T779" i="150"/>
  <c r="U779" i="150"/>
  <c r="V779" i="150"/>
  <c r="W779" i="150"/>
  <c r="X779" i="150"/>
  <c r="Y779" i="150"/>
  <c r="Z779" i="150"/>
  <c r="AA779" i="150"/>
  <c r="AB779" i="150"/>
  <c r="J780" i="150"/>
  <c r="K780" i="150"/>
  <c r="M780" i="150"/>
  <c r="N780" i="150"/>
  <c r="O780" i="150"/>
  <c r="R780" i="150"/>
  <c r="S780" i="150"/>
  <c r="T780" i="150"/>
  <c r="U780" i="150"/>
  <c r="V780" i="150"/>
  <c r="W780" i="150"/>
  <c r="X780" i="150"/>
  <c r="Y780" i="150"/>
  <c r="Z780" i="150"/>
  <c r="AA780" i="150"/>
  <c r="AB780" i="150"/>
  <c r="J781" i="150"/>
  <c r="K781" i="150"/>
  <c r="M781" i="150"/>
  <c r="N781" i="150"/>
  <c r="O781" i="150"/>
  <c r="R781" i="150"/>
  <c r="S781" i="150"/>
  <c r="T781" i="150"/>
  <c r="U781" i="150"/>
  <c r="V781" i="150"/>
  <c r="W781" i="150"/>
  <c r="X781" i="150"/>
  <c r="Y781" i="150"/>
  <c r="Z781" i="150"/>
  <c r="AA781" i="150"/>
  <c r="AB781" i="150"/>
  <c r="J782" i="150"/>
  <c r="K782" i="150"/>
  <c r="M782" i="150"/>
  <c r="N782" i="150"/>
  <c r="O782" i="150"/>
  <c r="R782" i="150"/>
  <c r="S782" i="150"/>
  <c r="T782" i="150"/>
  <c r="U782" i="150"/>
  <c r="V782" i="150"/>
  <c r="W782" i="150"/>
  <c r="X782" i="150"/>
  <c r="Y782" i="150"/>
  <c r="Z782" i="150"/>
  <c r="AA782" i="150"/>
  <c r="AB782" i="150"/>
  <c r="J783" i="150"/>
  <c r="K783" i="150"/>
  <c r="M783" i="150"/>
  <c r="N783" i="150"/>
  <c r="O783" i="150"/>
  <c r="R783" i="150"/>
  <c r="S783" i="150"/>
  <c r="T783" i="150"/>
  <c r="U783" i="150"/>
  <c r="V783" i="150"/>
  <c r="W783" i="150"/>
  <c r="X783" i="150"/>
  <c r="Y783" i="150"/>
  <c r="Z783" i="150"/>
  <c r="AA783" i="150"/>
  <c r="AB783" i="150"/>
  <c r="J784" i="150"/>
  <c r="K784" i="150"/>
  <c r="M784" i="150"/>
  <c r="N784" i="150"/>
  <c r="O784" i="150"/>
  <c r="R784" i="150"/>
  <c r="S784" i="150"/>
  <c r="T784" i="150"/>
  <c r="U784" i="150"/>
  <c r="V784" i="150"/>
  <c r="W784" i="150"/>
  <c r="X784" i="150"/>
  <c r="Y784" i="150"/>
  <c r="Z784" i="150"/>
  <c r="AA784" i="150"/>
  <c r="AB784" i="150"/>
  <c r="J785" i="150"/>
  <c r="K785" i="150"/>
  <c r="M785" i="150"/>
  <c r="N785" i="150"/>
  <c r="O785" i="150"/>
  <c r="R785" i="150"/>
  <c r="S785" i="150"/>
  <c r="T785" i="150"/>
  <c r="U785" i="150"/>
  <c r="V785" i="150"/>
  <c r="W785" i="150"/>
  <c r="X785" i="150"/>
  <c r="Y785" i="150"/>
  <c r="Z785" i="150"/>
  <c r="AA785" i="150"/>
  <c r="AB785" i="150"/>
  <c r="J786" i="150"/>
  <c r="K786" i="150"/>
  <c r="M786" i="150"/>
  <c r="N786" i="150"/>
  <c r="O786" i="150"/>
  <c r="R786" i="150"/>
  <c r="S786" i="150"/>
  <c r="T786" i="150"/>
  <c r="U786" i="150"/>
  <c r="V786" i="150"/>
  <c r="W786" i="150"/>
  <c r="X786" i="150"/>
  <c r="Y786" i="150"/>
  <c r="Z786" i="150"/>
  <c r="AA786" i="150"/>
  <c r="AB786" i="150"/>
  <c r="J787" i="150"/>
  <c r="K787" i="150"/>
  <c r="M787" i="150"/>
  <c r="N787" i="150"/>
  <c r="O787" i="150"/>
  <c r="R787" i="150"/>
  <c r="S787" i="150"/>
  <c r="T787" i="150"/>
  <c r="U787" i="150"/>
  <c r="V787" i="150"/>
  <c r="W787" i="150"/>
  <c r="X787" i="150"/>
  <c r="Y787" i="150"/>
  <c r="Z787" i="150"/>
  <c r="AA787" i="150"/>
  <c r="AB787" i="150"/>
  <c r="J788" i="150"/>
  <c r="K788" i="150"/>
  <c r="M788" i="150"/>
  <c r="N788" i="150"/>
  <c r="O788" i="150"/>
  <c r="R788" i="150"/>
  <c r="S788" i="150"/>
  <c r="T788" i="150"/>
  <c r="U788" i="150"/>
  <c r="V788" i="150"/>
  <c r="W788" i="150"/>
  <c r="X788" i="150"/>
  <c r="Y788" i="150"/>
  <c r="Z788" i="150"/>
  <c r="AA788" i="150"/>
  <c r="AB788" i="150"/>
  <c r="J789" i="150"/>
  <c r="K789" i="150"/>
  <c r="M789" i="150"/>
  <c r="N789" i="150"/>
  <c r="O789" i="150"/>
  <c r="R789" i="150"/>
  <c r="S789" i="150"/>
  <c r="T789" i="150"/>
  <c r="U789" i="150"/>
  <c r="V789" i="150"/>
  <c r="W789" i="150"/>
  <c r="X789" i="150"/>
  <c r="Y789" i="150"/>
  <c r="Z789" i="150"/>
  <c r="AA789" i="150"/>
  <c r="AB789" i="150"/>
  <c r="J790" i="150"/>
  <c r="K790" i="150"/>
  <c r="M790" i="150"/>
  <c r="N790" i="150"/>
  <c r="O790" i="150"/>
  <c r="R790" i="150"/>
  <c r="S790" i="150"/>
  <c r="T790" i="150"/>
  <c r="U790" i="150"/>
  <c r="V790" i="150"/>
  <c r="W790" i="150"/>
  <c r="X790" i="150"/>
  <c r="Y790" i="150"/>
  <c r="Z790" i="150"/>
  <c r="AA790" i="150"/>
  <c r="AB790" i="150"/>
  <c r="J791" i="150"/>
  <c r="K791" i="150"/>
  <c r="M791" i="150"/>
  <c r="N791" i="150"/>
  <c r="O791" i="150"/>
  <c r="R791" i="150"/>
  <c r="S791" i="150"/>
  <c r="T791" i="150"/>
  <c r="U791" i="150"/>
  <c r="V791" i="150"/>
  <c r="W791" i="150"/>
  <c r="X791" i="150"/>
  <c r="Y791" i="150"/>
  <c r="Z791" i="150"/>
  <c r="AA791" i="150"/>
  <c r="AB791" i="150"/>
  <c r="J792" i="150"/>
  <c r="K792" i="150"/>
  <c r="M792" i="150"/>
  <c r="N792" i="150"/>
  <c r="O792" i="150"/>
  <c r="R792" i="150"/>
  <c r="S792" i="150"/>
  <c r="T792" i="150"/>
  <c r="U792" i="150"/>
  <c r="V792" i="150"/>
  <c r="W792" i="150"/>
  <c r="X792" i="150"/>
  <c r="Y792" i="150"/>
  <c r="Z792" i="150"/>
  <c r="AA792" i="150"/>
  <c r="AB792" i="150"/>
  <c r="J793" i="150"/>
  <c r="K793" i="150"/>
  <c r="M793" i="150"/>
  <c r="N793" i="150"/>
  <c r="O793" i="150"/>
  <c r="R793" i="150"/>
  <c r="S793" i="150"/>
  <c r="T793" i="150"/>
  <c r="U793" i="150"/>
  <c r="V793" i="150"/>
  <c r="W793" i="150"/>
  <c r="X793" i="150"/>
  <c r="Y793" i="150"/>
  <c r="Z793" i="150"/>
  <c r="AA793" i="150"/>
  <c r="AB793" i="150"/>
  <c r="J794" i="150"/>
  <c r="K794" i="150"/>
  <c r="M794" i="150"/>
  <c r="N794" i="150"/>
  <c r="O794" i="150"/>
  <c r="R794" i="150"/>
  <c r="S794" i="150"/>
  <c r="T794" i="150"/>
  <c r="U794" i="150"/>
  <c r="V794" i="150"/>
  <c r="W794" i="150"/>
  <c r="X794" i="150"/>
  <c r="Y794" i="150"/>
  <c r="Z794" i="150"/>
  <c r="AA794" i="150"/>
  <c r="AB794" i="150"/>
  <c r="J795" i="150"/>
  <c r="K795" i="150"/>
  <c r="M795" i="150"/>
  <c r="N795" i="150"/>
  <c r="O795" i="150"/>
  <c r="R795" i="150"/>
  <c r="S795" i="150"/>
  <c r="T795" i="150"/>
  <c r="U795" i="150"/>
  <c r="V795" i="150"/>
  <c r="W795" i="150"/>
  <c r="X795" i="150"/>
  <c r="Y795" i="150"/>
  <c r="Z795" i="150"/>
  <c r="AA795" i="150"/>
  <c r="AB795" i="150"/>
  <c r="J796" i="150"/>
  <c r="K796" i="150"/>
  <c r="M796" i="150"/>
  <c r="N796" i="150"/>
  <c r="O796" i="150"/>
  <c r="R796" i="150"/>
  <c r="S796" i="150"/>
  <c r="T796" i="150"/>
  <c r="U796" i="150"/>
  <c r="V796" i="150"/>
  <c r="W796" i="150"/>
  <c r="X796" i="150"/>
  <c r="Y796" i="150"/>
  <c r="Z796" i="150"/>
  <c r="AA796" i="150"/>
  <c r="AB796" i="150"/>
  <c r="J797" i="150"/>
  <c r="K797" i="150"/>
  <c r="M797" i="150"/>
  <c r="N797" i="150"/>
  <c r="O797" i="150"/>
  <c r="R797" i="150"/>
  <c r="S797" i="150"/>
  <c r="T797" i="150"/>
  <c r="U797" i="150"/>
  <c r="V797" i="150"/>
  <c r="W797" i="150"/>
  <c r="X797" i="150"/>
  <c r="Y797" i="150"/>
  <c r="Z797" i="150"/>
  <c r="AA797" i="150"/>
  <c r="AB797" i="150"/>
  <c r="J798" i="150"/>
  <c r="K798" i="150"/>
  <c r="M798" i="150"/>
  <c r="N798" i="150"/>
  <c r="O798" i="150"/>
  <c r="R798" i="150"/>
  <c r="S798" i="150"/>
  <c r="T798" i="150"/>
  <c r="U798" i="150"/>
  <c r="V798" i="150"/>
  <c r="W798" i="150"/>
  <c r="X798" i="150"/>
  <c r="Y798" i="150"/>
  <c r="Z798" i="150"/>
  <c r="AA798" i="150"/>
  <c r="AB798" i="150"/>
  <c r="J799" i="150"/>
  <c r="K799" i="150"/>
  <c r="M799" i="150"/>
  <c r="N799" i="150"/>
  <c r="O799" i="150"/>
  <c r="R799" i="150"/>
  <c r="S799" i="150"/>
  <c r="T799" i="150"/>
  <c r="U799" i="150"/>
  <c r="V799" i="150"/>
  <c r="W799" i="150"/>
  <c r="X799" i="150"/>
  <c r="Y799" i="150"/>
  <c r="Z799" i="150"/>
  <c r="AA799" i="150"/>
  <c r="AB799" i="150"/>
  <c r="J800" i="150"/>
  <c r="K800" i="150"/>
  <c r="M800" i="150"/>
  <c r="N800" i="150"/>
  <c r="O800" i="150"/>
  <c r="R800" i="150"/>
  <c r="S800" i="150"/>
  <c r="T800" i="150"/>
  <c r="U800" i="150"/>
  <c r="V800" i="150"/>
  <c r="W800" i="150"/>
  <c r="X800" i="150"/>
  <c r="Y800" i="150"/>
  <c r="Z800" i="150"/>
  <c r="AA800" i="150"/>
  <c r="AB800" i="150"/>
  <c r="J801" i="150"/>
  <c r="K801" i="150"/>
  <c r="M801" i="150"/>
  <c r="N801" i="150"/>
  <c r="O801" i="150"/>
  <c r="R801" i="150"/>
  <c r="S801" i="150"/>
  <c r="T801" i="150"/>
  <c r="U801" i="150"/>
  <c r="V801" i="150"/>
  <c r="W801" i="150"/>
  <c r="X801" i="150"/>
  <c r="Y801" i="150"/>
  <c r="Z801" i="150"/>
  <c r="AA801" i="150"/>
  <c r="AB801" i="150"/>
  <c r="J802" i="150"/>
  <c r="K802" i="150"/>
  <c r="M802" i="150"/>
  <c r="N802" i="150"/>
  <c r="O802" i="150"/>
  <c r="R802" i="150"/>
  <c r="S802" i="150"/>
  <c r="T802" i="150"/>
  <c r="U802" i="150"/>
  <c r="V802" i="150"/>
  <c r="W802" i="150"/>
  <c r="X802" i="150"/>
  <c r="Y802" i="150"/>
  <c r="Z802" i="150"/>
  <c r="AA802" i="150"/>
  <c r="AB802" i="150"/>
  <c r="J803" i="150"/>
  <c r="K803" i="150"/>
  <c r="M803" i="150"/>
  <c r="N803" i="150"/>
  <c r="O803" i="150"/>
  <c r="R803" i="150"/>
  <c r="S803" i="150"/>
  <c r="T803" i="150"/>
  <c r="U803" i="150"/>
  <c r="V803" i="150"/>
  <c r="W803" i="150"/>
  <c r="X803" i="150"/>
  <c r="Y803" i="150"/>
  <c r="Z803" i="150"/>
  <c r="AA803" i="150"/>
  <c r="AB803" i="150"/>
  <c r="J804" i="150"/>
  <c r="K804" i="150"/>
  <c r="M804" i="150"/>
  <c r="N804" i="150"/>
  <c r="O804" i="150"/>
  <c r="R804" i="150"/>
  <c r="S804" i="150"/>
  <c r="T804" i="150"/>
  <c r="U804" i="150"/>
  <c r="V804" i="150"/>
  <c r="W804" i="150"/>
  <c r="X804" i="150"/>
  <c r="Y804" i="150"/>
  <c r="Z804" i="150"/>
  <c r="AA804" i="150"/>
  <c r="AB804" i="150"/>
  <c r="J805" i="150"/>
  <c r="K805" i="150"/>
  <c r="M805" i="150"/>
  <c r="N805" i="150"/>
  <c r="O805" i="150"/>
  <c r="R805" i="150"/>
  <c r="S805" i="150"/>
  <c r="T805" i="150"/>
  <c r="U805" i="150"/>
  <c r="V805" i="150"/>
  <c r="W805" i="150"/>
  <c r="X805" i="150"/>
  <c r="Y805" i="150"/>
  <c r="Z805" i="150"/>
  <c r="AA805" i="150"/>
  <c r="AB805" i="150"/>
  <c r="J806" i="150"/>
  <c r="K806" i="150"/>
  <c r="M806" i="150"/>
  <c r="N806" i="150"/>
  <c r="O806" i="150"/>
  <c r="R806" i="150"/>
  <c r="S806" i="150"/>
  <c r="T806" i="150"/>
  <c r="U806" i="150"/>
  <c r="V806" i="150"/>
  <c r="W806" i="150"/>
  <c r="X806" i="150"/>
  <c r="Y806" i="150"/>
  <c r="Z806" i="150"/>
  <c r="AA806" i="150"/>
  <c r="AB806" i="150"/>
  <c r="J807" i="150"/>
  <c r="K807" i="150"/>
  <c r="M807" i="150"/>
  <c r="N807" i="150"/>
  <c r="O807" i="150"/>
  <c r="R807" i="150"/>
  <c r="S807" i="150"/>
  <c r="T807" i="150"/>
  <c r="U807" i="150"/>
  <c r="V807" i="150"/>
  <c r="W807" i="150"/>
  <c r="X807" i="150"/>
  <c r="Y807" i="150"/>
  <c r="Z807" i="150"/>
  <c r="AA807" i="150"/>
  <c r="AB807" i="150"/>
  <c r="J808" i="150"/>
  <c r="K808" i="150"/>
  <c r="M808" i="150"/>
  <c r="N808" i="150"/>
  <c r="O808" i="150"/>
  <c r="R808" i="150"/>
  <c r="S808" i="150"/>
  <c r="T808" i="150"/>
  <c r="U808" i="150"/>
  <c r="V808" i="150"/>
  <c r="W808" i="150"/>
  <c r="X808" i="150"/>
  <c r="Y808" i="150"/>
  <c r="Z808" i="150"/>
  <c r="AA808" i="150"/>
  <c r="AB808" i="150"/>
  <c r="J809" i="150"/>
  <c r="K809" i="150"/>
  <c r="M809" i="150"/>
  <c r="N809" i="150"/>
  <c r="O809" i="150"/>
  <c r="R809" i="150"/>
  <c r="S809" i="150"/>
  <c r="T809" i="150"/>
  <c r="U809" i="150"/>
  <c r="V809" i="150"/>
  <c r="W809" i="150"/>
  <c r="X809" i="150"/>
  <c r="Y809" i="150"/>
  <c r="Z809" i="150"/>
  <c r="AA809" i="150"/>
  <c r="AB809" i="150"/>
  <c r="J810" i="150"/>
  <c r="K810" i="150"/>
  <c r="M810" i="150"/>
  <c r="N810" i="150"/>
  <c r="O810" i="150"/>
  <c r="R810" i="150"/>
  <c r="S810" i="150"/>
  <c r="T810" i="150"/>
  <c r="U810" i="150"/>
  <c r="V810" i="150"/>
  <c r="W810" i="150"/>
  <c r="X810" i="150"/>
  <c r="Y810" i="150"/>
  <c r="Z810" i="150"/>
  <c r="AA810" i="150"/>
  <c r="AB810" i="150"/>
  <c r="J811" i="150"/>
  <c r="K811" i="150"/>
  <c r="M811" i="150"/>
  <c r="N811" i="150"/>
  <c r="O811" i="150"/>
  <c r="R811" i="150"/>
  <c r="S811" i="150"/>
  <c r="T811" i="150"/>
  <c r="U811" i="150"/>
  <c r="V811" i="150"/>
  <c r="W811" i="150"/>
  <c r="X811" i="150"/>
  <c r="Y811" i="150"/>
  <c r="Z811" i="150"/>
  <c r="AA811" i="150"/>
  <c r="AB811" i="150"/>
  <c r="J812" i="150"/>
  <c r="K812" i="150"/>
  <c r="M812" i="150"/>
  <c r="N812" i="150"/>
  <c r="O812" i="150"/>
  <c r="R812" i="150"/>
  <c r="S812" i="150"/>
  <c r="T812" i="150"/>
  <c r="U812" i="150"/>
  <c r="V812" i="150"/>
  <c r="W812" i="150"/>
  <c r="X812" i="150"/>
  <c r="Y812" i="150"/>
  <c r="Z812" i="150"/>
  <c r="AA812" i="150"/>
  <c r="AB812" i="150"/>
  <c r="J813" i="150"/>
  <c r="K813" i="150"/>
  <c r="M813" i="150"/>
  <c r="N813" i="150"/>
  <c r="O813" i="150"/>
  <c r="R813" i="150"/>
  <c r="S813" i="150"/>
  <c r="T813" i="150"/>
  <c r="U813" i="150"/>
  <c r="V813" i="150"/>
  <c r="W813" i="150"/>
  <c r="X813" i="150"/>
  <c r="Y813" i="150"/>
  <c r="Z813" i="150"/>
  <c r="AA813" i="150"/>
  <c r="AB813" i="150"/>
  <c r="J814" i="150"/>
  <c r="K814" i="150"/>
  <c r="M814" i="150"/>
  <c r="N814" i="150"/>
  <c r="O814" i="150"/>
  <c r="R814" i="150"/>
  <c r="S814" i="150"/>
  <c r="T814" i="150"/>
  <c r="U814" i="150"/>
  <c r="V814" i="150"/>
  <c r="W814" i="150"/>
  <c r="X814" i="150"/>
  <c r="Y814" i="150"/>
  <c r="Z814" i="150"/>
  <c r="AA814" i="150"/>
  <c r="AB814" i="150"/>
  <c r="J815" i="150"/>
  <c r="K815" i="150"/>
  <c r="M815" i="150"/>
  <c r="N815" i="150"/>
  <c r="O815" i="150"/>
  <c r="R815" i="150"/>
  <c r="S815" i="150"/>
  <c r="T815" i="150"/>
  <c r="U815" i="150"/>
  <c r="V815" i="150"/>
  <c r="W815" i="150"/>
  <c r="X815" i="150"/>
  <c r="Y815" i="150"/>
  <c r="Z815" i="150"/>
  <c r="AA815" i="150"/>
  <c r="AB815" i="150"/>
  <c r="J816" i="150"/>
  <c r="K816" i="150"/>
  <c r="M816" i="150"/>
  <c r="N816" i="150"/>
  <c r="O816" i="150"/>
  <c r="R816" i="150"/>
  <c r="S816" i="150"/>
  <c r="T816" i="150"/>
  <c r="U816" i="150"/>
  <c r="V816" i="150"/>
  <c r="W816" i="150"/>
  <c r="X816" i="150"/>
  <c r="Y816" i="150"/>
  <c r="Z816" i="150"/>
  <c r="AA816" i="150"/>
  <c r="AB816" i="150"/>
  <c r="J817" i="150"/>
  <c r="K817" i="150"/>
  <c r="M817" i="150"/>
  <c r="N817" i="150"/>
  <c r="O817" i="150"/>
  <c r="R817" i="150"/>
  <c r="S817" i="150"/>
  <c r="T817" i="150"/>
  <c r="U817" i="150"/>
  <c r="V817" i="150"/>
  <c r="W817" i="150"/>
  <c r="X817" i="150"/>
  <c r="Y817" i="150"/>
  <c r="Z817" i="150"/>
  <c r="AA817" i="150"/>
  <c r="AB817" i="150"/>
  <c r="J818" i="150"/>
  <c r="K818" i="150"/>
  <c r="M818" i="150"/>
  <c r="N818" i="150"/>
  <c r="O818" i="150"/>
  <c r="R818" i="150"/>
  <c r="S818" i="150"/>
  <c r="T818" i="150"/>
  <c r="U818" i="150"/>
  <c r="V818" i="150"/>
  <c r="W818" i="150"/>
  <c r="X818" i="150"/>
  <c r="Y818" i="150"/>
  <c r="Z818" i="150"/>
  <c r="AA818" i="150"/>
  <c r="AB818" i="150"/>
  <c r="J819" i="150"/>
  <c r="K819" i="150"/>
  <c r="M819" i="150"/>
  <c r="N819" i="150"/>
  <c r="O819" i="150"/>
  <c r="R819" i="150"/>
  <c r="S819" i="150"/>
  <c r="T819" i="150"/>
  <c r="U819" i="150"/>
  <c r="V819" i="150"/>
  <c r="W819" i="150"/>
  <c r="X819" i="150"/>
  <c r="Y819" i="150"/>
  <c r="Z819" i="150"/>
  <c r="AA819" i="150"/>
  <c r="AB819" i="150"/>
  <c r="J820" i="150"/>
  <c r="K820" i="150"/>
  <c r="M820" i="150"/>
  <c r="N820" i="150"/>
  <c r="O820" i="150"/>
  <c r="R820" i="150"/>
  <c r="S820" i="150"/>
  <c r="T820" i="150"/>
  <c r="U820" i="150"/>
  <c r="V820" i="150"/>
  <c r="W820" i="150"/>
  <c r="X820" i="150"/>
  <c r="Y820" i="150"/>
  <c r="Z820" i="150"/>
  <c r="AA820" i="150"/>
  <c r="AB820" i="150"/>
  <c r="J821" i="150"/>
  <c r="K821" i="150"/>
  <c r="M821" i="150"/>
  <c r="N821" i="150"/>
  <c r="O821" i="150"/>
  <c r="R821" i="150"/>
  <c r="S821" i="150"/>
  <c r="T821" i="150"/>
  <c r="U821" i="150"/>
  <c r="V821" i="150"/>
  <c r="W821" i="150"/>
  <c r="X821" i="150"/>
  <c r="Y821" i="150"/>
  <c r="Z821" i="150"/>
  <c r="AA821" i="150"/>
  <c r="AB821" i="150"/>
  <c r="J822" i="150"/>
  <c r="K822" i="150"/>
  <c r="M822" i="150"/>
  <c r="N822" i="150"/>
  <c r="O822" i="150"/>
  <c r="R822" i="150"/>
  <c r="S822" i="150"/>
  <c r="T822" i="150"/>
  <c r="U822" i="150"/>
  <c r="V822" i="150"/>
  <c r="W822" i="150"/>
  <c r="X822" i="150"/>
  <c r="Y822" i="150"/>
  <c r="Z822" i="150"/>
  <c r="AA822" i="150"/>
  <c r="AB822" i="150"/>
  <c r="J823" i="150"/>
  <c r="K823" i="150"/>
  <c r="M823" i="150"/>
  <c r="N823" i="150"/>
  <c r="O823" i="150"/>
  <c r="R823" i="150"/>
  <c r="S823" i="150"/>
  <c r="T823" i="150"/>
  <c r="U823" i="150"/>
  <c r="V823" i="150"/>
  <c r="W823" i="150"/>
  <c r="X823" i="150"/>
  <c r="Y823" i="150"/>
  <c r="Z823" i="150"/>
  <c r="AA823" i="150"/>
  <c r="AB823" i="150"/>
  <c r="J824" i="150"/>
  <c r="K824" i="150"/>
  <c r="M824" i="150"/>
  <c r="N824" i="150"/>
  <c r="O824" i="150"/>
  <c r="R824" i="150"/>
  <c r="S824" i="150"/>
  <c r="T824" i="150"/>
  <c r="U824" i="150"/>
  <c r="V824" i="150"/>
  <c r="W824" i="150"/>
  <c r="X824" i="150"/>
  <c r="Y824" i="150"/>
  <c r="Z824" i="150"/>
  <c r="AA824" i="150"/>
  <c r="AB824" i="150"/>
  <c r="J825" i="150"/>
  <c r="K825" i="150"/>
  <c r="M825" i="150"/>
  <c r="N825" i="150"/>
  <c r="O825" i="150"/>
  <c r="R825" i="150"/>
  <c r="S825" i="150"/>
  <c r="T825" i="150"/>
  <c r="U825" i="150"/>
  <c r="V825" i="150"/>
  <c r="W825" i="150"/>
  <c r="X825" i="150"/>
  <c r="Y825" i="150"/>
  <c r="Z825" i="150"/>
  <c r="AA825" i="150"/>
  <c r="AB825" i="150"/>
  <c r="J826" i="150"/>
  <c r="K826" i="150"/>
  <c r="M826" i="150"/>
  <c r="N826" i="150"/>
  <c r="O826" i="150"/>
  <c r="R826" i="150"/>
  <c r="S826" i="150"/>
  <c r="T826" i="150"/>
  <c r="U826" i="150"/>
  <c r="V826" i="150"/>
  <c r="W826" i="150"/>
  <c r="X826" i="150"/>
  <c r="Y826" i="150"/>
  <c r="Z826" i="150"/>
  <c r="AA826" i="150"/>
  <c r="AB826" i="150"/>
  <c r="J827" i="150"/>
  <c r="K827" i="150"/>
  <c r="M827" i="150"/>
  <c r="N827" i="150"/>
  <c r="O827" i="150"/>
  <c r="R827" i="150"/>
  <c r="S827" i="150"/>
  <c r="T827" i="150"/>
  <c r="U827" i="150"/>
  <c r="V827" i="150"/>
  <c r="W827" i="150"/>
  <c r="X827" i="150"/>
  <c r="Y827" i="150"/>
  <c r="Z827" i="150"/>
  <c r="AA827" i="150"/>
  <c r="AB827" i="150"/>
  <c r="J828" i="150"/>
  <c r="K828" i="150"/>
  <c r="M828" i="150"/>
  <c r="N828" i="150"/>
  <c r="O828" i="150"/>
  <c r="R828" i="150"/>
  <c r="S828" i="150"/>
  <c r="T828" i="150"/>
  <c r="U828" i="150"/>
  <c r="V828" i="150"/>
  <c r="W828" i="150"/>
  <c r="X828" i="150"/>
  <c r="Y828" i="150"/>
  <c r="Z828" i="150"/>
  <c r="AA828" i="150"/>
  <c r="AB828" i="150"/>
  <c r="J829" i="150"/>
  <c r="K829" i="150"/>
  <c r="M829" i="150"/>
  <c r="N829" i="150"/>
  <c r="O829" i="150"/>
  <c r="R829" i="150"/>
  <c r="S829" i="150"/>
  <c r="T829" i="150"/>
  <c r="U829" i="150"/>
  <c r="V829" i="150"/>
  <c r="W829" i="150"/>
  <c r="X829" i="150"/>
  <c r="Y829" i="150"/>
  <c r="Z829" i="150"/>
  <c r="AA829" i="150"/>
  <c r="AB829" i="150"/>
  <c r="J830" i="150"/>
  <c r="K830" i="150"/>
  <c r="M830" i="150"/>
  <c r="N830" i="150"/>
  <c r="O830" i="150"/>
  <c r="R830" i="150"/>
  <c r="S830" i="150"/>
  <c r="T830" i="150"/>
  <c r="U830" i="150"/>
  <c r="V830" i="150"/>
  <c r="W830" i="150"/>
  <c r="X830" i="150"/>
  <c r="Y830" i="150"/>
  <c r="Z830" i="150"/>
  <c r="AA830" i="150"/>
  <c r="AB830" i="150"/>
  <c r="J831" i="150"/>
  <c r="K831" i="150"/>
  <c r="M831" i="150"/>
  <c r="N831" i="150"/>
  <c r="O831" i="150"/>
  <c r="R831" i="150"/>
  <c r="S831" i="150"/>
  <c r="T831" i="150"/>
  <c r="U831" i="150"/>
  <c r="V831" i="150"/>
  <c r="W831" i="150"/>
  <c r="X831" i="150"/>
  <c r="Y831" i="150"/>
  <c r="Z831" i="150"/>
  <c r="AA831" i="150"/>
  <c r="AB831" i="150"/>
  <c r="J832" i="150"/>
  <c r="K832" i="150"/>
  <c r="M832" i="150"/>
  <c r="N832" i="150"/>
  <c r="O832" i="150"/>
  <c r="R832" i="150"/>
  <c r="S832" i="150"/>
  <c r="T832" i="150"/>
  <c r="U832" i="150"/>
  <c r="V832" i="150"/>
  <c r="W832" i="150"/>
  <c r="X832" i="150"/>
  <c r="Y832" i="150"/>
  <c r="Z832" i="150"/>
  <c r="AA832" i="150"/>
  <c r="AB832" i="150"/>
  <c r="J833" i="150"/>
  <c r="K833" i="150"/>
  <c r="M833" i="150"/>
  <c r="N833" i="150"/>
  <c r="O833" i="150"/>
  <c r="R833" i="150"/>
  <c r="S833" i="150"/>
  <c r="T833" i="150"/>
  <c r="U833" i="150"/>
  <c r="V833" i="150"/>
  <c r="W833" i="150"/>
  <c r="X833" i="150"/>
  <c r="Y833" i="150"/>
  <c r="Z833" i="150"/>
  <c r="AA833" i="150"/>
  <c r="AB833" i="150"/>
  <c r="J834" i="150"/>
  <c r="K834" i="150"/>
  <c r="M834" i="150"/>
  <c r="N834" i="150"/>
  <c r="O834" i="150"/>
  <c r="R834" i="150"/>
  <c r="S834" i="150"/>
  <c r="T834" i="150"/>
  <c r="U834" i="150"/>
  <c r="V834" i="150"/>
  <c r="W834" i="150"/>
  <c r="X834" i="150"/>
  <c r="Y834" i="150"/>
  <c r="Z834" i="150"/>
  <c r="AA834" i="150"/>
  <c r="AB834" i="150"/>
  <c r="J835" i="150"/>
  <c r="K835" i="150"/>
  <c r="M835" i="150"/>
  <c r="N835" i="150"/>
  <c r="O835" i="150"/>
  <c r="R835" i="150"/>
  <c r="S835" i="150"/>
  <c r="T835" i="150"/>
  <c r="U835" i="150"/>
  <c r="V835" i="150"/>
  <c r="W835" i="150"/>
  <c r="X835" i="150"/>
  <c r="Y835" i="150"/>
  <c r="Z835" i="150"/>
  <c r="AA835" i="150"/>
  <c r="AB835" i="150"/>
  <c r="J836" i="150"/>
  <c r="K836" i="150"/>
  <c r="M836" i="150"/>
  <c r="N836" i="150"/>
  <c r="O836" i="150"/>
  <c r="R836" i="150"/>
  <c r="S836" i="150"/>
  <c r="T836" i="150"/>
  <c r="U836" i="150"/>
  <c r="V836" i="150"/>
  <c r="W836" i="150"/>
  <c r="X836" i="150"/>
  <c r="Y836" i="150"/>
  <c r="Z836" i="150"/>
  <c r="AA836" i="150"/>
  <c r="AB836" i="150"/>
  <c r="J837" i="150"/>
  <c r="K837" i="150"/>
  <c r="M837" i="150"/>
  <c r="N837" i="150"/>
  <c r="O837" i="150"/>
  <c r="R837" i="150"/>
  <c r="S837" i="150"/>
  <c r="T837" i="150"/>
  <c r="U837" i="150"/>
  <c r="V837" i="150"/>
  <c r="W837" i="150"/>
  <c r="X837" i="150"/>
  <c r="Y837" i="150"/>
  <c r="Z837" i="150"/>
  <c r="AA837" i="150"/>
  <c r="AB837" i="150"/>
  <c r="J838" i="150"/>
  <c r="K838" i="150"/>
  <c r="M838" i="150"/>
  <c r="N838" i="150"/>
  <c r="O838" i="150"/>
  <c r="R838" i="150"/>
  <c r="S838" i="150"/>
  <c r="T838" i="150"/>
  <c r="U838" i="150"/>
  <c r="V838" i="150"/>
  <c r="W838" i="150"/>
  <c r="X838" i="150"/>
  <c r="Y838" i="150"/>
  <c r="Z838" i="150"/>
  <c r="AA838" i="150"/>
  <c r="AB838" i="150"/>
  <c r="J839" i="150"/>
  <c r="K839" i="150"/>
  <c r="M839" i="150"/>
  <c r="N839" i="150"/>
  <c r="O839" i="150"/>
  <c r="R839" i="150"/>
  <c r="S839" i="150"/>
  <c r="T839" i="150"/>
  <c r="U839" i="150"/>
  <c r="V839" i="150"/>
  <c r="W839" i="150"/>
  <c r="X839" i="150"/>
  <c r="Y839" i="150"/>
  <c r="Z839" i="150"/>
  <c r="AA839" i="150"/>
  <c r="AB839" i="150"/>
  <c r="J840" i="150"/>
  <c r="K840" i="150"/>
  <c r="M840" i="150"/>
  <c r="N840" i="150"/>
  <c r="O840" i="150"/>
  <c r="R840" i="150"/>
  <c r="S840" i="150"/>
  <c r="T840" i="150"/>
  <c r="U840" i="150"/>
  <c r="V840" i="150"/>
  <c r="W840" i="150"/>
  <c r="X840" i="150"/>
  <c r="Y840" i="150"/>
  <c r="Z840" i="150"/>
  <c r="AA840" i="150"/>
  <c r="AB840" i="150"/>
  <c r="J841" i="150"/>
  <c r="K841" i="150"/>
  <c r="M841" i="150"/>
  <c r="N841" i="150"/>
  <c r="O841" i="150"/>
  <c r="R841" i="150"/>
  <c r="S841" i="150"/>
  <c r="T841" i="150"/>
  <c r="U841" i="150"/>
  <c r="V841" i="150"/>
  <c r="W841" i="150"/>
  <c r="X841" i="150"/>
  <c r="Y841" i="150"/>
  <c r="Z841" i="150"/>
  <c r="AA841" i="150"/>
  <c r="AB841" i="150"/>
  <c r="J842" i="150"/>
  <c r="K842" i="150"/>
  <c r="M842" i="150"/>
  <c r="N842" i="150"/>
  <c r="O842" i="150"/>
  <c r="R842" i="150"/>
  <c r="S842" i="150"/>
  <c r="T842" i="150"/>
  <c r="U842" i="150"/>
  <c r="V842" i="150"/>
  <c r="W842" i="150"/>
  <c r="X842" i="150"/>
  <c r="Y842" i="150"/>
  <c r="Z842" i="150"/>
  <c r="AA842" i="150"/>
  <c r="AB842" i="150"/>
  <c r="J843" i="150"/>
  <c r="K843" i="150"/>
  <c r="M843" i="150"/>
  <c r="N843" i="150"/>
  <c r="O843" i="150"/>
  <c r="R843" i="150"/>
  <c r="S843" i="150"/>
  <c r="T843" i="150"/>
  <c r="U843" i="150"/>
  <c r="V843" i="150"/>
  <c r="W843" i="150"/>
  <c r="X843" i="150"/>
  <c r="Y843" i="150"/>
  <c r="Z843" i="150"/>
  <c r="AA843" i="150"/>
  <c r="AB843" i="150"/>
  <c r="J844" i="150"/>
  <c r="K844" i="150"/>
  <c r="M844" i="150"/>
  <c r="N844" i="150"/>
  <c r="O844" i="150"/>
  <c r="R844" i="150"/>
  <c r="S844" i="150"/>
  <c r="T844" i="150"/>
  <c r="U844" i="150"/>
  <c r="V844" i="150"/>
  <c r="W844" i="150"/>
  <c r="X844" i="150"/>
  <c r="Y844" i="150"/>
  <c r="Z844" i="150"/>
  <c r="AA844" i="150"/>
  <c r="AB844" i="150"/>
  <c r="J845" i="150"/>
  <c r="K845" i="150"/>
  <c r="M845" i="150"/>
  <c r="N845" i="150"/>
  <c r="O845" i="150"/>
  <c r="R845" i="150"/>
  <c r="S845" i="150"/>
  <c r="T845" i="150"/>
  <c r="U845" i="150"/>
  <c r="V845" i="150"/>
  <c r="W845" i="150"/>
  <c r="X845" i="150"/>
  <c r="Y845" i="150"/>
  <c r="Z845" i="150"/>
  <c r="AA845" i="150"/>
  <c r="AB845" i="150"/>
  <c r="J846" i="150"/>
  <c r="K846" i="150"/>
  <c r="M846" i="150"/>
  <c r="N846" i="150"/>
  <c r="O846" i="150"/>
  <c r="R846" i="150"/>
  <c r="S846" i="150"/>
  <c r="T846" i="150"/>
  <c r="U846" i="150"/>
  <c r="V846" i="150"/>
  <c r="W846" i="150"/>
  <c r="X846" i="150"/>
  <c r="Y846" i="150"/>
  <c r="Z846" i="150"/>
  <c r="AA846" i="150"/>
  <c r="AB846" i="150"/>
  <c r="J847" i="150"/>
  <c r="K847" i="150"/>
  <c r="M847" i="150"/>
  <c r="N847" i="150"/>
  <c r="O847" i="150"/>
  <c r="R847" i="150"/>
  <c r="S847" i="150"/>
  <c r="T847" i="150"/>
  <c r="U847" i="150"/>
  <c r="V847" i="150"/>
  <c r="W847" i="150"/>
  <c r="X847" i="150"/>
  <c r="Y847" i="150"/>
  <c r="Z847" i="150"/>
  <c r="AA847" i="150"/>
  <c r="AB847" i="150"/>
  <c r="J848" i="150"/>
  <c r="K848" i="150"/>
  <c r="M848" i="150"/>
  <c r="N848" i="150"/>
  <c r="O848" i="150"/>
  <c r="R848" i="150"/>
  <c r="S848" i="150"/>
  <c r="T848" i="150"/>
  <c r="U848" i="150"/>
  <c r="V848" i="150"/>
  <c r="W848" i="150"/>
  <c r="X848" i="150"/>
  <c r="Y848" i="150"/>
  <c r="Z848" i="150"/>
  <c r="AA848" i="150"/>
  <c r="AB848" i="150"/>
  <c r="J849" i="150"/>
  <c r="K849" i="150"/>
  <c r="M849" i="150"/>
  <c r="N849" i="150"/>
  <c r="O849" i="150"/>
  <c r="R849" i="150"/>
  <c r="S849" i="150"/>
  <c r="T849" i="150"/>
  <c r="U849" i="150"/>
  <c r="V849" i="150"/>
  <c r="W849" i="150"/>
  <c r="X849" i="150"/>
  <c r="Y849" i="150"/>
  <c r="Z849" i="150"/>
  <c r="AA849" i="150"/>
  <c r="AB849" i="150"/>
  <c r="J850" i="150"/>
  <c r="K850" i="150"/>
  <c r="M850" i="150"/>
  <c r="N850" i="150"/>
  <c r="O850" i="150"/>
  <c r="R850" i="150"/>
  <c r="S850" i="150"/>
  <c r="T850" i="150"/>
  <c r="U850" i="150"/>
  <c r="V850" i="150"/>
  <c r="W850" i="150"/>
  <c r="X850" i="150"/>
  <c r="Y850" i="150"/>
  <c r="Z850" i="150"/>
  <c r="AA850" i="150"/>
  <c r="AB850" i="150"/>
  <c r="J851" i="150"/>
  <c r="K851" i="150"/>
  <c r="M851" i="150"/>
  <c r="N851" i="150"/>
  <c r="O851" i="150"/>
  <c r="R851" i="150"/>
  <c r="S851" i="150"/>
  <c r="T851" i="150"/>
  <c r="U851" i="150"/>
  <c r="V851" i="150"/>
  <c r="W851" i="150"/>
  <c r="X851" i="150"/>
  <c r="Y851" i="150"/>
  <c r="Z851" i="150"/>
  <c r="AA851" i="150"/>
  <c r="AB851" i="150"/>
  <c r="J852" i="150"/>
  <c r="K852" i="150"/>
  <c r="M852" i="150"/>
  <c r="N852" i="150"/>
  <c r="O852" i="150"/>
  <c r="R852" i="150"/>
  <c r="S852" i="150"/>
  <c r="T852" i="150"/>
  <c r="U852" i="150"/>
  <c r="V852" i="150"/>
  <c r="W852" i="150"/>
  <c r="X852" i="150"/>
  <c r="Y852" i="150"/>
  <c r="Z852" i="150"/>
  <c r="AA852" i="150"/>
  <c r="AB852" i="150"/>
  <c r="J853" i="150"/>
  <c r="K853" i="150"/>
  <c r="M853" i="150"/>
  <c r="N853" i="150"/>
  <c r="O853" i="150"/>
  <c r="R853" i="150"/>
  <c r="S853" i="150"/>
  <c r="T853" i="150"/>
  <c r="U853" i="150"/>
  <c r="V853" i="150"/>
  <c r="W853" i="150"/>
  <c r="X853" i="150"/>
  <c r="Y853" i="150"/>
  <c r="Z853" i="150"/>
  <c r="AA853" i="150"/>
  <c r="AB853" i="150"/>
  <c r="J854" i="150"/>
  <c r="K854" i="150"/>
  <c r="M854" i="150"/>
  <c r="N854" i="150"/>
  <c r="O854" i="150"/>
  <c r="R854" i="150"/>
  <c r="S854" i="150"/>
  <c r="T854" i="150"/>
  <c r="U854" i="150"/>
  <c r="V854" i="150"/>
  <c r="W854" i="150"/>
  <c r="X854" i="150"/>
  <c r="Y854" i="150"/>
  <c r="Z854" i="150"/>
  <c r="AA854" i="150"/>
  <c r="AB854" i="150"/>
  <c r="J855" i="150"/>
  <c r="K855" i="150"/>
  <c r="M855" i="150"/>
  <c r="N855" i="150"/>
  <c r="O855" i="150"/>
  <c r="R855" i="150"/>
  <c r="S855" i="150"/>
  <c r="T855" i="150"/>
  <c r="U855" i="150"/>
  <c r="V855" i="150"/>
  <c r="W855" i="150"/>
  <c r="X855" i="150"/>
  <c r="Y855" i="150"/>
  <c r="Z855" i="150"/>
  <c r="AA855" i="150"/>
  <c r="AB855" i="150"/>
  <c r="J856" i="150"/>
  <c r="K856" i="150"/>
  <c r="M856" i="150"/>
  <c r="N856" i="150"/>
  <c r="O856" i="150"/>
  <c r="R856" i="150"/>
  <c r="S856" i="150"/>
  <c r="T856" i="150"/>
  <c r="U856" i="150"/>
  <c r="V856" i="150"/>
  <c r="W856" i="150"/>
  <c r="X856" i="150"/>
  <c r="Y856" i="150"/>
  <c r="Z856" i="150"/>
  <c r="AA856" i="150"/>
  <c r="AB856" i="150"/>
  <c r="J857" i="150"/>
  <c r="K857" i="150"/>
  <c r="M857" i="150"/>
  <c r="N857" i="150"/>
  <c r="O857" i="150"/>
  <c r="R857" i="150"/>
  <c r="S857" i="150"/>
  <c r="T857" i="150"/>
  <c r="U857" i="150"/>
  <c r="V857" i="150"/>
  <c r="W857" i="150"/>
  <c r="X857" i="150"/>
  <c r="Y857" i="150"/>
  <c r="Z857" i="150"/>
  <c r="AA857" i="150"/>
  <c r="AB857" i="150"/>
  <c r="J858" i="150"/>
  <c r="K858" i="150"/>
  <c r="M858" i="150"/>
  <c r="N858" i="150"/>
  <c r="O858" i="150"/>
  <c r="R858" i="150"/>
  <c r="S858" i="150"/>
  <c r="T858" i="150"/>
  <c r="U858" i="150"/>
  <c r="V858" i="150"/>
  <c r="W858" i="150"/>
  <c r="X858" i="150"/>
  <c r="Y858" i="150"/>
  <c r="Z858" i="150"/>
  <c r="AA858" i="150"/>
  <c r="AB858" i="150"/>
  <c r="J859" i="150"/>
  <c r="K859" i="150"/>
  <c r="M859" i="150"/>
  <c r="N859" i="150"/>
  <c r="O859" i="150"/>
  <c r="R859" i="150"/>
  <c r="S859" i="150"/>
  <c r="T859" i="150"/>
  <c r="U859" i="150"/>
  <c r="V859" i="150"/>
  <c r="W859" i="150"/>
  <c r="X859" i="150"/>
  <c r="Y859" i="150"/>
  <c r="Z859" i="150"/>
  <c r="AA859" i="150"/>
  <c r="AB859" i="150"/>
  <c r="J860" i="150"/>
  <c r="K860" i="150"/>
  <c r="M860" i="150"/>
  <c r="N860" i="150"/>
  <c r="O860" i="150"/>
  <c r="R860" i="150"/>
  <c r="S860" i="150"/>
  <c r="T860" i="150"/>
  <c r="U860" i="150"/>
  <c r="V860" i="150"/>
  <c r="W860" i="150"/>
  <c r="X860" i="150"/>
  <c r="Y860" i="150"/>
  <c r="Z860" i="150"/>
  <c r="AA860" i="150"/>
  <c r="AB860" i="150"/>
  <c r="J861" i="150"/>
  <c r="K861" i="150"/>
  <c r="M861" i="150"/>
  <c r="N861" i="150"/>
  <c r="O861" i="150"/>
  <c r="R861" i="150"/>
  <c r="S861" i="150"/>
  <c r="T861" i="150"/>
  <c r="U861" i="150"/>
  <c r="V861" i="150"/>
  <c r="W861" i="150"/>
  <c r="X861" i="150"/>
  <c r="Y861" i="150"/>
  <c r="Z861" i="150"/>
  <c r="AA861" i="150"/>
  <c r="AB861" i="150"/>
  <c r="J862" i="150"/>
  <c r="K862" i="150"/>
  <c r="M862" i="150"/>
  <c r="N862" i="150"/>
  <c r="O862" i="150"/>
  <c r="R862" i="150"/>
  <c r="S862" i="150"/>
  <c r="T862" i="150"/>
  <c r="U862" i="150"/>
  <c r="V862" i="150"/>
  <c r="W862" i="150"/>
  <c r="X862" i="150"/>
  <c r="Y862" i="150"/>
  <c r="Z862" i="150"/>
  <c r="AA862" i="150"/>
  <c r="AB862" i="150"/>
  <c r="J863" i="150"/>
  <c r="K863" i="150"/>
  <c r="M863" i="150"/>
  <c r="N863" i="150"/>
  <c r="O863" i="150"/>
  <c r="R863" i="150"/>
  <c r="S863" i="150"/>
  <c r="T863" i="150"/>
  <c r="U863" i="150"/>
  <c r="V863" i="150"/>
  <c r="W863" i="150"/>
  <c r="X863" i="150"/>
  <c r="Y863" i="150"/>
  <c r="Z863" i="150"/>
  <c r="AA863" i="150"/>
  <c r="AB863" i="150"/>
  <c r="J864" i="150"/>
  <c r="K864" i="150"/>
  <c r="M864" i="150"/>
  <c r="N864" i="150"/>
  <c r="O864" i="150"/>
  <c r="R864" i="150"/>
  <c r="S864" i="150"/>
  <c r="T864" i="150"/>
  <c r="U864" i="150"/>
  <c r="V864" i="150"/>
  <c r="W864" i="150"/>
  <c r="X864" i="150"/>
  <c r="Y864" i="150"/>
  <c r="Z864" i="150"/>
  <c r="AA864" i="150"/>
  <c r="AB864" i="150"/>
  <c r="J865" i="150"/>
  <c r="K865" i="150"/>
  <c r="M865" i="150"/>
  <c r="N865" i="150"/>
  <c r="O865" i="150"/>
  <c r="R865" i="150"/>
  <c r="S865" i="150"/>
  <c r="T865" i="150"/>
  <c r="U865" i="150"/>
  <c r="V865" i="150"/>
  <c r="W865" i="150"/>
  <c r="X865" i="150"/>
  <c r="Y865" i="150"/>
  <c r="Z865" i="150"/>
  <c r="AA865" i="150"/>
  <c r="AB865" i="150"/>
  <c r="J866" i="150"/>
  <c r="K866" i="150"/>
  <c r="M866" i="150"/>
  <c r="N866" i="150"/>
  <c r="O866" i="150"/>
  <c r="R866" i="150"/>
  <c r="S866" i="150"/>
  <c r="T866" i="150"/>
  <c r="U866" i="150"/>
  <c r="V866" i="150"/>
  <c r="W866" i="150"/>
  <c r="X866" i="150"/>
  <c r="Y866" i="150"/>
  <c r="Z866" i="150"/>
  <c r="AA866" i="150"/>
  <c r="AB866" i="150"/>
  <c r="J867" i="150"/>
  <c r="K867" i="150"/>
  <c r="M867" i="150"/>
  <c r="N867" i="150"/>
  <c r="O867" i="150"/>
  <c r="R867" i="150"/>
  <c r="S867" i="150"/>
  <c r="T867" i="150"/>
  <c r="U867" i="150"/>
  <c r="V867" i="150"/>
  <c r="W867" i="150"/>
  <c r="X867" i="150"/>
  <c r="Y867" i="150"/>
  <c r="Z867" i="150"/>
  <c r="AA867" i="150"/>
  <c r="AB867" i="150"/>
  <c r="J868" i="150"/>
  <c r="K868" i="150"/>
  <c r="M868" i="150"/>
  <c r="N868" i="150"/>
  <c r="O868" i="150"/>
  <c r="R868" i="150"/>
  <c r="S868" i="150"/>
  <c r="T868" i="150"/>
  <c r="U868" i="150"/>
  <c r="V868" i="150"/>
  <c r="W868" i="150"/>
  <c r="X868" i="150"/>
  <c r="Y868" i="150"/>
  <c r="Z868" i="150"/>
  <c r="AA868" i="150"/>
  <c r="AB868" i="150"/>
  <c r="J869" i="150"/>
  <c r="K869" i="150"/>
  <c r="M869" i="150"/>
  <c r="N869" i="150"/>
  <c r="O869" i="150"/>
  <c r="R869" i="150"/>
  <c r="S869" i="150"/>
  <c r="T869" i="150"/>
  <c r="U869" i="150"/>
  <c r="V869" i="150"/>
  <c r="W869" i="150"/>
  <c r="X869" i="150"/>
  <c r="Y869" i="150"/>
  <c r="Z869" i="150"/>
  <c r="AA869" i="150"/>
  <c r="AB869" i="150"/>
  <c r="J870" i="150"/>
  <c r="K870" i="150"/>
  <c r="M870" i="150"/>
  <c r="N870" i="150"/>
  <c r="O870" i="150"/>
  <c r="R870" i="150"/>
  <c r="S870" i="150"/>
  <c r="T870" i="150"/>
  <c r="U870" i="150"/>
  <c r="V870" i="150"/>
  <c r="W870" i="150"/>
  <c r="X870" i="150"/>
  <c r="Y870" i="150"/>
  <c r="Z870" i="150"/>
  <c r="AA870" i="150"/>
  <c r="AB870" i="150"/>
  <c r="J871" i="150"/>
  <c r="K871" i="150"/>
  <c r="M871" i="150"/>
  <c r="N871" i="150"/>
  <c r="O871" i="150"/>
  <c r="R871" i="150"/>
  <c r="S871" i="150"/>
  <c r="T871" i="150"/>
  <c r="U871" i="150"/>
  <c r="V871" i="150"/>
  <c r="W871" i="150"/>
  <c r="X871" i="150"/>
  <c r="Y871" i="150"/>
  <c r="Z871" i="150"/>
  <c r="AA871" i="150"/>
  <c r="AB871" i="150"/>
  <c r="J872" i="150"/>
  <c r="K872" i="150"/>
  <c r="M872" i="150"/>
  <c r="N872" i="150"/>
  <c r="O872" i="150"/>
  <c r="R872" i="150"/>
  <c r="S872" i="150"/>
  <c r="T872" i="150"/>
  <c r="U872" i="150"/>
  <c r="V872" i="150"/>
  <c r="W872" i="150"/>
  <c r="X872" i="150"/>
  <c r="Y872" i="150"/>
  <c r="Z872" i="150"/>
  <c r="AA872" i="150"/>
  <c r="AB872" i="150"/>
  <c r="J873" i="150"/>
  <c r="K873" i="150"/>
  <c r="M873" i="150"/>
  <c r="N873" i="150"/>
  <c r="O873" i="150"/>
  <c r="R873" i="150"/>
  <c r="S873" i="150"/>
  <c r="T873" i="150"/>
  <c r="U873" i="150"/>
  <c r="V873" i="150"/>
  <c r="W873" i="150"/>
  <c r="X873" i="150"/>
  <c r="Y873" i="150"/>
  <c r="Z873" i="150"/>
  <c r="AA873" i="150"/>
  <c r="AB873" i="150"/>
  <c r="J874" i="150"/>
  <c r="K874" i="150"/>
  <c r="M874" i="150"/>
  <c r="N874" i="150"/>
  <c r="O874" i="150"/>
  <c r="R874" i="150"/>
  <c r="S874" i="150"/>
  <c r="T874" i="150"/>
  <c r="U874" i="150"/>
  <c r="V874" i="150"/>
  <c r="W874" i="150"/>
  <c r="X874" i="150"/>
  <c r="Y874" i="150"/>
  <c r="Z874" i="150"/>
  <c r="AA874" i="150"/>
  <c r="AB874" i="150"/>
  <c r="J875" i="150"/>
  <c r="K875" i="150"/>
  <c r="M875" i="150"/>
  <c r="N875" i="150"/>
  <c r="O875" i="150"/>
  <c r="R875" i="150"/>
  <c r="S875" i="150"/>
  <c r="T875" i="150"/>
  <c r="U875" i="150"/>
  <c r="V875" i="150"/>
  <c r="W875" i="150"/>
  <c r="X875" i="150"/>
  <c r="Y875" i="150"/>
  <c r="Z875" i="150"/>
  <c r="AA875" i="150"/>
  <c r="AB875" i="150"/>
  <c r="J876" i="150"/>
  <c r="K876" i="150"/>
  <c r="M876" i="150"/>
  <c r="N876" i="150"/>
  <c r="O876" i="150"/>
  <c r="R876" i="150"/>
  <c r="S876" i="150"/>
  <c r="T876" i="150"/>
  <c r="U876" i="150"/>
  <c r="V876" i="150"/>
  <c r="W876" i="150"/>
  <c r="X876" i="150"/>
  <c r="Y876" i="150"/>
  <c r="Z876" i="150"/>
  <c r="AA876" i="150"/>
  <c r="AB876" i="150"/>
  <c r="J877" i="150"/>
  <c r="K877" i="150"/>
  <c r="M877" i="150"/>
  <c r="N877" i="150"/>
  <c r="O877" i="150"/>
  <c r="R877" i="150"/>
  <c r="S877" i="150"/>
  <c r="T877" i="150"/>
  <c r="U877" i="150"/>
  <c r="V877" i="150"/>
  <c r="W877" i="150"/>
  <c r="X877" i="150"/>
  <c r="Y877" i="150"/>
  <c r="Z877" i="150"/>
  <c r="AA877" i="150"/>
  <c r="AB877" i="150"/>
  <c r="J878" i="150"/>
  <c r="K878" i="150"/>
  <c r="M878" i="150"/>
  <c r="N878" i="150"/>
  <c r="O878" i="150"/>
  <c r="R878" i="150"/>
  <c r="S878" i="150"/>
  <c r="T878" i="150"/>
  <c r="U878" i="150"/>
  <c r="V878" i="150"/>
  <c r="W878" i="150"/>
  <c r="X878" i="150"/>
  <c r="Y878" i="150"/>
  <c r="Z878" i="150"/>
  <c r="AA878" i="150"/>
  <c r="AB878" i="150"/>
  <c r="J879" i="150"/>
  <c r="K879" i="150"/>
  <c r="M879" i="150"/>
  <c r="N879" i="150"/>
  <c r="O879" i="150"/>
  <c r="R879" i="150"/>
  <c r="S879" i="150"/>
  <c r="T879" i="150"/>
  <c r="U879" i="150"/>
  <c r="V879" i="150"/>
  <c r="W879" i="150"/>
  <c r="X879" i="150"/>
  <c r="Y879" i="150"/>
  <c r="Z879" i="150"/>
  <c r="AA879" i="150"/>
  <c r="AB879" i="150"/>
  <c r="J880" i="150"/>
  <c r="K880" i="150"/>
  <c r="M880" i="150"/>
  <c r="N880" i="150"/>
  <c r="O880" i="150"/>
  <c r="R880" i="150"/>
  <c r="S880" i="150"/>
  <c r="T880" i="150"/>
  <c r="U880" i="150"/>
  <c r="V880" i="150"/>
  <c r="W880" i="150"/>
  <c r="X880" i="150"/>
  <c r="Y880" i="150"/>
  <c r="Z880" i="150"/>
  <c r="AA880" i="150"/>
  <c r="AB880" i="150"/>
  <c r="J881" i="150"/>
  <c r="K881" i="150"/>
  <c r="M881" i="150"/>
  <c r="N881" i="150"/>
  <c r="O881" i="150"/>
  <c r="R881" i="150"/>
  <c r="S881" i="150"/>
  <c r="T881" i="150"/>
  <c r="U881" i="150"/>
  <c r="V881" i="150"/>
  <c r="W881" i="150"/>
  <c r="X881" i="150"/>
  <c r="Y881" i="150"/>
  <c r="Z881" i="150"/>
  <c r="AA881" i="150"/>
  <c r="AB881" i="150"/>
  <c r="J882" i="150"/>
  <c r="K882" i="150"/>
  <c r="M882" i="150"/>
  <c r="N882" i="150"/>
  <c r="O882" i="150"/>
  <c r="R882" i="150"/>
  <c r="S882" i="150"/>
  <c r="T882" i="150"/>
  <c r="U882" i="150"/>
  <c r="V882" i="150"/>
  <c r="W882" i="150"/>
  <c r="X882" i="150"/>
  <c r="Y882" i="150"/>
  <c r="Z882" i="150"/>
  <c r="AA882" i="150"/>
  <c r="AB882" i="150"/>
  <c r="J883" i="150"/>
  <c r="K883" i="150"/>
  <c r="M883" i="150"/>
  <c r="N883" i="150"/>
  <c r="O883" i="150"/>
  <c r="R883" i="150"/>
  <c r="S883" i="150"/>
  <c r="T883" i="150"/>
  <c r="U883" i="150"/>
  <c r="V883" i="150"/>
  <c r="W883" i="150"/>
  <c r="X883" i="150"/>
  <c r="Y883" i="150"/>
  <c r="Z883" i="150"/>
  <c r="AA883" i="150"/>
  <c r="AB883" i="150"/>
  <c r="J884" i="150"/>
  <c r="K884" i="150"/>
  <c r="M884" i="150"/>
  <c r="N884" i="150"/>
  <c r="O884" i="150"/>
  <c r="R884" i="150"/>
  <c r="S884" i="150"/>
  <c r="T884" i="150"/>
  <c r="U884" i="150"/>
  <c r="V884" i="150"/>
  <c r="W884" i="150"/>
  <c r="X884" i="150"/>
  <c r="Y884" i="150"/>
  <c r="Z884" i="150"/>
  <c r="AA884" i="150"/>
  <c r="AB884" i="150"/>
  <c r="J885" i="150"/>
  <c r="K885" i="150"/>
  <c r="M885" i="150"/>
  <c r="N885" i="150"/>
  <c r="O885" i="150"/>
  <c r="R885" i="150"/>
  <c r="S885" i="150"/>
  <c r="T885" i="150"/>
  <c r="U885" i="150"/>
  <c r="V885" i="150"/>
  <c r="W885" i="150"/>
  <c r="X885" i="150"/>
  <c r="Y885" i="150"/>
  <c r="Z885" i="150"/>
  <c r="AA885" i="150"/>
  <c r="AB885" i="150"/>
  <c r="J886" i="150"/>
  <c r="K886" i="150"/>
  <c r="M886" i="150"/>
  <c r="N886" i="150"/>
  <c r="O886" i="150"/>
  <c r="R886" i="150"/>
  <c r="S886" i="150"/>
  <c r="T886" i="150"/>
  <c r="U886" i="150"/>
  <c r="V886" i="150"/>
  <c r="W886" i="150"/>
  <c r="X886" i="150"/>
  <c r="Y886" i="150"/>
  <c r="Z886" i="150"/>
  <c r="AA886" i="150"/>
  <c r="AB886" i="150"/>
  <c r="J887" i="150"/>
  <c r="K887" i="150"/>
  <c r="M887" i="150"/>
  <c r="N887" i="150"/>
  <c r="O887" i="150"/>
  <c r="R887" i="150"/>
  <c r="S887" i="150"/>
  <c r="T887" i="150"/>
  <c r="U887" i="150"/>
  <c r="V887" i="150"/>
  <c r="W887" i="150"/>
  <c r="X887" i="150"/>
  <c r="Y887" i="150"/>
  <c r="Z887" i="150"/>
  <c r="AA887" i="150"/>
  <c r="AB887" i="150"/>
  <c r="J888" i="150"/>
  <c r="K888" i="150"/>
  <c r="M888" i="150"/>
  <c r="N888" i="150"/>
  <c r="O888" i="150"/>
  <c r="R888" i="150"/>
  <c r="S888" i="150"/>
  <c r="T888" i="150"/>
  <c r="U888" i="150"/>
  <c r="V888" i="150"/>
  <c r="W888" i="150"/>
  <c r="X888" i="150"/>
  <c r="Y888" i="150"/>
  <c r="Z888" i="150"/>
  <c r="AA888" i="150"/>
  <c r="AB888" i="150"/>
  <c r="J889" i="150"/>
  <c r="K889" i="150"/>
  <c r="M889" i="150"/>
  <c r="N889" i="150"/>
  <c r="O889" i="150"/>
  <c r="R889" i="150"/>
  <c r="S889" i="150"/>
  <c r="T889" i="150"/>
  <c r="U889" i="150"/>
  <c r="V889" i="150"/>
  <c r="W889" i="150"/>
  <c r="X889" i="150"/>
  <c r="Y889" i="150"/>
  <c r="Z889" i="150"/>
  <c r="AA889" i="150"/>
  <c r="AB889" i="150"/>
  <c r="J890" i="150"/>
  <c r="K890" i="150"/>
  <c r="M890" i="150"/>
  <c r="N890" i="150"/>
  <c r="O890" i="150"/>
  <c r="R890" i="150"/>
  <c r="S890" i="150"/>
  <c r="T890" i="150"/>
  <c r="U890" i="150"/>
  <c r="V890" i="150"/>
  <c r="W890" i="150"/>
  <c r="X890" i="150"/>
  <c r="Y890" i="150"/>
  <c r="Z890" i="150"/>
  <c r="AA890" i="150"/>
  <c r="AB890" i="150"/>
  <c r="J891" i="150"/>
  <c r="K891" i="150"/>
  <c r="M891" i="150"/>
  <c r="N891" i="150"/>
  <c r="O891" i="150"/>
  <c r="R891" i="150"/>
  <c r="S891" i="150"/>
  <c r="T891" i="150"/>
  <c r="U891" i="150"/>
  <c r="V891" i="150"/>
  <c r="W891" i="150"/>
  <c r="X891" i="150"/>
  <c r="Y891" i="150"/>
  <c r="Z891" i="150"/>
  <c r="AA891" i="150"/>
  <c r="AB891" i="150"/>
  <c r="J892" i="150"/>
  <c r="K892" i="150"/>
  <c r="M892" i="150"/>
  <c r="N892" i="150"/>
  <c r="O892" i="150"/>
  <c r="R892" i="150"/>
  <c r="S892" i="150"/>
  <c r="T892" i="150"/>
  <c r="U892" i="150"/>
  <c r="V892" i="150"/>
  <c r="W892" i="150"/>
  <c r="X892" i="150"/>
  <c r="Y892" i="150"/>
  <c r="Z892" i="150"/>
  <c r="AA892" i="150"/>
  <c r="AB892" i="150"/>
  <c r="J893" i="150"/>
  <c r="K893" i="150"/>
  <c r="M893" i="150"/>
  <c r="N893" i="150"/>
  <c r="O893" i="150"/>
  <c r="R893" i="150"/>
  <c r="S893" i="150"/>
  <c r="T893" i="150"/>
  <c r="U893" i="150"/>
  <c r="V893" i="150"/>
  <c r="W893" i="150"/>
  <c r="X893" i="150"/>
  <c r="Y893" i="150"/>
  <c r="Z893" i="150"/>
  <c r="AA893" i="150"/>
  <c r="AB893" i="150"/>
  <c r="J894" i="150"/>
  <c r="K894" i="150"/>
  <c r="M894" i="150"/>
  <c r="N894" i="150"/>
  <c r="O894" i="150"/>
  <c r="R894" i="150"/>
  <c r="S894" i="150"/>
  <c r="T894" i="150"/>
  <c r="U894" i="150"/>
  <c r="V894" i="150"/>
  <c r="W894" i="150"/>
  <c r="X894" i="150"/>
  <c r="Y894" i="150"/>
  <c r="Z894" i="150"/>
  <c r="AA894" i="150"/>
  <c r="AB894" i="150"/>
  <c r="J895" i="150"/>
  <c r="K895" i="150"/>
  <c r="M895" i="150"/>
  <c r="N895" i="150"/>
  <c r="O895" i="150"/>
  <c r="R895" i="150"/>
  <c r="S895" i="150"/>
  <c r="T895" i="150"/>
  <c r="U895" i="150"/>
  <c r="V895" i="150"/>
  <c r="W895" i="150"/>
  <c r="X895" i="150"/>
  <c r="Y895" i="150"/>
  <c r="Z895" i="150"/>
  <c r="AA895" i="150"/>
  <c r="AB895" i="150"/>
  <c r="J896" i="150"/>
  <c r="K896" i="150"/>
  <c r="M896" i="150"/>
  <c r="N896" i="150"/>
  <c r="O896" i="150"/>
  <c r="R896" i="150"/>
  <c r="S896" i="150"/>
  <c r="T896" i="150"/>
  <c r="U896" i="150"/>
  <c r="V896" i="150"/>
  <c r="W896" i="150"/>
  <c r="X896" i="150"/>
  <c r="Y896" i="150"/>
  <c r="Z896" i="150"/>
  <c r="AA896" i="150"/>
  <c r="AB896" i="150"/>
  <c r="J897" i="150"/>
  <c r="K897" i="150"/>
  <c r="M897" i="150"/>
  <c r="N897" i="150"/>
  <c r="O897" i="150"/>
  <c r="R897" i="150"/>
  <c r="S897" i="150"/>
  <c r="T897" i="150"/>
  <c r="U897" i="150"/>
  <c r="V897" i="150"/>
  <c r="W897" i="150"/>
  <c r="X897" i="150"/>
  <c r="Y897" i="150"/>
  <c r="Z897" i="150"/>
  <c r="AA897" i="150"/>
  <c r="AB897" i="150"/>
  <c r="J898" i="150"/>
  <c r="K898" i="150"/>
  <c r="M898" i="150"/>
  <c r="N898" i="150"/>
  <c r="O898" i="150"/>
  <c r="R898" i="150"/>
  <c r="S898" i="150"/>
  <c r="T898" i="150"/>
  <c r="U898" i="150"/>
  <c r="V898" i="150"/>
  <c r="W898" i="150"/>
  <c r="X898" i="150"/>
  <c r="Y898" i="150"/>
  <c r="Z898" i="150"/>
  <c r="AA898" i="150"/>
  <c r="AB898" i="150"/>
  <c r="J899" i="150"/>
  <c r="K899" i="150"/>
  <c r="M899" i="150"/>
  <c r="N899" i="150"/>
  <c r="O899" i="150"/>
  <c r="R899" i="150"/>
  <c r="S899" i="150"/>
  <c r="T899" i="150"/>
  <c r="U899" i="150"/>
  <c r="V899" i="150"/>
  <c r="W899" i="150"/>
  <c r="X899" i="150"/>
  <c r="Y899" i="150"/>
  <c r="Z899" i="150"/>
  <c r="AA899" i="150"/>
  <c r="AB899" i="150"/>
  <c r="J900" i="150"/>
  <c r="K900" i="150"/>
  <c r="M900" i="150"/>
  <c r="N900" i="150"/>
  <c r="O900" i="150"/>
  <c r="R900" i="150"/>
  <c r="S900" i="150"/>
  <c r="T900" i="150"/>
  <c r="U900" i="150"/>
  <c r="V900" i="150"/>
  <c r="W900" i="150"/>
  <c r="X900" i="150"/>
  <c r="Y900" i="150"/>
  <c r="Z900" i="150"/>
  <c r="AA900" i="150"/>
  <c r="AB900" i="150"/>
  <c r="J901" i="150"/>
  <c r="K901" i="150"/>
  <c r="M901" i="150"/>
  <c r="N901" i="150"/>
  <c r="O901" i="150"/>
  <c r="R901" i="150"/>
  <c r="S901" i="150"/>
  <c r="T901" i="150"/>
  <c r="U901" i="150"/>
  <c r="V901" i="150"/>
  <c r="W901" i="150"/>
  <c r="X901" i="150"/>
  <c r="Y901" i="150"/>
  <c r="Z901" i="150"/>
  <c r="AA901" i="150"/>
  <c r="AB901" i="150"/>
  <c r="J902" i="150"/>
  <c r="K902" i="150"/>
  <c r="M902" i="150"/>
  <c r="N902" i="150"/>
  <c r="O902" i="150"/>
  <c r="R902" i="150"/>
  <c r="S902" i="150"/>
  <c r="T902" i="150"/>
  <c r="U902" i="150"/>
  <c r="V902" i="150"/>
  <c r="W902" i="150"/>
  <c r="X902" i="150"/>
  <c r="Y902" i="150"/>
  <c r="Z902" i="150"/>
  <c r="AA902" i="150"/>
  <c r="AB902" i="150"/>
  <c r="J903" i="150"/>
  <c r="K903" i="150"/>
  <c r="M903" i="150"/>
  <c r="N903" i="150"/>
  <c r="O903" i="150"/>
  <c r="R903" i="150"/>
  <c r="S903" i="150"/>
  <c r="T903" i="150"/>
  <c r="U903" i="150"/>
  <c r="V903" i="150"/>
  <c r="W903" i="150"/>
  <c r="X903" i="150"/>
  <c r="Y903" i="150"/>
  <c r="Z903" i="150"/>
  <c r="AA903" i="150"/>
  <c r="AB903" i="150"/>
  <c r="J904" i="150"/>
  <c r="K904" i="150"/>
  <c r="M904" i="150"/>
  <c r="N904" i="150"/>
  <c r="O904" i="150"/>
  <c r="R904" i="150"/>
  <c r="S904" i="150"/>
  <c r="T904" i="150"/>
  <c r="U904" i="150"/>
  <c r="V904" i="150"/>
  <c r="W904" i="150"/>
  <c r="X904" i="150"/>
  <c r="Y904" i="150"/>
  <c r="Z904" i="150"/>
  <c r="AA904" i="150"/>
  <c r="AB904" i="150"/>
  <c r="J905" i="150"/>
  <c r="K905" i="150"/>
  <c r="M905" i="150"/>
  <c r="N905" i="150"/>
  <c r="O905" i="150"/>
  <c r="R905" i="150"/>
  <c r="S905" i="150"/>
  <c r="T905" i="150"/>
  <c r="U905" i="150"/>
  <c r="V905" i="150"/>
  <c r="W905" i="150"/>
  <c r="X905" i="150"/>
  <c r="Y905" i="150"/>
  <c r="Z905" i="150"/>
  <c r="AA905" i="150"/>
  <c r="AB905" i="150"/>
  <c r="J906" i="150"/>
  <c r="K906" i="150"/>
  <c r="M906" i="150"/>
  <c r="N906" i="150"/>
  <c r="O906" i="150"/>
  <c r="R906" i="150"/>
  <c r="S906" i="150"/>
  <c r="T906" i="150"/>
  <c r="U906" i="150"/>
  <c r="V906" i="150"/>
  <c r="W906" i="150"/>
  <c r="X906" i="150"/>
  <c r="Y906" i="150"/>
  <c r="Z906" i="150"/>
  <c r="AA906" i="150"/>
  <c r="AB906" i="150"/>
  <c r="J907" i="150"/>
  <c r="K907" i="150"/>
  <c r="M907" i="150"/>
  <c r="N907" i="150"/>
  <c r="O907" i="150"/>
  <c r="R907" i="150"/>
  <c r="S907" i="150"/>
  <c r="T907" i="150"/>
  <c r="U907" i="150"/>
  <c r="V907" i="150"/>
  <c r="W907" i="150"/>
  <c r="X907" i="150"/>
  <c r="Y907" i="150"/>
  <c r="Z907" i="150"/>
  <c r="AA907" i="150"/>
  <c r="AB907" i="150"/>
  <c r="J908" i="150"/>
  <c r="K908" i="150"/>
  <c r="M908" i="150"/>
  <c r="N908" i="150"/>
  <c r="O908" i="150"/>
  <c r="R908" i="150"/>
  <c r="S908" i="150"/>
  <c r="T908" i="150"/>
  <c r="U908" i="150"/>
  <c r="V908" i="150"/>
  <c r="W908" i="150"/>
  <c r="X908" i="150"/>
  <c r="Y908" i="150"/>
  <c r="Z908" i="150"/>
  <c r="AA908" i="150"/>
  <c r="AB908" i="150"/>
  <c r="J909" i="150"/>
  <c r="K909" i="150"/>
  <c r="M909" i="150"/>
  <c r="N909" i="150"/>
  <c r="O909" i="150"/>
  <c r="R909" i="150"/>
  <c r="S909" i="150"/>
  <c r="T909" i="150"/>
  <c r="U909" i="150"/>
  <c r="V909" i="150"/>
  <c r="W909" i="150"/>
  <c r="X909" i="150"/>
  <c r="Y909" i="150"/>
  <c r="Z909" i="150"/>
  <c r="AA909" i="150"/>
  <c r="AB909" i="150"/>
  <c r="J910" i="150"/>
  <c r="K910" i="150"/>
  <c r="M910" i="150"/>
  <c r="N910" i="150"/>
  <c r="O910" i="150"/>
  <c r="R910" i="150"/>
  <c r="S910" i="150"/>
  <c r="T910" i="150"/>
  <c r="U910" i="150"/>
  <c r="V910" i="150"/>
  <c r="W910" i="150"/>
  <c r="X910" i="150"/>
  <c r="Y910" i="150"/>
  <c r="Z910" i="150"/>
  <c r="AA910" i="150"/>
  <c r="AB910" i="150"/>
  <c r="J911" i="150"/>
  <c r="K911" i="150"/>
  <c r="M911" i="150"/>
  <c r="N911" i="150"/>
  <c r="O911" i="150"/>
  <c r="R911" i="150"/>
  <c r="S911" i="150"/>
  <c r="T911" i="150"/>
  <c r="U911" i="150"/>
  <c r="V911" i="150"/>
  <c r="W911" i="150"/>
  <c r="X911" i="150"/>
  <c r="Y911" i="150"/>
  <c r="Z911" i="150"/>
  <c r="AA911" i="150"/>
  <c r="AB911" i="150"/>
  <c r="J912" i="150"/>
  <c r="K912" i="150"/>
  <c r="M912" i="150"/>
  <c r="N912" i="150"/>
  <c r="O912" i="150"/>
  <c r="R912" i="150"/>
  <c r="S912" i="150"/>
  <c r="T912" i="150"/>
  <c r="U912" i="150"/>
  <c r="V912" i="150"/>
  <c r="W912" i="150"/>
  <c r="X912" i="150"/>
  <c r="Y912" i="150"/>
  <c r="Z912" i="150"/>
  <c r="AA912" i="150"/>
  <c r="AB912" i="150"/>
  <c r="J913" i="150"/>
  <c r="K913" i="150"/>
  <c r="M913" i="150"/>
  <c r="N913" i="150"/>
  <c r="O913" i="150"/>
  <c r="R913" i="150"/>
  <c r="S913" i="150"/>
  <c r="T913" i="150"/>
  <c r="U913" i="150"/>
  <c r="V913" i="150"/>
  <c r="W913" i="150"/>
  <c r="X913" i="150"/>
  <c r="Y913" i="150"/>
  <c r="Z913" i="150"/>
  <c r="AA913" i="150"/>
  <c r="AB913" i="150"/>
  <c r="J914" i="150"/>
  <c r="K914" i="150"/>
  <c r="M914" i="150"/>
  <c r="N914" i="150"/>
  <c r="O914" i="150"/>
  <c r="R914" i="150"/>
  <c r="S914" i="150"/>
  <c r="T914" i="150"/>
  <c r="U914" i="150"/>
  <c r="V914" i="150"/>
  <c r="W914" i="150"/>
  <c r="X914" i="150"/>
  <c r="Y914" i="150"/>
  <c r="Z914" i="150"/>
  <c r="AA914" i="150"/>
  <c r="AB914" i="150"/>
  <c r="J915" i="150"/>
  <c r="K915" i="150"/>
  <c r="M915" i="150"/>
  <c r="N915" i="150"/>
  <c r="O915" i="150"/>
  <c r="R915" i="150"/>
  <c r="S915" i="150"/>
  <c r="T915" i="150"/>
  <c r="U915" i="150"/>
  <c r="V915" i="150"/>
  <c r="W915" i="150"/>
  <c r="X915" i="150"/>
  <c r="Y915" i="150"/>
  <c r="Z915" i="150"/>
  <c r="AA915" i="150"/>
  <c r="AB915" i="150"/>
  <c r="J916" i="150"/>
  <c r="K916" i="150"/>
  <c r="M916" i="150"/>
  <c r="N916" i="150"/>
  <c r="O916" i="150"/>
  <c r="R916" i="150"/>
  <c r="S916" i="150"/>
  <c r="T916" i="150"/>
  <c r="U916" i="150"/>
  <c r="V916" i="150"/>
  <c r="W916" i="150"/>
  <c r="X916" i="150"/>
  <c r="Y916" i="150"/>
  <c r="Z916" i="150"/>
  <c r="AA916" i="150"/>
  <c r="AB916" i="150"/>
  <c r="J917" i="150"/>
  <c r="K917" i="150"/>
  <c r="M917" i="150"/>
  <c r="N917" i="150"/>
  <c r="O917" i="150"/>
  <c r="R917" i="150"/>
  <c r="S917" i="150"/>
  <c r="T917" i="150"/>
  <c r="U917" i="150"/>
  <c r="V917" i="150"/>
  <c r="W917" i="150"/>
  <c r="X917" i="150"/>
  <c r="Y917" i="150"/>
  <c r="Z917" i="150"/>
  <c r="AA917" i="150"/>
  <c r="AB917" i="150"/>
  <c r="J918" i="150"/>
  <c r="K918" i="150"/>
  <c r="M918" i="150"/>
  <c r="N918" i="150"/>
  <c r="O918" i="150"/>
  <c r="R918" i="150"/>
  <c r="S918" i="150"/>
  <c r="T918" i="150"/>
  <c r="U918" i="150"/>
  <c r="V918" i="150"/>
  <c r="W918" i="150"/>
  <c r="X918" i="150"/>
  <c r="Y918" i="150"/>
  <c r="Z918" i="150"/>
  <c r="AA918" i="150"/>
  <c r="AB918" i="150"/>
  <c r="J919" i="150"/>
  <c r="K919" i="150"/>
  <c r="M919" i="150"/>
  <c r="N919" i="150"/>
  <c r="O919" i="150"/>
  <c r="R919" i="150"/>
  <c r="S919" i="150"/>
  <c r="T919" i="150"/>
  <c r="U919" i="150"/>
  <c r="V919" i="150"/>
  <c r="W919" i="150"/>
  <c r="X919" i="150"/>
  <c r="Y919" i="150"/>
  <c r="Z919" i="150"/>
  <c r="AA919" i="150"/>
  <c r="AB919" i="150"/>
  <c r="J920" i="150"/>
  <c r="K920" i="150"/>
  <c r="M920" i="150"/>
  <c r="N920" i="150"/>
  <c r="O920" i="150"/>
  <c r="R920" i="150"/>
  <c r="S920" i="150"/>
  <c r="T920" i="150"/>
  <c r="U920" i="150"/>
  <c r="V920" i="150"/>
  <c r="W920" i="150"/>
  <c r="X920" i="150"/>
  <c r="Y920" i="150"/>
  <c r="Z920" i="150"/>
  <c r="AA920" i="150"/>
  <c r="AB920" i="150"/>
  <c r="J921" i="150"/>
  <c r="K921" i="150"/>
  <c r="M921" i="150"/>
  <c r="N921" i="150"/>
  <c r="O921" i="150"/>
  <c r="R921" i="150"/>
  <c r="S921" i="150"/>
  <c r="T921" i="150"/>
  <c r="U921" i="150"/>
  <c r="V921" i="150"/>
  <c r="W921" i="150"/>
  <c r="X921" i="150"/>
  <c r="Y921" i="150"/>
  <c r="Z921" i="150"/>
  <c r="AA921" i="150"/>
  <c r="AB921" i="150"/>
  <c r="J922" i="150"/>
  <c r="K922" i="150"/>
  <c r="M922" i="150"/>
  <c r="N922" i="150"/>
  <c r="O922" i="150"/>
  <c r="R922" i="150"/>
  <c r="S922" i="150"/>
  <c r="T922" i="150"/>
  <c r="U922" i="150"/>
  <c r="V922" i="150"/>
  <c r="W922" i="150"/>
  <c r="X922" i="150"/>
  <c r="Y922" i="150"/>
  <c r="Z922" i="150"/>
  <c r="AA922" i="150"/>
  <c r="AB922" i="150"/>
  <c r="J923" i="150"/>
  <c r="K923" i="150"/>
  <c r="M923" i="150"/>
  <c r="N923" i="150"/>
  <c r="O923" i="150"/>
  <c r="R923" i="150"/>
  <c r="S923" i="150"/>
  <c r="T923" i="150"/>
  <c r="U923" i="150"/>
  <c r="V923" i="150"/>
  <c r="W923" i="150"/>
  <c r="X923" i="150"/>
  <c r="Y923" i="150"/>
  <c r="Z923" i="150"/>
  <c r="AA923" i="150"/>
  <c r="AB923" i="150"/>
  <c r="J924" i="150"/>
  <c r="K924" i="150"/>
  <c r="M924" i="150"/>
  <c r="N924" i="150"/>
  <c r="O924" i="150"/>
  <c r="R924" i="150"/>
  <c r="S924" i="150"/>
  <c r="T924" i="150"/>
  <c r="U924" i="150"/>
  <c r="V924" i="150"/>
  <c r="W924" i="150"/>
  <c r="X924" i="150"/>
  <c r="Y924" i="150"/>
  <c r="Z924" i="150"/>
  <c r="AA924" i="150"/>
  <c r="AB924" i="150"/>
  <c r="J925" i="150"/>
  <c r="K925" i="150"/>
  <c r="M925" i="150"/>
  <c r="N925" i="150"/>
  <c r="O925" i="150"/>
  <c r="R925" i="150"/>
  <c r="S925" i="150"/>
  <c r="T925" i="150"/>
  <c r="U925" i="150"/>
  <c r="V925" i="150"/>
  <c r="W925" i="150"/>
  <c r="X925" i="150"/>
  <c r="Y925" i="150"/>
  <c r="Z925" i="150"/>
  <c r="AA925" i="150"/>
  <c r="AB925" i="150"/>
  <c r="J926" i="150"/>
  <c r="K926" i="150"/>
  <c r="M926" i="150"/>
  <c r="N926" i="150"/>
  <c r="O926" i="150"/>
  <c r="R926" i="150"/>
  <c r="S926" i="150"/>
  <c r="T926" i="150"/>
  <c r="U926" i="150"/>
  <c r="V926" i="150"/>
  <c r="W926" i="150"/>
  <c r="X926" i="150"/>
  <c r="Y926" i="150"/>
  <c r="Z926" i="150"/>
  <c r="AA926" i="150"/>
  <c r="AB926" i="150"/>
  <c r="J927" i="150"/>
  <c r="K927" i="150"/>
  <c r="M927" i="150"/>
  <c r="N927" i="150"/>
  <c r="O927" i="150"/>
  <c r="R927" i="150"/>
  <c r="S927" i="150"/>
  <c r="T927" i="150"/>
  <c r="U927" i="150"/>
  <c r="V927" i="150"/>
  <c r="W927" i="150"/>
  <c r="X927" i="150"/>
  <c r="Y927" i="150"/>
  <c r="Z927" i="150"/>
  <c r="AA927" i="150"/>
  <c r="AB927" i="150"/>
  <c r="J928" i="150"/>
  <c r="K928" i="150"/>
  <c r="M928" i="150"/>
  <c r="N928" i="150"/>
  <c r="O928" i="150"/>
  <c r="R928" i="150"/>
  <c r="S928" i="150"/>
  <c r="T928" i="150"/>
  <c r="U928" i="150"/>
  <c r="V928" i="150"/>
  <c r="W928" i="150"/>
  <c r="X928" i="150"/>
  <c r="Y928" i="150"/>
  <c r="Z928" i="150"/>
  <c r="AA928" i="150"/>
  <c r="AB928" i="150"/>
  <c r="J929" i="150"/>
  <c r="K929" i="150"/>
  <c r="M929" i="150"/>
  <c r="N929" i="150"/>
  <c r="O929" i="150"/>
  <c r="R929" i="150"/>
  <c r="S929" i="150"/>
  <c r="T929" i="150"/>
  <c r="U929" i="150"/>
  <c r="V929" i="150"/>
  <c r="W929" i="150"/>
  <c r="X929" i="150"/>
  <c r="Y929" i="150"/>
  <c r="Z929" i="150"/>
  <c r="AA929" i="150"/>
  <c r="AB929" i="150"/>
  <c r="J930" i="150"/>
  <c r="K930" i="150"/>
  <c r="M930" i="150"/>
  <c r="N930" i="150"/>
  <c r="O930" i="150"/>
  <c r="R930" i="150"/>
  <c r="S930" i="150"/>
  <c r="T930" i="150"/>
  <c r="U930" i="150"/>
  <c r="V930" i="150"/>
  <c r="W930" i="150"/>
  <c r="X930" i="150"/>
  <c r="Y930" i="150"/>
  <c r="Z930" i="150"/>
  <c r="AA930" i="150"/>
  <c r="AB930" i="150"/>
  <c r="J931" i="150"/>
  <c r="K931" i="150"/>
  <c r="M931" i="150"/>
  <c r="N931" i="150"/>
  <c r="O931" i="150"/>
  <c r="R931" i="150"/>
  <c r="S931" i="150"/>
  <c r="T931" i="150"/>
  <c r="U931" i="150"/>
  <c r="V931" i="150"/>
  <c r="W931" i="150"/>
  <c r="X931" i="150"/>
  <c r="Y931" i="150"/>
  <c r="Z931" i="150"/>
  <c r="AA931" i="150"/>
  <c r="AB931" i="150"/>
  <c r="J932" i="150"/>
  <c r="K932" i="150"/>
  <c r="M932" i="150"/>
  <c r="N932" i="150"/>
  <c r="O932" i="150"/>
  <c r="R932" i="150"/>
  <c r="S932" i="150"/>
  <c r="T932" i="150"/>
  <c r="U932" i="150"/>
  <c r="V932" i="150"/>
  <c r="W932" i="150"/>
  <c r="X932" i="150"/>
  <c r="Y932" i="150"/>
  <c r="Z932" i="150"/>
  <c r="AA932" i="150"/>
  <c r="AB932" i="150"/>
  <c r="J933" i="150"/>
  <c r="K933" i="150"/>
  <c r="M933" i="150"/>
  <c r="N933" i="150"/>
  <c r="O933" i="150"/>
  <c r="R933" i="150"/>
  <c r="S933" i="150"/>
  <c r="T933" i="150"/>
  <c r="U933" i="150"/>
  <c r="V933" i="150"/>
  <c r="W933" i="150"/>
  <c r="X933" i="150"/>
  <c r="Y933" i="150"/>
  <c r="Z933" i="150"/>
  <c r="AA933" i="150"/>
  <c r="AB933" i="150"/>
  <c r="J934" i="150"/>
  <c r="K934" i="150"/>
  <c r="M934" i="150"/>
  <c r="N934" i="150"/>
  <c r="O934" i="150"/>
  <c r="R934" i="150"/>
  <c r="S934" i="150"/>
  <c r="T934" i="150"/>
  <c r="U934" i="150"/>
  <c r="V934" i="150"/>
  <c r="W934" i="150"/>
  <c r="X934" i="150"/>
  <c r="Y934" i="150"/>
  <c r="Z934" i="150"/>
  <c r="AA934" i="150"/>
  <c r="AB934" i="150"/>
  <c r="J935" i="150"/>
  <c r="K935" i="150"/>
  <c r="M935" i="150"/>
  <c r="N935" i="150"/>
  <c r="O935" i="150"/>
  <c r="R935" i="150"/>
  <c r="S935" i="150"/>
  <c r="T935" i="150"/>
  <c r="U935" i="150"/>
  <c r="V935" i="150"/>
  <c r="W935" i="150"/>
  <c r="X935" i="150"/>
  <c r="Y935" i="150"/>
  <c r="Z935" i="150"/>
  <c r="AA935" i="150"/>
  <c r="AB935" i="150"/>
  <c r="J936" i="150"/>
  <c r="K936" i="150"/>
  <c r="M936" i="150"/>
  <c r="N936" i="150"/>
  <c r="O936" i="150"/>
  <c r="R936" i="150"/>
  <c r="S936" i="150"/>
  <c r="T936" i="150"/>
  <c r="U936" i="150"/>
  <c r="V936" i="150"/>
  <c r="W936" i="150"/>
  <c r="X936" i="150"/>
  <c r="Y936" i="150"/>
  <c r="Z936" i="150"/>
  <c r="AA936" i="150"/>
  <c r="AB936" i="150"/>
  <c r="J937" i="150"/>
  <c r="K937" i="150"/>
  <c r="M937" i="150"/>
  <c r="N937" i="150"/>
  <c r="O937" i="150"/>
  <c r="R937" i="150"/>
  <c r="S937" i="150"/>
  <c r="T937" i="150"/>
  <c r="U937" i="150"/>
  <c r="V937" i="150"/>
  <c r="W937" i="150"/>
  <c r="X937" i="150"/>
  <c r="Y937" i="150"/>
  <c r="Z937" i="150"/>
  <c r="AA937" i="150"/>
  <c r="AB937" i="150"/>
  <c r="J938" i="150"/>
  <c r="K938" i="150"/>
  <c r="M938" i="150"/>
  <c r="N938" i="150"/>
  <c r="O938" i="150"/>
  <c r="R938" i="150"/>
  <c r="S938" i="150"/>
  <c r="T938" i="150"/>
  <c r="U938" i="150"/>
  <c r="V938" i="150"/>
  <c r="W938" i="150"/>
  <c r="X938" i="150"/>
  <c r="Y938" i="150"/>
  <c r="Z938" i="150"/>
  <c r="AA938" i="150"/>
  <c r="AB938" i="150"/>
  <c r="J939" i="150"/>
  <c r="K939" i="150"/>
  <c r="M939" i="150"/>
  <c r="N939" i="150"/>
  <c r="O939" i="150"/>
  <c r="R939" i="150"/>
  <c r="S939" i="150"/>
  <c r="T939" i="150"/>
  <c r="U939" i="150"/>
  <c r="V939" i="150"/>
  <c r="W939" i="150"/>
  <c r="X939" i="150"/>
  <c r="Y939" i="150"/>
  <c r="Z939" i="150"/>
  <c r="AA939" i="150"/>
  <c r="AB939" i="150"/>
  <c r="J940" i="150"/>
  <c r="K940" i="150"/>
  <c r="M940" i="150"/>
  <c r="N940" i="150"/>
  <c r="O940" i="150"/>
  <c r="R940" i="150"/>
  <c r="S940" i="150"/>
  <c r="T940" i="150"/>
  <c r="U940" i="150"/>
  <c r="V940" i="150"/>
  <c r="W940" i="150"/>
  <c r="X940" i="150"/>
  <c r="Y940" i="150"/>
  <c r="Z940" i="150"/>
  <c r="AA940" i="150"/>
  <c r="AB940" i="150"/>
  <c r="J941" i="150"/>
  <c r="K941" i="150"/>
  <c r="M941" i="150"/>
  <c r="N941" i="150"/>
  <c r="O941" i="150"/>
  <c r="R941" i="150"/>
  <c r="S941" i="150"/>
  <c r="T941" i="150"/>
  <c r="U941" i="150"/>
  <c r="V941" i="150"/>
  <c r="W941" i="150"/>
  <c r="X941" i="150"/>
  <c r="Y941" i="150"/>
  <c r="Z941" i="150"/>
  <c r="AA941" i="150"/>
  <c r="AB941" i="150"/>
  <c r="J942" i="150"/>
  <c r="K942" i="150"/>
  <c r="M942" i="150"/>
  <c r="N942" i="150"/>
  <c r="O942" i="150"/>
  <c r="R942" i="150"/>
  <c r="S942" i="150"/>
  <c r="T942" i="150"/>
  <c r="U942" i="150"/>
  <c r="V942" i="150"/>
  <c r="W942" i="150"/>
  <c r="X942" i="150"/>
  <c r="Y942" i="150"/>
  <c r="Z942" i="150"/>
  <c r="AA942" i="150"/>
  <c r="AB942" i="150"/>
  <c r="J943" i="150"/>
  <c r="K943" i="150"/>
  <c r="M943" i="150"/>
  <c r="N943" i="150"/>
  <c r="O943" i="150"/>
  <c r="R943" i="150"/>
  <c r="S943" i="150"/>
  <c r="T943" i="150"/>
  <c r="U943" i="150"/>
  <c r="V943" i="150"/>
  <c r="W943" i="150"/>
  <c r="X943" i="150"/>
  <c r="Y943" i="150"/>
  <c r="Z943" i="150"/>
  <c r="AA943" i="150"/>
  <c r="AB943" i="150"/>
  <c r="J944" i="150"/>
  <c r="K944" i="150"/>
  <c r="M944" i="150"/>
  <c r="N944" i="150"/>
  <c r="O944" i="150"/>
  <c r="R944" i="150"/>
  <c r="S944" i="150"/>
  <c r="T944" i="150"/>
  <c r="U944" i="150"/>
  <c r="V944" i="150"/>
  <c r="W944" i="150"/>
  <c r="X944" i="150"/>
  <c r="Y944" i="150"/>
  <c r="Z944" i="150"/>
  <c r="AA944" i="150"/>
  <c r="AB944" i="150"/>
  <c r="J945" i="150"/>
  <c r="K945" i="150"/>
  <c r="M945" i="150"/>
  <c r="N945" i="150"/>
  <c r="O945" i="150"/>
  <c r="R945" i="150"/>
  <c r="S945" i="150"/>
  <c r="T945" i="150"/>
  <c r="U945" i="150"/>
  <c r="V945" i="150"/>
  <c r="W945" i="150"/>
  <c r="X945" i="150"/>
  <c r="Y945" i="150"/>
  <c r="Z945" i="150"/>
  <c r="AA945" i="150"/>
  <c r="AB945" i="150"/>
  <c r="J946" i="150"/>
  <c r="K946" i="150"/>
  <c r="M946" i="150"/>
  <c r="N946" i="150"/>
  <c r="O946" i="150"/>
  <c r="R946" i="150"/>
  <c r="S946" i="150"/>
  <c r="T946" i="150"/>
  <c r="U946" i="150"/>
  <c r="V946" i="150"/>
  <c r="W946" i="150"/>
  <c r="X946" i="150"/>
  <c r="Y946" i="150"/>
  <c r="Z946" i="150"/>
  <c r="AA946" i="150"/>
  <c r="AB946" i="150"/>
  <c r="J947" i="150"/>
  <c r="K947" i="150"/>
  <c r="M947" i="150"/>
  <c r="N947" i="150"/>
  <c r="O947" i="150"/>
  <c r="R947" i="150"/>
  <c r="S947" i="150"/>
  <c r="T947" i="150"/>
  <c r="U947" i="150"/>
  <c r="V947" i="150"/>
  <c r="W947" i="150"/>
  <c r="X947" i="150"/>
  <c r="Y947" i="150"/>
  <c r="Z947" i="150"/>
  <c r="AA947" i="150"/>
  <c r="AB947" i="150"/>
  <c r="J948" i="150"/>
  <c r="K948" i="150"/>
  <c r="M948" i="150"/>
  <c r="N948" i="150"/>
  <c r="O948" i="150"/>
  <c r="R948" i="150"/>
  <c r="S948" i="150"/>
  <c r="T948" i="150"/>
  <c r="U948" i="150"/>
  <c r="V948" i="150"/>
  <c r="W948" i="150"/>
  <c r="X948" i="150"/>
  <c r="Y948" i="150"/>
  <c r="Z948" i="150"/>
  <c r="AA948" i="150"/>
  <c r="AB948" i="150"/>
  <c r="J949" i="150"/>
  <c r="K949" i="150"/>
  <c r="M949" i="150"/>
  <c r="N949" i="150"/>
  <c r="O949" i="150"/>
  <c r="R949" i="150"/>
  <c r="S949" i="150"/>
  <c r="T949" i="150"/>
  <c r="U949" i="150"/>
  <c r="V949" i="150"/>
  <c r="W949" i="150"/>
  <c r="X949" i="150"/>
  <c r="Y949" i="150"/>
  <c r="Z949" i="150"/>
  <c r="AA949" i="150"/>
  <c r="AB949" i="150"/>
  <c r="J950" i="150"/>
  <c r="K950" i="150"/>
  <c r="M950" i="150"/>
  <c r="N950" i="150"/>
  <c r="O950" i="150"/>
  <c r="R950" i="150"/>
  <c r="S950" i="150"/>
  <c r="T950" i="150"/>
  <c r="U950" i="150"/>
  <c r="V950" i="150"/>
  <c r="W950" i="150"/>
  <c r="X950" i="150"/>
  <c r="Y950" i="150"/>
  <c r="Z950" i="150"/>
  <c r="AA950" i="150"/>
  <c r="AB950" i="150"/>
  <c r="J951" i="150"/>
  <c r="K951" i="150"/>
  <c r="M951" i="150"/>
  <c r="N951" i="150"/>
  <c r="O951" i="150"/>
  <c r="R951" i="150"/>
  <c r="S951" i="150"/>
  <c r="T951" i="150"/>
  <c r="U951" i="150"/>
  <c r="V951" i="150"/>
  <c r="W951" i="150"/>
  <c r="X951" i="150"/>
  <c r="Y951" i="150"/>
  <c r="Z951" i="150"/>
  <c r="AA951" i="150"/>
  <c r="AB951" i="150"/>
  <c r="J952" i="150"/>
  <c r="K952" i="150"/>
  <c r="M952" i="150"/>
  <c r="N952" i="150"/>
  <c r="O952" i="150"/>
  <c r="R952" i="150"/>
  <c r="S952" i="150"/>
  <c r="T952" i="150"/>
  <c r="U952" i="150"/>
  <c r="V952" i="150"/>
  <c r="W952" i="150"/>
  <c r="X952" i="150"/>
  <c r="Y952" i="150"/>
  <c r="Z952" i="150"/>
  <c r="AA952" i="150"/>
  <c r="AB952" i="150"/>
  <c r="J953" i="150"/>
  <c r="K953" i="150"/>
  <c r="M953" i="150"/>
  <c r="N953" i="150"/>
  <c r="O953" i="150"/>
  <c r="R953" i="150"/>
  <c r="S953" i="150"/>
  <c r="T953" i="150"/>
  <c r="U953" i="150"/>
  <c r="V953" i="150"/>
  <c r="W953" i="150"/>
  <c r="X953" i="150"/>
  <c r="Y953" i="150"/>
  <c r="Z953" i="150"/>
  <c r="AA953" i="150"/>
  <c r="AB953" i="150"/>
  <c r="J954" i="150"/>
  <c r="K954" i="150"/>
  <c r="M954" i="150"/>
  <c r="N954" i="150"/>
  <c r="O954" i="150"/>
  <c r="R954" i="150"/>
  <c r="S954" i="150"/>
  <c r="T954" i="150"/>
  <c r="U954" i="150"/>
  <c r="V954" i="150"/>
  <c r="W954" i="150"/>
  <c r="X954" i="150"/>
  <c r="Y954" i="150"/>
  <c r="Z954" i="150"/>
  <c r="AA954" i="150"/>
  <c r="AB954" i="150"/>
  <c r="J955" i="150"/>
  <c r="K955" i="150"/>
  <c r="M955" i="150"/>
  <c r="N955" i="150"/>
  <c r="O955" i="150"/>
  <c r="R955" i="150"/>
  <c r="S955" i="150"/>
  <c r="T955" i="150"/>
  <c r="U955" i="150"/>
  <c r="V955" i="150"/>
  <c r="W955" i="150"/>
  <c r="X955" i="150"/>
  <c r="Y955" i="150"/>
  <c r="Z955" i="150"/>
  <c r="AA955" i="150"/>
  <c r="AB955" i="150"/>
  <c r="J956" i="150"/>
  <c r="K956" i="150"/>
  <c r="M956" i="150"/>
  <c r="N956" i="150"/>
  <c r="O956" i="150"/>
  <c r="R956" i="150"/>
  <c r="S956" i="150"/>
  <c r="T956" i="150"/>
  <c r="U956" i="150"/>
  <c r="V956" i="150"/>
  <c r="W956" i="150"/>
  <c r="X956" i="150"/>
  <c r="Y956" i="150"/>
  <c r="Z956" i="150"/>
  <c r="AA956" i="150"/>
  <c r="AB956" i="150"/>
  <c r="J957" i="150"/>
  <c r="K957" i="150"/>
  <c r="M957" i="150"/>
  <c r="N957" i="150"/>
  <c r="O957" i="150"/>
  <c r="R957" i="150"/>
  <c r="S957" i="150"/>
  <c r="T957" i="150"/>
  <c r="U957" i="150"/>
  <c r="V957" i="150"/>
  <c r="W957" i="150"/>
  <c r="X957" i="150"/>
  <c r="Y957" i="150"/>
  <c r="Z957" i="150"/>
  <c r="AA957" i="150"/>
  <c r="AB957" i="150"/>
  <c r="J958" i="150"/>
  <c r="K958" i="150"/>
  <c r="M958" i="150"/>
  <c r="N958" i="150"/>
  <c r="O958" i="150"/>
  <c r="R958" i="150"/>
  <c r="S958" i="150"/>
  <c r="T958" i="150"/>
  <c r="U958" i="150"/>
  <c r="V958" i="150"/>
  <c r="W958" i="150"/>
  <c r="X958" i="150"/>
  <c r="Y958" i="150"/>
  <c r="Z958" i="150"/>
  <c r="AA958" i="150"/>
  <c r="AB958" i="150"/>
  <c r="J959" i="150"/>
  <c r="K959" i="150"/>
  <c r="M959" i="150"/>
  <c r="N959" i="150"/>
  <c r="O959" i="150"/>
  <c r="R959" i="150"/>
  <c r="S959" i="150"/>
  <c r="T959" i="150"/>
  <c r="U959" i="150"/>
  <c r="V959" i="150"/>
  <c r="W959" i="150"/>
  <c r="X959" i="150"/>
  <c r="Y959" i="150"/>
  <c r="Z959" i="150"/>
  <c r="AA959" i="150"/>
  <c r="AB959" i="150"/>
  <c r="J960" i="150"/>
  <c r="K960" i="150"/>
  <c r="M960" i="150"/>
  <c r="N960" i="150"/>
  <c r="O960" i="150"/>
  <c r="R960" i="150"/>
  <c r="S960" i="150"/>
  <c r="T960" i="150"/>
  <c r="U960" i="150"/>
  <c r="V960" i="150"/>
  <c r="W960" i="150"/>
  <c r="X960" i="150"/>
  <c r="Y960" i="150"/>
  <c r="Z960" i="150"/>
  <c r="AA960" i="150"/>
  <c r="AB960" i="150"/>
  <c r="J961" i="150"/>
  <c r="K961" i="150"/>
  <c r="M961" i="150"/>
  <c r="N961" i="150"/>
  <c r="O961" i="150"/>
  <c r="R961" i="150"/>
  <c r="S961" i="150"/>
  <c r="T961" i="150"/>
  <c r="U961" i="150"/>
  <c r="V961" i="150"/>
  <c r="W961" i="150"/>
  <c r="X961" i="150"/>
  <c r="Y961" i="150"/>
  <c r="Z961" i="150"/>
  <c r="AA961" i="150"/>
  <c r="AB961" i="150"/>
  <c r="J962" i="150"/>
  <c r="K962" i="150"/>
  <c r="M962" i="150"/>
  <c r="N962" i="150"/>
  <c r="O962" i="150"/>
  <c r="R962" i="150"/>
  <c r="S962" i="150"/>
  <c r="T962" i="150"/>
  <c r="U962" i="150"/>
  <c r="V962" i="150"/>
  <c r="W962" i="150"/>
  <c r="X962" i="150"/>
  <c r="Y962" i="150"/>
  <c r="Z962" i="150"/>
  <c r="AA962" i="150"/>
  <c r="AB962" i="150"/>
  <c r="J963" i="150"/>
  <c r="K963" i="150"/>
  <c r="M963" i="150"/>
  <c r="N963" i="150"/>
  <c r="O963" i="150"/>
  <c r="R963" i="150"/>
  <c r="S963" i="150"/>
  <c r="T963" i="150"/>
  <c r="U963" i="150"/>
  <c r="V963" i="150"/>
  <c r="W963" i="150"/>
  <c r="X963" i="150"/>
  <c r="Y963" i="150"/>
  <c r="Z963" i="150"/>
  <c r="AA963" i="150"/>
  <c r="AB963" i="150"/>
  <c r="J964" i="150"/>
  <c r="K964" i="150"/>
  <c r="M964" i="150"/>
  <c r="N964" i="150"/>
  <c r="O964" i="150"/>
  <c r="R964" i="150"/>
  <c r="S964" i="150"/>
  <c r="T964" i="150"/>
  <c r="U964" i="150"/>
  <c r="V964" i="150"/>
  <c r="W964" i="150"/>
  <c r="X964" i="150"/>
  <c r="Y964" i="150"/>
  <c r="Z964" i="150"/>
  <c r="AA964" i="150"/>
  <c r="AB964" i="150"/>
  <c r="J965" i="150"/>
  <c r="K965" i="150"/>
  <c r="M965" i="150"/>
  <c r="N965" i="150"/>
  <c r="O965" i="150"/>
  <c r="R965" i="150"/>
  <c r="S965" i="150"/>
  <c r="T965" i="150"/>
  <c r="U965" i="150"/>
  <c r="V965" i="150"/>
  <c r="W965" i="150"/>
  <c r="X965" i="150"/>
  <c r="Y965" i="150"/>
  <c r="Z965" i="150"/>
  <c r="AA965" i="150"/>
  <c r="AB965" i="150"/>
  <c r="J966" i="150"/>
  <c r="K966" i="150"/>
  <c r="M966" i="150"/>
  <c r="N966" i="150"/>
  <c r="O966" i="150"/>
  <c r="R966" i="150"/>
  <c r="S966" i="150"/>
  <c r="T966" i="150"/>
  <c r="U966" i="150"/>
  <c r="V966" i="150"/>
  <c r="W966" i="150"/>
  <c r="X966" i="150"/>
  <c r="Y966" i="150"/>
  <c r="Z966" i="150"/>
  <c r="AA966" i="150"/>
  <c r="AB966" i="150"/>
  <c r="J967" i="150"/>
  <c r="K967" i="150"/>
  <c r="M967" i="150"/>
  <c r="N967" i="150"/>
  <c r="O967" i="150"/>
  <c r="R967" i="150"/>
  <c r="S967" i="150"/>
  <c r="T967" i="150"/>
  <c r="U967" i="150"/>
  <c r="V967" i="150"/>
  <c r="W967" i="150"/>
  <c r="X967" i="150"/>
  <c r="Y967" i="150"/>
  <c r="Z967" i="150"/>
  <c r="AA967" i="150"/>
  <c r="AB967" i="150"/>
  <c r="J968" i="150"/>
  <c r="K968" i="150"/>
  <c r="M968" i="150"/>
  <c r="N968" i="150"/>
  <c r="O968" i="150"/>
  <c r="R968" i="150"/>
  <c r="S968" i="150"/>
  <c r="T968" i="150"/>
  <c r="U968" i="150"/>
  <c r="V968" i="150"/>
  <c r="W968" i="150"/>
  <c r="X968" i="150"/>
  <c r="Y968" i="150"/>
  <c r="Z968" i="150"/>
  <c r="AA968" i="150"/>
  <c r="AB968" i="150"/>
  <c r="J969" i="150"/>
  <c r="K969" i="150"/>
  <c r="M969" i="150"/>
  <c r="N969" i="150"/>
  <c r="O969" i="150"/>
  <c r="R969" i="150"/>
  <c r="S969" i="150"/>
  <c r="T969" i="150"/>
  <c r="U969" i="150"/>
  <c r="V969" i="150"/>
  <c r="W969" i="150"/>
  <c r="X969" i="150"/>
  <c r="Y969" i="150"/>
  <c r="Z969" i="150"/>
  <c r="AA969" i="150"/>
  <c r="AB969" i="150"/>
  <c r="J970" i="150"/>
  <c r="K970" i="150"/>
  <c r="M970" i="150"/>
  <c r="N970" i="150"/>
  <c r="O970" i="150"/>
  <c r="R970" i="150"/>
  <c r="S970" i="150"/>
  <c r="T970" i="150"/>
  <c r="U970" i="150"/>
  <c r="V970" i="150"/>
  <c r="W970" i="150"/>
  <c r="X970" i="150"/>
  <c r="Y970" i="150"/>
  <c r="Z970" i="150"/>
  <c r="AA970" i="150"/>
  <c r="AB970" i="150"/>
  <c r="J971" i="150"/>
  <c r="K971" i="150"/>
  <c r="M971" i="150"/>
  <c r="N971" i="150"/>
  <c r="O971" i="150"/>
  <c r="R971" i="150"/>
  <c r="S971" i="150"/>
  <c r="T971" i="150"/>
  <c r="U971" i="150"/>
  <c r="V971" i="150"/>
  <c r="W971" i="150"/>
  <c r="X971" i="150"/>
  <c r="Y971" i="150"/>
  <c r="Z971" i="150"/>
  <c r="AA971" i="150"/>
  <c r="AB971" i="150"/>
  <c r="J972" i="150"/>
  <c r="K972" i="150"/>
  <c r="M972" i="150"/>
  <c r="N972" i="150"/>
  <c r="O972" i="150"/>
  <c r="R972" i="150"/>
  <c r="S972" i="150"/>
  <c r="T972" i="150"/>
  <c r="U972" i="150"/>
  <c r="V972" i="150"/>
  <c r="W972" i="150"/>
  <c r="X972" i="150"/>
  <c r="Y972" i="150"/>
  <c r="Z972" i="150"/>
  <c r="AA972" i="150"/>
  <c r="AB972" i="150"/>
  <c r="J973" i="150"/>
  <c r="K973" i="150"/>
  <c r="M973" i="150"/>
  <c r="N973" i="150"/>
  <c r="O973" i="150"/>
  <c r="R973" i="150"/>
  <c r="S973" i="150"/>
  <c r="T973" i="150"/>
  <c r="U973" i="150"/>
  <c r="V973" i="150"/>
  <c r="W973" i="150"/>
  <c r="X973" i="150"/>
  <c r="Y973" i="150"/>
  <c r="Z973" i="150"/>
  <c r="AA973" i="150"/>
  <c r="AB973" i="150"/>
  <c r="J974" i="150"/>
  <c r="K974" i="150"/>
  <c r="M974" i="150"/>
  <c r="N974" i="150"/>
  <c r="O974" i="150"/>
  <c r="R974" i="150"/>
  <c r="S974" i="150"/>
  <c r="T974" i="150"/>
  <c r="U974" i="150"/>
  <c r="V974" i="150"/>
  <c r="W974" i="150"/>
  <c r="X974" i="150"/>
  <c r="Y974" i="150"/>
  <c r="Z974" i="150"/>
  <c r="AA974" i="150"/>
  <c r="AB974" i="150"/>
  <c r="J975" i="150"/>
  <c r="K975" i="150"/>
  <c r="M975" i="150"/>
  <c r="N975" i="150"/>
  <c r="O975" i="150"/>
  <c r="R975" i="150"/>
  <c r="S975" i="150"/>
  <c r="T975" i="150"/>
  <c r="U975" i="150"/>
  <c r="V975" i="150"/>
  <c r="W975" i="150"/>
  <c r="X975" i="150"/>
  <c r="Y975" i="150"/>
  <c r="Z975" i="150"/>
  <c r="AA975" i="150"/>
  <c r="AB975" i="150"/>
  <c r="M646" i="150"/>
  <c r="W646" i="150"/>
  <c r="X646" i="150"/>
  <c r="Y646" i="150"/>
  <c r="Z646" i="150"/>
  <c r="AA646" i="150"/>
  <c r="AB646" i="150"/>
  <c r="V646" i="150"/>
  <c r="S646" i="150"/>
  <c r="T646" i="150"/>
  <c r="U646" i="150"/>
  <c r="R646" i="150"/>
  <c r="K646" i="150"/>
  <c r="N646" i="150"/>
  <c r="O646" i="150"/>
  <c r="J646" i="150"/>
  <c r="G646" i="150"/>
  <c r="H646" i="150"/>
  <c r="I646" i="150"/>
  <c r="A647" i="150"/>
  <c r="G647" i="150"/>
  <c r="H647" i="150"/>
  <c r="I647" i="150"/>
  <c r="A648" i="150"/>
  <c r="G648" i="150"/>
  <c r="H648" i="150"/>
  <c r="I648" i="150"/>
  <c r="A649" i="150"/>
  <c r="G649" i="150"/>
  <c r="H649" i="150"/>
  <c r="I649" i="150"/>
  <c r="A650" i="150"/>
  <c r="G650" i="150"/>
  <c r="H650" i="150"/>
  <c r="I650" i="150"/>
  <c r="A651" i="150"/>
  <c r="G651" i="150"/>
  <c r="H651" i="150"/>
  <c r="I651" i="150"/>
  <c r="A652" i="150"/>
  <c r="G652" i="150"/>
  <c r="H652" i="150"/>
  <c r="I652" i="150"/>
  <c r="A653" i="150"/>
  <c r="G653" i="150"/>
  <c r="H653" i="150"/>
  <c r="I653" i="150"/>
  <c r="A654" i="150"/>
  <c r="G654" i="150"/>
  <c r="H654" i="150"/>
  <c r="I654" i="150"/>
  <c r="A655" i="150"/>
  <c r="G655" i="150"/>
  <c r="H655" i="150"/>
  <c r="I655" i="150"/>
  <c r="A656" i="150"/>
  <c r="G656" i="150"/>
  <c r="H656" i="150"/>
  <c r="I656" i="150"/>
  <c r="A657" i="150"/>
  <c r="G657" i="150"/>
  <c r="H657" i="150"/>
  <c r="I657" i="150"/>
  <c r="A658" i="150"/>
  <c r="G658" i="150"/>
  <c r="H658" i="150"/>
  <c r="I658" i="150"/>
  <c r="A659" i="150"/>
  <c r="G659" i="150"/>
  <c r="H659" i="150"/>
  <c r="I659" i="150"/>
  <c r="A660" i="150"/>
  <c r="G660" i="150"/>
  <c r="H660" i="150"/>
  <c r="I660" i="150"/>
  <c r="A661" i="150"/>
  <c r="G661" i="150"/>
  <c r="H661" i="150"/>
  <c r="I661" i="150"/>
  <c r="A662" i="150"/>
  <c r="G662" i="150"/>
  <c r="H662" i="150"/>
  <c r="I662" i="150"/>
  <c r="A663" i="150"/>
  <c r="G663" i="150"/>
  <c r="H663" i="150"/>
  <c r="I663" i="150"/>
  <c r="A664" i="150"/>
  <c r="G664" i="150"/>
  <c r="H664" i="150"/>
  <c r="I664" i="150"/>
  <c r="A665" i="150"/>
  <c r="G665" i="150"/>
  <c r="H665" i="150"/>
  <c r="I665" i="150"/>
  <c r="A666" i="150"/>
  <c r="G666" i="150"/>
  <c r="H666" i="150"/>
  <c r="I666" i="150"/>
  <c r="A667" i="150"/>
  <c r="G667" i="150"/>
  <c r="H667" i="150"/>
  <c r="I667" i="150"/>
  <c r="A668" i="150"/>
  <c r="G668" i="150"/>
  <c r="H668" i="150"/>
  <c r="I668" i="150"/>
  <c r="A669" i="150"/>
  <c r="G669" i="150"/>
  <c r="H669" i="150"/>
  <c r="I669" i="150"/>
  <c r="A670" i="150"/>
  <c r="G670" i="150"/>
  <c r="H670" i="150"/>
  <c r="I670" i="150"/>
  <c r="A671" i="150"/>
  <c r="G671" i="150"/>
  <c r="H671" i="150"/>
  <c r="I671" i="150"/>
  <c r="A672" i="150"/>
  <c r="G672" i="150"/>
  <c r="H672" i="150"/>
  <c r="I672" i="150"/>
  <c r="A673" i="150"/>
  <c r="G673" i="150"/>
  <c r="H673" i="150"/>
  <c r="I673" i="150"/>
  <c r="A674" i="150"/>
  <c r="G674" i="150"/>
  <c r="H674" i="150"/>
  <c r="I674" i="150"/>
  <c r="A675" i="150"/>
  <c r="G675" i="150"/>
  <c r="H675" i="150"/>
  <c r="I675" i="150"/>
  <c r="A676" i="150"/>
  <c r="G676" i="150"/>
  <c r="H676" i="150"/>
  <c r="I676" i="150"/>
  <c r="A677" i="150"/>
  <c r="G677" i="150"/>
  <c r="H677" i="150"/>
  <c r="I677" i="150"/>
  <c r="A678" i="150"/>
  <c r="G678" i="150"/>
  <c r="H678" i="150"/>
  <c r="I678" i="150"/>
  <c r="A679" i="150"/>
  <c r="G679" i="150"/>
  <c r="H679" i="150"/>
  <c r="I679" i="150"/>
  <c r="A680" i="150"/>
  <c r="G680" i="150"/>
  <c r="H680" i="150"/>
  <c r="I680" i="150"/>
  <c r="A681" i="150"/>
  <c r="G681" i="150"/>
  <c r="H681" i="150"/>
  <c r="I681" i="150"/>
  <c r="A682" i="150"/>
  <c r="G682" i="150"/>
  <c r="H682" i="150"/>
  <c r="I682" i="150"/>
  <c r="A683" i="150"/>
  <c r="G683" i="150"/>
  <c r="H683" i="150"/>
  <c r="I683" i="150"/>
  <c r="A684" i="150"/>
  <c r="G684" i="150"/>
  <c r="H684" i="150"/>
  <c r="I684" i="150"/>
  <c r="A685" i="150"/>
  <c r="G685" i="150"/>
  <c r="H685" i="150"/>
  <c r="I685" i="150"/>
  <c r="A686" i="150"/>
  <c r="G686" i="150"/>
  <c r="H686" i="150"/>
  <c r="I686" i="150"/>
  <c r="A687" i="150"/>
  <c r="G687" i="150"/>
  <c r="H687" i="150"/>
  <c r="I687" i="150"/>
  <c r="A688" i="150"/>
  <c r="G688" i="150"/>
  <c r="H688" i="150"/>
  <c r="I688" i="150"/>
  <c r="A689" i="150"/>
  <c r="G689" i="150"/>
  <c r="H689" i="150"/>
  <c r="I689" i="150"/>
  <c r="A690" i="150"/>
  <c r="G690" i="150"/>
  <c r="H690" i="150"/>
  <c r="I690" i="150"/>
  <c r="A691" i="150"/>
  <c r="G691" i="150"/>
  <c r="H691" i="150"/>
  <c r="I691" i="150"/>
  <c r="A692" i="150"/>
  <c r="G692" i="150"/>
  <c r="H692" i="150"/>
  <c r="I692" i="150"/>
  <c r="A693" i="150"/>
  <c r="G693" i="150"/>
  <c r="H693" i="150"/>
  <c r="I693" i="150"/>
  <c r="A694" i="150"/>
  <c r="G694" i="150"/>
  <c r="H694" i="150"/>
  <c r="I694" i="150"/>
  <c r="A695" i="150"/>
  <c r="G695" i="150"/>
  <c r="H695" i="150"/>
  <c r="I695" i="150"/>
  <c r="A696" i="150"/>
  <c r="G696" i="150"/>
  <c r="H696" i="150"/>
  <c r="I696" i="150"/>
  <c r="A697" i="150"/>
  <c r="G697" i="150"/>
  <c r="H697" i="150"/>
  <c r="I697" i="150"/>
  <c r="A698" i="150"/>
  <c r="G698" i="150"/>
  <c r="H698" i="150"/>
  <c r="I698" i="150"/>
  <c r="A699" i="150"/>
  <c r="G699" i="150"/>
  <c r="H699" i="150"/>
  <c r="I699" i="150"/>
  <c r="A700" i="150"/>
  <c r="G700" i="150"/>
  <c r="H700" i="150"/>
  <c r="I700" i="150"/>
  <c r="A701" i="150"/>
  <c r="G701" i="150"/>
  <c r="H701" i="150"/>
  <c r="I701" i="150"/>
  <c r="A702" i="150"/>
  <c r="G702" i="150"/>
  <c r="H702" i="150"/>
  <c r="I702" i="150"/>
  <c r="A703" i="150"/>
  <c r="G703" i="150"/>
  <c r="H703" i="150"/>
  <c r="I703" i="150"/>
  <c r="A704" i="150"/>
  <c r="G704" i="150"/>
  <c r="H704" i="150"/>
  <c r="I704" i="150"/>
  <c r="A705" i="150"/>
  <c r="G705" i="150"/>
  <c r="H705" i="150"/>
  <c r="I705" i="150"/>
  <c r="A706" i="150"/>
  <c r="G706" i="150"/>
  <c r="H706" i="150"/>
  <c r="I706" i="150"/>
  <c r="A707" i="150"/>
  <c r="G707" i="150"/>
  <c r="H707" i="150"/>
  <c r="I707" i="150"/>
  <c r="A708" i="150"/>
  <c r="G708" i="150"/>
  <c r="H708" i="150"/>
  <c r="I708" i="150"/>
  <c r="A709" i="150"/>
  <c r="G709" i="150"/>
  <c r="H709" i="150"/>
  <c r="I709" i="150"/>
  <c r="A710" i="150"/>
  <c r="G710" i="150"/>
  <c r="H710" i="150"/>
  <c r="I710" i="150"/>
  <c r="A711" i="150"/>
  <c r="G711" i="150"/>
  <c r="H711" i="150"/>
  <c r="I711" i="150"/>
  <c r="A712" i="150"/>
  <c r="G712" i="150"/>
  <c r="H712" i="150"/>
  <c r="I712" i="150"/>
  <c r="A713" i="150"/>
  <c r="G713" i="150"/>
  <c r="H713" i="150"/>
  <c r="I713" i="150"/>
  <c r="A714" i="150"/>
  <c r="G714" i="150"/>
  <c r="H714" i="150"/>
  <c r="I714" i="150"/>
  <c r="A715" i="150"/>
  <c r="G715" i="150"/>
  <c r="H715" i="150"/>
  <c r="I715" i="150"/>
  <c r="A716" i="150"/>
  <c r="G716" i="150"/>
  <c r="H716" i="150"/>
  <c r="I716" i="150"/>
  <c r="A717" i="150"/>
  <c r="G717" i="150"/>
  <c r="H717" i="150"/>
  <c r="I717" i="150"/>
  <c r="A718" i="150"/>
  <c r="G718" i="150"/>
  <c r="H718" i="150"/>
  <c r="I718" i="150"/>
  <c r="A719" i="150"/>
  <c r="G719" i="150"/>
  <c r="H719" i="150"/>
  <c r="I719" i="150"/>
  <c r="A720" i="150"/>
  <c r="G720" i="150"/>
  <c r="H720" i="150"/>
  <c r="I720" i="150"/>
  <c r="A721" i="150"/>
  <c r="G721" i="150"/>
  <c r="H721" i="150"/>
  <c r="I721" i="150"/>
  <c r="A722" i="150"/>
  <c r="G722" i="150"/>
  <c r="H722" i="150"/>
  <c r="I722" i="150"/>
  <c r="A723" i="150"/>
  <c r="G723" i="150"/>
  <c r="H723" i="150"/>
  <c r="I723" i="150"/>
  <c r="A724" i="150"/>
  <c r="G724" i="150"/>
  <c r="H724" i="150"/>
  <c r="I724" i="150"/>
  <c r="A725" i="150"/>
  <c r="G725" i="150"/>
  <c r="H725" i="150"/>
  <c r="I725" i="150"/>
  <c r="A726" i="150"/>
  <c r="G726" i="150"/>
  <c r="H726" i="150"/>
  <c r="I726" i="150"/>
  <c r="A727" i="150"/>
  <c r="G727" i="150"/>
  <c r="H727" i="150"/>
  <c r="I727" i="150"/>
  <c r="A728" i="150"/>
  <c r="G728" i="150"/>
  <c r="H728" i="150"/>
  <c r="I728" i="150"/>
  <c r="A729" i="150"/>
  <c r="G729" i="150"/>
  <c r="H729" i="150"/>
  <c r="I729" i="150"/>
  <c r="A730" i="150"/>
  <c r="G730" i="150"/>
  <c r="H730" i="150"/>
  <c r="I730" i="150"/>
  <c r="A731" i="150"/>
  <c r="G731" i="150"/>
  <c r="H731" i="150"/>
  <c r="I731" i="150"/>
  <c r="A732" i="150"/>
  <c r="G732" i="150"/>
  <c r="H732" i="150"/>
  <c r="I732" i="150"/>
  <c r="A733" i="150"/>
  <c r="G733" i="150"/>
  <c r="H733" i="150"/>
  <c r="I733" i="150"/>
  <c r="A734" i="150"/>
  <c r="G734" i="150"/>
  <c r="H734" i="150"/>
  <c r="I734" i="150"/>
  <c r="A735" i="150"/>
  <c r="G735" i="150"/>
  <c r="H735" i="150"/>
  <c r="I735" i="150"/>
  <c r="A736" i="150"/>
  <c r="G736" i="150"/>
  <c r="H736" i="150"/>
  <c r="I736" i="150"/>
  <c r="A737" i="150"/>
  <c r="G737" i="150"/>
  <c r="H737" i="150"/>
  <c r="I737" i="150"/>
  <c r="A738" i="150"/>
  <c r="G738" i="150"/>
  <c r="H738" i="150"/>
  <c r="I738" i="150"/>
  <c r="A739" i="150"/>
  <c r="G739" i="150"/>
  <c r="H739" i="150"/>
  <c r="I739" i="150"/>
  <c r="A740" i="150"/>
  <c r="G740" i="150"/>
  <c r="H740" i="150"/>
  <c r="I740" i="150"/>
  <c r="A741" i="150"/>
  <c r="G741" i="150"/>
  <c r="H741" i="150"/>
  <c r="I741" i="150"/>
  <c r="A742" i="150"/>
  <c r="G742" i="150"/>
  <c r="H742" i="150"/>
  <c r="I742" i="150"/>
  <c r="A743" i="150"/>
  <c r="G743" i="150"/>
  <c r="H743" i="150"/>
  <c r="I743" i="150"/>
  <c r="A744" i="150"/>
  <c r="G744" i="150"/>
  <c r="H744" i="150"/>
  <c r="I744" i="150"/>
  <c r="A745" i="150"/>
  <c r="G745" i="150"/>
  <c r="H745" i="150"/>
  <c r="I745" i="150"/>
  <c r="A746" i="150"/>
  <c r="G746" i="150"/>
  <c r="H746" i="150"/>
  <c r="I746" i="150"/>
  <c r="A747" i="150"/>
  <c r="G747" i="150"/>
  <c r="H747" i="150"/>
  <c r="I747" i="150"/>
  <c r="A748" i="150"/>
  <c r="G748" i="150"/>
  <c r="H748" i="150"/>
  <c r="I748" i="150"/>
  <c r="A749" i="150"/>
  <c r="G749" i="150"/>
  <c r="H749" i="150"/>
  <c r="I749" i="150"/>
  <c r="A750" i="150"/>
  <c r="G750" i="150"/>
  <c r="H750" i="150"/>
  <c r="I750" i="150"/>
  <c r="A751" i="150"/>
  <c r="G751" i="150"/>
  <c r="H751" i="150"/>
  <c r="I751" i="150"/>
  <c r="A752" i="150"/>
  <c r="G752" i="150"/>
  <c r="H752" i="150"/>
  <c r="I752" i="150"/>
  <c r="A753" i="150"/>
  <c r="G753" i="150"/>
  <c r="H753" i="150"/>
  <c r="I753" i="150"/>
  <c r="A754" i="150"/>
  <c r="G754" i="150"/>
  <c r="H754" i="150"/>
  <c r="I754" i="150"/>
  <c r="A755" i="150"/>
  <c r="G755" i="150"/>
  <c r="H755" i="150"/>
  <c r="I755" i="150"/>
  <c r="A756" i="150"/>
  <c r="G756" i="150"/>
  <c r="H756" i="150"/>
  <c r="I756" i="150"/>
  <c r="A757" i="150"/>
  <c r="G757" i="150"/>
  <c r="H757" i="150"/>
  <c r="I757" i="150"/>
  <c r="A758" i="150"/>
  <c r="G758" i="150"/>
  <c r="H758" i="150"/>
  <c r="I758" i="150"/>
  <c r="A759" i="150"/>
  <c r="G759" i="150"/>
  <c r="H759" i="150"/>
  <c r="I759" i="150"/>
  <c r="A760" i="150"/>
  <c r="G760" i="150"/>
  <c r="H760" i="150"/>
  <c r="I760" i="150"/>
  <c r="A761" i="150"/>
  <c r="G761" i="150"/>
  <c r="H761" i="150"/>
  <c r="I761" i="150"/>
  <c r="A762" i="150"/>
  <c r="G762" i="150"/>
  <c r="H762" i="150"/>
  <c r="I762" i="150"/>
  <c r="A763" i="150"/>
  <c r="G763" i="150"/>
  <c r="H763" i="150"/>
  <c r="I763" i="150"/>
  <c r="A764" i="150"/>
  <c r="G764" i="150"/>
  <c r="H764" i="150"/>
  <c r="I764" i="150"/>
  <c r="A765" i="150"/>
  <c r="G765" i="150"/>
  <c r="H765" i="150"/>
  <c r="I765" i="150"/>
  <c r="A766" i="150"/>
  <c r="G766" i="150"/>
  <c r="H766" i="150"/>
  <c r="I766" i="150"/>
  <c r="A767" i="150"/>
  <c r="G767" i="150"/>
  <c r="H767" i="150"/>
  <c r="I767" i="150"/>
  <c r="A768" i="150"/>
  <c r="G768" i="150"/>
  <c r="H768" i="150"/>
  <c r="I768" i="150"/>
  <c r="A769" i="150"/>
  <c r="G769" i="150"/>
  <c r="H769" i="150"/>
  <c r="I769" i="150"/>
  <c r="A770" i="150"/>
  <c r="G770" i="150"/>
  <c r="H770" i="150"/>
  <c r="I770" i="150"/>
  <c r="A771" i="150"/>
  <c r="G771" i="150"/>
  <c r="H771" i="150"/>
  <c r="I771" i="150"/>
  <c r="A772" i="150"/>
  <c r="G772" i="150"/>
  <c r="H772" i="150"/>
  <c r="I772" i="150"/>
  <c r="A773" i="150"/>
  <c r="G773" i="150"/>
  <c r="H773" i="150"/>
  <c r="I773" i="150"/>
  <c r="A774" i="150"/>
  <c r="G774" i="150"/>
  <c r="H774" i="150"/>
  <c r="I774" i="150"/>
  <c r="A775" i="150"/>
  <c r="G775" i="150"/>
  <c r="H775" i="150"/>
  <c r="I775" i="150"/>
  <c r="A776" i="150"/>
  <c r="G776" i="150"/>
  <c r="H776" i="150"/>
  <c r="I776" i="150"/>
  <c r="A777" i="150"/>
  <c r="G777" i="150"/>
  <c r="H777" i="150"/>
  <c r="I777" i="150"/>
  <c r="A778" i="150"/>
  <c r="G778" i="150"/>
  <c r="H778" i="150"/>
  <c r="I778" i="150"/>
  <c r="A779" i="150"/>
  <c r="G779" i="150"/>
  <c r="H779" i="150"/>
  <c r="I779" i="150"/>
  <c r="A780" i="150"/>
  <c r="G780" i="150"/>
  <c r="H780" i="150"/>
  <c r="I780" i="150"/>
  <c r="A781" i="150"/>
  <c r="G781" i="150"/>
  <c r="H781" i="150"/>
  <c r="I781" i="150"/>
  <c r="A782" i="150"/>
  <c r="G782" i="150"/>
  <c r="H782" i="150"/>
  <c r="I782" i="150"/>
  <c r="A783" i="150"/>
  <c r="G783" i="150"/>
  <c r="H783" i="150"/>
  <c r="I783" i="150"/>
  <c r="A784" i="150"/>
  <c r="G784" i="150"/>
  <c r="H784" i="150"/>
  <c r="I784" i="150"/>
  <c r="A785" i="150"/>
  <c r="G785" i="150"/>
  <c r="H785" i="150"/>
  <c r="I785" i="150"/>
  <c r="A786" i="150"/>
  <c r="G786" i="150"/>
  <c r="H786" i="150"/>
  <c r="I786" i="150"/>
  <c r="A787" i="150"/>
  <c r="G787" i="150"/>
  <c r="H787" i="150"/>
  <c r="I787" i="150"/>
  <c r="A788" i="150"/>
  <c r="G788" i="150"/>
  <c r="H788" i="150"/>
  <c r="I788" i="150"/>
  <c r="A789" i="150"/>
  <c r="G789" i="150"/>
  <c r="H789" i="150"/>
  <c r="I789" i="150"/>
  <c r="A790" i="150"/>
  <c r="G790" i="150"/>
  <c r="H790" i="150"/>
  <c r="I790" i="150"/>
  <c r="A791" i="150"/>
  <c r="G791" i="150"/>
  <c r="H791" i="150"/>
  <c r="I791" i="150"/>
  <c r="A792" i="150"/>
  <c r="G792" i="150"/>
  <c r="H792" i="150"/>
  <c r="I792" i="150"/>
  <c r="A793" i="150"/>
  <c r="G793" i="150"/>
  <c r="H793" i="150"/>
  <c r="I793" i="150"/>
  <c r="A794" i="150"/>
  <c r="G794" i="150"/>
  <c r="H794" i="150"/>
  <c r="I794" i="150"/>
  <c r="A795" i="150"/>
  <c r="G795" i="150"/>
  <c r="H795" i="150"/>
  <c r="I795" i="150"/>
  <c r="A796" i="150"/>
  <c r="G796" i="150"/>
  <c r="H796" i="150"/>
  <c r="I796" i="150"/>
  <c r="A797" i="150"/>
  <c r="G797" i="150"/>
  <c r="H797" i="150"/>
  <c r="I797" i="150"/>
  <c r="A798" i="150"/>
  <c r="G798" i="150"/>
  <c r="H798" i="150"/>
  <c r="I798" i="150"/>
  <c r="A799" i="150"/>
  <c r="G799" i="150"/>
  <c r="H799" i="150"/>
  <c r="I799" i="150"/>
  <c r="A800" i="150"/>
  <c r="G800" i="150"/>
  <c r="H800" i="150"/>
  <c r="I800" i="150"/>
  <c r="A801" i="150"/>
  <c r="G801" i="150"/>
  <c r="H801" i="150"/>
  <c r="I801" i="150"/>
  <c r="A802" i="150"/>
  <c r="G802" i="150"/>
  <c r="H802" i="150"/>
  <c r="I802" i="150"/>
  <c r="A803" i="150"/>
  <c r="G803" i="150"/>
  <c r="H803" i="150"/>
  <c r="I803" i="150"/>
  <c r="A804" i="150"/>
  <c r="G804" i="150"/>
  <c r="H804" i="150"/>
  <c r="I804" i="150"/>
  <c r="A805" i="150"/>
  <c r="G805" i="150"/>
  <c r="H805" i="150"/>
  <c r="I805" i="150"/>
  <c r="A806" i="150"/>
  <c r="G806" i="150"/>
  <c r="H806" i="150"/>
  <c r="I806" i="150"/>
  <c r="A807" i="150"/>
  <c r="G807" i="150"/>
  <c r="H807" i="150"/>
  <c r="I807" i="150"/>
  <c r="A808" i="150"/>
  <c r="G808" i="150"/>
  <c r="H808" i="150"/>
  <c r="I808" i="150"/>
  <c r="A809" i="150"/>
  <c r="G809" i="150"/>
  <c r="H809" i="150"/>
  <c r="I809" i="150"/>
  <c r="A810" i="150"/>
  <c r="G810" i="150"/>
  <c r="H810" i="150"/>
  <c r="I810" i="150"/>
  <c r="A811" i="150"/>
  <c r="G811" i="150"/>
  <c r="H811" i="150"/>
  <c r="I811" i="150"/>
  <c r="A812" i="150"/>
  <c r="G812" i="150"/>
  <c r="H812" i="150"/>
  <c r="I812" i="150"/>
  <c r="A813" i="150"/>
  <c r="G813" i="150"/>
  <c r="H813" i="150"/>
  <c r="I813" i="150"/>
  <c r="A814" i="150"/>
  <c r="G814" i="150"/>
  <c r="H814" i="150"/>
  <c r="I814" i="150"/>
  <c r="A815" i="150"/>
  <c r="G815" i="150"/>
  <c r="H815" i="150"/>
  <c r="I815" i="150"/>
  <c r="A816" i="150"/>
  <c r="G816" i="150"/>
  <c r="H816" i="150"/>
  <c r="I816" i="150"/>
  <c r="A817" i="150"/>
  <c r="G817" i="150"/>
  <c r="H817" i="150"/>
  <c r="I817" i="150"/>
  <c r="A818" i="150"/>
  <c r="G818" i="150"/>
  <c r="H818" i="150"/>
  <c r="I818" i="150"/>
  <c r="A819" i="150"/>
  <c r="G819" i="150"/>
  <c r="H819" i="150"/>
  <c r="I819" i="150"/>
  <c r="A820" i="150"/>
  <c r="G820" i="150"/>
  <c r="H820" i="150"/>
  <c r="I820" i="150"/>
  <c r="A821" i="150"/>
  <c r="G821" i="150"/>
  <c r="H821" i="150"/>
  <c r="I821" i="150"/>
  <c r="A822" i="150"/>
  <c r="G822" i="150"/>
  <c r="H822" i="150"/>
  <c r="I822" i="150"/>
  <c r="A823" i="150"/>
  <c r="G823" i="150"/>
  <c r="H823" i="150"/>
  <c r="I823" i="150"/>
  <c r="A824" i="150"/>
  <c r="G824" i="150"/>
  <c r="H824" i="150"/>
  <c r="I824" i="150"/>
  <c r="A825" i="150"/>
  <c r="G825" i="150"/>
  <c r="H825" i="150"/>
  <c r="I825" i="150"/>
  <c r="A826" i="150"/>
  <c r="G826" i="150"/>
  <c r="H826" i="150"/>
  <c r="I826" i="150"/>
  <c r="A827" i="150"/>
  <c r="G827" i="150"/>
  <c r="H827" i="150"/>
  <c r="I827" i="150"/>
  <c r="A828" i="150"/>
  <c r="G828" i="150"/>
  <c r="H828" i="150"/>
  <c r="I828" i="150"/>
  <c r="A829" i="150"/>
  <c r="G829" i="150"/>
  <c r="H829" i="150"/>
  <c r="I829" i="150"/>
  <c r="A830" i="150"/>
  <c r="G830" i="150"/>
  <c r="H830" i="150"/>
  <c r="I830" i="150"/>
  <c r="A831" i="150"/>
  <c r="G831" i="150"/>
  <c r="H831" i="150"/>
  <c r="I831" i="150"/>
  <c r="A832" i="150"/>
  <c r="G832" i="150"/>
  <c r="H832" i="150"/>
  <c r="I832" i="150"/>
  <c r="A833" i="150"/>
  <c r="G833" i="150"/>
  <c r="H833" i="150"/>
  <c r="I833" i="150"/>
  <c r="A834" i="150"/>
  <c r="G834" i="150"/>
  <c r="H834" i="150"/>
  <c r="I834" i="150"/>
  <c r="A835" i="150"/>
  <c r="G835" i="150"/>
  <c r="H835" i="150"/>
  <c r="I835" i="150"/>
  <c r="A836" i="150"/>
  <c r="G836" i="150"/>
  <c r="H836" i="150"/>
  <c r="I836" i="150"/>
  <c r="A837" i="150"/>
  <c r="G837" i="150"/>
  <c r="H837" i="150"/>
  <c r="I837" i="150"/>
  <c r="A838" i="150"/>
  <c r="G838" i="150"/>
  <c r="H838" i="150"/>
  <c r="I838" i="150"/>
  <c r="A839" i="150"/>
  <c r="G839" i="150"/>
  <c r="H839" i="150"/>
  <c r="I839" i="150"/>
  <c r="A840" i="150"/>
  <c r="G840" i="150"/>
  <c r="H840" i="150"/>
  <c r="I840" i="150"/>
  <c r="A841" i="150"/>
  <c r="G841" i="150"/>
  <c r="H841" i="150"/>
  <c r="I841" i="150"/>
  <c r="A842" i="150"/>
  <c r="G842" i="150"/>
  <c r="H842" i="150"/>
  <c r="I842" i="150"/>
  <c r="A843" i="150"/>
  <c r="G843" i="150"/>
  <c r="H843" i="150"/>
  <c r="I843" i="150"/>
  <c r="A844" i="150"/>
  <c r="G844" i="150"/>
  <c r="H844" i="150"/>
  <c r="I844" i="150"/>
  <c r="A845" i="150"/>
  <c r="G845" i="150"/>
  <c r="H845" i="150"/>
  <c r="I845" i="150"/>
  <c r="A846" i="150"/>
  <c r="G846" i="150"/>
  <c r="H846" i="150"/>
  <c r="I846" i="150"/>
  <c r="A847" i="150"/>
  <c r="G847" i="150"/>
  <c r="H847" i="150"/>
  <c r="I847" i="150"/>
  <c r="A848" i="150"/>
  <c r="G848" i="150"/>
  <c r="H848" i="150"/>
  <c r="I848" i="150"/>
  <c r="A849" i="150"/>
  <c r="G849" i="150"/>
  <c r="H849" i="150"/>
  <c r="I849" i="150"/>
  <c r="A850" i="150"/>
  <c r="G850" i="150"/>
  <c r="H850" i="150"/>
  <c r="I850" i="150"/>
  <c r="A851" i="150"/>
  <c r="G851" i="150"/>
  <c r="H851" i="150"/>
  <c r="I851" i="150"/>
  <c r="A852" i="150"/>
  <c r="G852" i="150"/>
  <c r="H852" i="150"/>
  <c r="I852" i="150"/>
  <c r="A853" i="150"/>
  <c r="G853" i="150"/>
  <c r="H853" i="150"/>
  <c r="I853" i="150"/>
  <c r="A854" i="150"/>
  <c r="G854" i="150"/>
  <c r="H854" i="150"/>
  <c r="I854" i="150"/>
  <c r="A855" i="150"/>
  <c r="G855" i="150"/>
  <c r="H855" i="150"/>
  <c r="I855" i="150"/>
  <c r="A856" i="150"/>
  <c r="G856" i="150"/>
  <c r="H856" i="150"/>
  <c r="I856" i="150"/>
  <c r="A857" i="150"/>
  <c r="G857" i="150"/>
  <c r="H857" i="150"/>
  <c r="I857" i="150"/>
  <c r="A858" i="150"/>
  <c r="G858" i="150"/>
  <c r="H858" i="150"/>
  <c r="I858" i="150"/>
  <c r="A859" i="150"/>
  <c r="G859" i="150"/>
  <c r="H859" i="150"/>
  <c r="I859" i="150"/>
  <c r="A860" i="150"/>
  <c r="G860" i="150"/>
  <c r="H860" i="150"/>
  <c r="I860" i="150"/>
  <c r="A861" i="150"/>
  <c r="G861" i="150"/>
  <c r="H861" i="150"/>
  <c r="I861" i="150"/>
  <c r="A862" i="150"/>
  <c r="G862" i="150"/>
  <c r="H862" i="150"/>
  <c r="I862" i="150"/>
  <c r="A863" i="150"/>
  <c r="G863" i="150"/>
  <c r="H863" i="150"/>
  <c r="I863" i="150"/>
  <c r="A864" i="150"/>
  <c r="G864" i="150"/>
  <c r="H864" i="150"/>
  <c r="I864" i="150"/>
  <c r="A865" i="150"/>
  <c r="G865" i="150"/>
  <c r="H865" i="150"/>
  <c r="I865" i="150"/>
  <c r="A866" i="150"/>
  <c r="G866" i="150"/>
  <c r="H866" i="150"/>
  <c r="I866" i="150"/>
  <c r="A867" i="150"/>
  <c r="G867" i="150"/>
  <c r="H867" i="150"/>
  <c r="I867" i="150"/>
  <c r="A868" i="150"/>
  <c r="G868" i="150"/>
  <c r="H868" i="150"/>
  <c r="I868" i="150"/>
  <c r="A869" i="150"/>
  <c r="G869" i="150"/>
  <c r="H869" i="150"/>
  <c r="I869" i="150"/>
  <c r="A870" i="150"/>
  <c r="G870" i="150"/>
  <c r="H870" i="150"/>
  <c r="I870" i="150"/>
  <c r="A871" i="150"/>
  <c r="G871" i="150"/>
  <c r="H871" i="150"/>
  <c r="I871" i="150"/>
  <c r="A872" i="150"/>
  <c r="G872" i="150"/>
  <c r="H872" i="150"/>
  <c r="I872" i="150"/>
  <c r="A873" i="150"/>
  <c r="G873" i="150"/>
  <c r="H873" i="150"/>
  <c r="I873" i="150"/>
  <c r="A874" i="150"/>
  <c r="G874" i="150"/>
  <c r="H874" i="150"/>
  <c r="I874" i="150"/>
  <c r="A875" i="150"/>
  <c r="G875" i="150"/>
  <c r="H875" i="150"/>
  <c r="I875" i="150"/>
  <c r="A876" i="150"/>
  <c r="G876" i="150"/>
  <c r="H876" i="150"/>
  <c r="I876" i="150"/>
  <c r="A877" i="150"/>
  <c r="G877" i="150"/>
  <c r="H877" i="150"/>
  <c r="I877" i="150"/>
  <c r="A878" i="150"/>
  <c r="G878" i="150"/>
  <c r="H878" i="150"/>
  <c r="I878" i="150"/>
  <c r="A879" i="150"/>
  <c r="G879" i="150"/>
  <c r="H879" i="150"/>
  <c r="I879" i="150"/>
  <c r="A880" i="150"/>
  <c r="G880" i="150"/>
  <c r="H880" i="150"/>
  <c r="I880" i="150"/>
  <c r="A881" i="150"/>
  <c r="G881" i="150"/>
  <c r="H881" i="150"/>
  <c r="I881" i="150"/>
  <c r="A882" i="150"/>
  <c r="G882" i="150"/>
  <c r="H882" i="150"/>
  <c r="I882" i="150"/>
  <c r="A883" i="150"/>
  <c r="G883" i="150"/>
  <c r="H883" i="150"/>
  <c r="I883" i="150"/>
  <c r="A884" i="150"/>
  <c r="G884" i="150"/>
  <c r="H884" i="150"/>
  <c r="I884" i="150"/>
  <c r="A885" i="150"/>
  <c r="G885" i="150"/>
  <c r="H885" i="150"/>
  <c r="I885" i="150"/>
  <c r="A886" i="150"/>
  <c r="G886" i="150"/>
  <c r="H886" i="150"/>
  <c r="I886" i="150"/>
  <c r="A887" i="150"/>
  <c r="G887" i="150"/>
  <c r="H887" i="150"/>
  <c r="I887" i="150"/>
  <c r="A888" i="150"/>
  <c r="G888" i="150"/>
  <c r="H888" i="150"/>
  <c r="I888" i="150"/>
  <c r="A889" i="150"/>
  <c r="G889" i="150"/>
  <c r="H889" i="150"/>
  <c r="I889" i="150"/>
  <c r="A890" i="150"/>
  <c r="G890" i="150"/>
  <c r="H890" i="150"/>
  <c r="I890" i="150"/>
  <c r="A891" i="150"/>
  <c r="G891" i="150"/>
  <c r="H891" i="150"/>
  <c r="I891" i="150"/>
  <c r="A892" i="150"/>
  <c r="G892" i="150"/>
  <c r="H892" i="150"/>
  <c r="I892" i="150"/>
  <c r="A893" i="150"/>
  <c r="G893" i="150"/>
  <c r="H893" i="150"/>
  <c r="I893" i="150"/>
  <c r="A894" i="150"/>
  <c r="G894" i="150"/>
  <c r="H894" i="150"/>
  <c r="I894" i="150"/>
  <c r="A895" i="150"/>
  <c r="G895" i="150"/>
  <c r="H895" i="150"/>
  <c r="I895" i="150"/>
  <c r="A896" i="150"/>
  <c r="G896" i="150"/>
  <c r="H896" i="150"/>
  <c r="I896" i="150"/>
  <c r="A897" i="150"/>
  <c r="G897" i="150"/>
  <c r="H897" i="150"/>
  <c r="I897" i="150"/>
  <c r="A898" i="150"/>
  <c r="G898" i="150"/>
  <c r="H898" i="150"/>
  <c r="I898" i="150"/>
  <c r="A899" i="150"/>
  <c r="G899" i="150"/>
  <c r="H899" i="150"/>
  <c r="I899" i="150"/>
  <c r="A900" i="150"/>
  <c r="G900" i="150"/>
  <c r="H900" i="150"/>
  <c r="I900" i="150"/>
  <c r="A901" i="150"/>
  <c r="G901" i="150"/>
  <c r="H901" i="150"/>
  <c r="I901" i="150"/>
  <c r="A902" i="150"/>
  <c r="G902" i="150"/>
  <c r="H902" i="150"/>
  <c r="I902" i="150"/>
  <c r="A903" i="150"/>
  <c r="G903" i="150"/>
  <c r="H903" i="150"/>
  <c r="I903" i="150"/>
  <c r="A904" i="150"/>
  <c r="G904" i="150"/>
  <c r="H904" i="150"/>
  <c r="I904" i="150"/>
  <c r="A905" i="150"/>
  <c r="G905" i="150"/>
  <c r="H905" i="150"/>
  <c r="I905" i="150"/>
  <c r="A906" i="150"/>
  <c r="G906" i="150"/>
  <c r="H906" i="150"/>
  <c r="I906" i="150"/>
  <c r="A907" i="150"/>
  <c r="G907" i="150"/>
  <c r="H907" i="150"/>
  <c r="I907" i="150"/>
  <c r="A908" i="150"/>
  <c r="G908" i="150"/>
  <c r="H908" i="150"/>
  <c r="I908" i="150"/>
  <c r="A909" i="150"/>
  <c r="G909" i="150"/>
  <c r="H909" i="150"/>
  <c r="I909" i="150"/>
  <c r="A910" i="150"/>
  <c r="G910" i="150"/>
  <c r="H910" i="150"/>
  <c r="I910" i="150"/>
  <c r="A911" i="150"/>
  <c r="G911" i="150"/>
  <c r="H911" i="150"/>
  <c r="I911" i="150"/>
  <c r="A912" i="150"/>
  <c r="G912" i="150"/>
  <c r="H912" i="150"/>
  <c r="I912" i="150"/>
  <c r="A913" i="150"/>
  <c r="G913" i="150"/>
  <c r="H913" i="150"/>
  <c r="I913" i="150"/>
  <c r="A914" i="150"/>
  <c r="G914" i="150"/>
  <c r="H914" i="150"/>
  <c r="I914" i="150"/>
  <c r="A915" i="150"/>
  <c r="G915" i="150"/>
  <c r="H915" i="150"/>
  <c r="I915" i="150"/>
  <c r="A916" i="150"/>
  <c r="G916" i="150"/>
  <c r="H916" i="150"/>
  <c r="I916" i="150"/>
  <c r="A917" i="150"/>
  <c r="G917" i="150"/>
  <c r="H917" i="150"/>
  <c r="I917" i="150"/>
  <c r="A918" i="150"/>
  <c r="G918" i="150"/>
  <c r="H918" i="150"/>
  <c r="I918" i="150"/>
  <c r="A919" i="150"/>
  <c r="G919" i="150"/>
  <c r="H919" i="150"/>
  <c r="I919" i="150"/>
  <c r="A920" i="150"/>
  <c r="G920" i="150"/>
  <c r="H920" i="150"/>
  <c r="I920" i="150"/>
  <c r="A921" i="150"/>
  <c r="G921" i="150"/>
  <c r="H921" i="150"/>
  <c r="I921" i="150"/>
  <c r="A922" i="150"/>
  <c r="G922" i="150"/>
  <c r="H922" i="150"/>
  <c r="I922" i="150"/>
  <c r="A923" i="150"/>
  <c r="G923" i="150"/>
  <c r="H923" i="150"/>
  <c r="I923" i="150"/>
  <c r="A924" i="150"/>
  <c r="G924" i="150"/>
  <c r="H924" i="150"/>
  <c r="I924" i="150"/>
  <c r="A925" i="150"/>
  <c r="G925" i="150"/>
  <c r="H925" i="150"/>
  <c r="I925" i="150"/>
  <c r="A926" i="150"/>
  <c r="G926" i="150"/>
  <c r="H926" i="150"/>
  <c r="I926" i="150"/>
  <c r="A927" i="150"/>
  <c r="G927" i="150"/>
  <c r="H927" i="150"/>
  <c r="I927" i="150"/>
  <c r="A928" i="150"/>
  <c r="G928" i="150"/>
  <c r="H928" i="150"/>
  <c r="I928" i="150"/>
  <c r="A929" i="150"/>
  <c r="G929" i="150"/>
  <c r="H929" i="150"/>
  <c r="I929" i="150"/>
  <c r="A930" i="150"/>
  <c r="G930" i="150"/>
  <c r="H930" i="150"/>
  <c r="I930" i="150"/>
  <c r="A931" i="150"/>
  <c r="G931" i="150"/>
  <c r="H931" i="150"/>
  <c r="I931" i="150"/>
  <c r="A932" i="150"/>
  <c r="G932" i="150"/>
  <c r="H932" i="150"/>
  <c r="I932" i="150"/>
  <c r="A933" i="150"/>
  <c r="G933" i="150"/>
  <c r="H933" i="150"/>
  <c r="I933" i="150"/>
  <c r="A934" i="150"/>
  <c r="G934" i="150"/>
  <c r="H934" i="150"/>
  <c r="I934" i="150"/>
  <c r="A935" i="150"/>
  <c r="G935" i="150"/>
  <c r="H935" i="150"/>
  <c r="I935" i="150"/>
  <c r="A936" i="150"/>
  <c r="G936" i="150"/>
  <c r="H936" i="150"/>
  <c r="I936" i="150"/>
  <c r="A937" i="150"/>
  <c r="G937" i="150"/>
  <c r="H937" i="150"/>
  <c r="I937" i="150"/>
  <c r="A938" i="150"/>
  <c r="G938" i="150"/>
  <c r="H938" i="150"/>
  <c r="I938" i="150"/>
  <c r="A939" i="150"/>
  <c r="G939" i="150"/>
  <c r="H939" i="150"/>
  <c r="I939" i="150"/>
  <c r="A940" i="150"/>
  <c r="G940" i="150"/>
  <c r="H940" i="150"/>
  <c r="I940" i="150"/>
  <c r="A941" i="150"/>
  <c r="G941" i="150"/>
  <c r="H941" i="150"/>
  <c r="I941" i="150"/>
  <c r="A942" i="150"/>
  <c r="G942" i="150"/>
  <c r="H942" i="150"/>
  <c r="I942" i="150"/>
  <c r="A943" i="150"/>
  <c r="G943" i="150"/>
  <c r="H943" i="150"/>
  <c r="I943" i="150"/>
  <c r="A944" i="150"/>
  <c r="G944" i="150"/>
  <c r="H944" i="150"/>
  <c r="I944" i="150"/>
  <c r="A945" i="150"/>
  <c r="G945" i="150"/>
  <c r="H945" i="150"/>
  <c r="I945" i="150"/>
  <c r="A946" i="150"/>
  <c r="G946" i="150"/>
  <c r="H946" i="150"/>
  <c r="I946" i="150"/>
  <c r="A947" i="150"/>
  <c r="G947" i="150"/>
  <c r="H947" i="150"/>
  <c r="I947" i="150"/>
  <c r="A948" i="150"/>
  <c r="G948" i="150"/>
  <c r="H948" i="150"/>
  <c r="I948" i="150"/>
  <c r="A949" i="150"/>
  <c r="G949" i="150"/>
  <c r="H949" i="150"/>
  <c r="I949" i="150"/>
  <c r="A950" i="150"/>
  <c r="G950" i="150"/>
  <c r="H950" i="150"/>
  <c r="I950" i="150"/>
  <c r="A951" i="150"/>
  <c r="G951" i="150"/>
  <c r="H951" i="150"/>
  <c r="I951" i="150"/>
  <c r="A952" i="150"/>
  <c r="G952" i="150"/>
  <c r="H952" i="150"/>
  <c r="I952" i="150"/>
  <c r="A953" i="150"/>
  <c r="G953" i="150"/>
  <c r="H953" i="150"/>
  <c r="I953" i="150"/>
  <c r="A954" i="150"/>
  <c r="G954" i="150"/>
  <c r="H954" i="150"/>
  <c r="I954" i="150"/>
  <c r="A955" i="150"/>
  <c r="G955" i="150"/>
  <c r="H955" i="150"/>
  <c r="I955" i="150"/>
  <c r="A956" i="150"/>
  <c r="G956" i="150"/>
  <c r="H956" i="150"/>
  <c r="I956" i="150"/>
  <c r="A957" i="150"/>
  <c r="G957" i="150"/>
  <c r="H957" i="150"/>
  <c r="I957" i="150"/>
  <c r="A958" i="150"/>
  <c r="G958" i="150"/>
  <c r="H958" i="150"/>
  <c r="I958" i="150"/>
  <c r="A959" i="150"/>
  <c r="G959" i="150"/>
  <c r="H959" i="150"/>
  <c r="I959" i="150"/>
  <c r="A960" i="150"/>
  <c r="G960" i="150"/>
  <c r="H960" i="150"/>
  <c r="I960" i="150"/>
  <c r="A961" i="150"/>
  <c r="G961" i="150"/>
  <c r="H961" i="150"/>
  <c r="I961" i="150"/>
  <c r="A962" i="150"/>
  <c r="G962" i="150"/>
  <c r="H962" i="150"/>
  <c r="I962" i="150"/>
  <c r="A963" i="150"/>
  <c r="G963" i="150"/>
  <c r="H963" i="150"/>
  <c r="I963" i="150"/>
  <c r="A964" i="150"/>
  <c r="G964" i="150"/>
  <c r="H964" i="150"/>
  <c r="I964" i="150"/>
  <c r="A965" i="150"/>
  <c r="G965" i="150"/>
  <c r="H965" i="150"/>
  <c r="I965" i="150"/>
  <c r="A966" i="150"/>
  <c r="G966" i="150"/>
  <c r="H966" i="150"/>
  <c r="I966" i="150"/>
  <c r="A967" i="150"/>
  <c r="G967" i="150"/>
  <c r="H967" i="150"/>
  <c r="I967" i="150"/>
  <c r="A968" i="150"/>
  <c r="G968" i="150"/>
  <c r="H968" i="150"/>
  <c r="I968" i="150"/>
  <c r="A969" i="150"/>
  <c r="G969" i="150"/>
  <c r="H969" i="150"/>
  <c r="I969" i="150"/>
  <c r="A970" i="150"/>
  <c r="G970" i="150"/>
  <c r="H970" i="150"/>
  <c r="I970" i="150"/>
  <c r="A971" i="150"/>
  <c r="G971" i="150"/>
  <c r="H971" i="150"/>
  <c r="I971" i="150"/>
  <c r="A972" i="150"/>
  <c r="G972" i="150"/>
  <c r="H972" i="150"/>
  <c r="I972" i="150"/>
  <c r="A973" i="150"/>
  <c r="G973" i="150"/>
  <c r="H973" i="150"/>
  <c r="I973" i="150"/>
  <c r="A974" i="150"/>
  <c r="G974" i="150"/>
  <c r="H974" i="150"/>
  <c r="I974" i="150"/>
  <c r="A975" i="150"/>
  <c r="G975" i="150"/>
  <c r="H975" i="150"/>
  <c r="I975" i="150"/>
  <c r="A646" i="150"/>
  <c r="A3" i="150"/>
  <c r="A4" i="150"/>
  <c r="K4" i="150"/>
  <c r="A5" i="150"/>
  <c r="K5" i="150"/>
  <c r="A6" i="150"/>
  <c r="A7" i="150"/>
  <c r="A8" i="150"/>
  <c r="A9" i="150"/>
  <c r="A10" i="150"/>
  <c r="K10" i="150"/>
  <c r="A11" i="150"/>
  <c r="A14" i="150"/>
  <c r="K14" i="150"/>
  <c r="A15" i="150"/>
  <c r="K15" i="150"/>
  <c r="A16" i="150"/>
  <c r="K16" i="150"/>
  <c r="A18" i="150"/>
  <c r="A19" i="150"/>
  <c r="A20" i="150"/>
  <c r="A21" i="150"/>
  <c r="A22" i="150"/>
  <c r="A23" i="150"/>
  <c r="A24" i="150"/>
  <c r="K24" i="150"/>
  <c r="A26" i="150"/>
  <c r="K26" i="150"/>
  <c r="A25" i="150"/>
  <c r="K25" i="150"/>
  <c r="A27" i="150"/>
  <c r="K27" i="150"/>
  <c r="A1" i="144"/>
  <c r="G46" i="100"/>
  <c r="O23" i="144" a="1"/>
  <c r="O23" i="144" s="1"/>
  <c r="N23" i="144" a="1"/>
  <c r="N23" i="144" s="1"/>
  <c r="M23" i="144" a="1"/>
  <c r="M23" i="144" s="1"/>
  <c r="L23" i="144" a="1"/>
  <c r="L23" i="144" s="1"/>
  <c r="Q23" i="144"/>
  <c r="R23" i="144"/>
  <c r="S23" i="144"/>
  <c r="T23" i="144"/>
  <c r="U23" i="144"/>
  <c r="V23" i="144"/>
  <c r="K23" i="144"/>
  <c r="K21" i="144"/>
  <c r="L21" i="144"/>
  <c r="M21" i="144"/>
  <c r="N21" i="144"/>
  <c r="O21" i="144"/>
  <c r="P21" i="144"/>
  <c r="D16" i="144" s="1"/>
  <c r="Q21" i="144"/>
  <c r="R21" i="144"/>
  <c r="S21" i="144"/>
  <c r="T21" i="144"/>
  <c r="U21" i="144"/>
  <c r="V21" i="144"/>
  <c r="K11" i="144"/>
  <c r="K14" i="144" s="1"/>
  <c r="L8" i="144" s="1"/>
  <c r="R11" i="144"/>
  <c r="T11" i="144"/>
  <c r="V11" i="144"/>
  <c r="K12" i="144"/>
  <c r="R12" i="144"/>
  <c r="T12" i="144"/>
  <c r="V12" i="144"/>
  <c r="K13" i="144"/>
  <c r="R13" i="144"/>
  <c r="T13" i="144"/>
  <c r="V13" i="144"/>
  <c r="G16" i="144"/>
  <c r="G15" i="144" s="1"/>
  <c r="B4" i="144"/>
  <c r="K21" i="130"/>
  <c r="K23" i="130"/>
  <c r="K11" i="130"/>
  <c r="G13" i="144" l="1"/>
  <c r="G14" i="144"/>
  <c r="D11" i="144"/>
  <c r="D12" i="144"/>
  <c r="D15" i="144"/>
  <c r="D13" i="144"/>
  <c r="D14" i="144"/>
  <c r="G12" i="144"/>
  <c r="G11" i="144"/>
  <c r="G18" i="100" l="1"/>
  <c r="F17" i="100"/>
  <c r="F28" i="150" l="1"/>
  <c r="F896" i="151"/>
  <c r="F889" i="151"/>
  <c r="F882" i="151"/>
  <c r="F875" i="151"/>
  <c r="F868" i="151"/>
  <c r="F861" i="151"/>
  <c r="F854" i="151"/>
  <c r="F847" i="151"/>
  <c r="F840" i="151"/>
  <c r="F833" i="151"/>
  <c r="F826" i="151"/>
  <c r="F819" i="151"/>
  <c r="F812" i="151"/>
  <c r="F805" i="151"/>
  <c r="F798" i="151"/>
  <c r="F791" i="151"/>
  <c r="F784" i="151"/>
  <c r="F777" i="151"/>
  <c r="F770" i="151"/>
  <c r="F763" i="151"/>
  <c r="F756" i="151"/>
  <c r="F749" i="151"/>
  <c r="F742" i="151"/>
  <c r="F735" i="151"/>
  <c r="F728" i="151"/>
  <c r="F721" i="151"/>
  <c r="F714" i="151"/>
  <c r="F707" i="151"/>
  <c r="F700" i="151"/>
  <c r="F693" i="151"/>
  <c r="F686" i="151"/>
  <c r="F679" i="151"/>
  <c r="F672" i="151"/>
  <c r="F665" i="151"/>
  <c r="F658" i="151"/>
  <c r="F651" i="151"/>
  <c r="F895" i="151"/>
  <c r="F880" i="151"/>
  <c r="F865" i="151"/>
  <c r="F846" i="151"/>
  <c r="F831" i="151"/>
  <c r="F816" i="151"/>
  <c r="F797" i="151"/>
  <c r="F782" i="151"/>
  <c r="F767" i="151"/>
  <c r="F748" i="151"/>
  <c r="F733" i="151"/>
  <c r="F718" i="151"/>
  <c r="F699" i="151"/>
  <c r="F684" i="151"/>
  <c r="F669" i="151"/>
  <c r="F650" i="151"/>
  <c r="F643" i="151"/>
  <c r="F636" i="151"/>
  <c r="F629" i="151"/>
  <c r="F622" i="151"/>
  <c r="F615" i="151"/>
  <c r="F608" i="151"/>
  <c r="F601" i="151"/>
  <c r="F594" i="151"/>
  <c r="F587" i="151"/>
  <c r="F580" i="151"/>
  <c r="F573" i="151"/>
  <c r="F22" i="151"/>
  <c r="F15" i="151"/>
  <c r="F8" i="151"/>
  <c r="F890" i="151"/>
  <c r="F886" i="151"/>
  <c r="F874" i="151"/>
  <c r="F870" i="151"/>
  <c r="F866" i="151"/>
  <c r="F862" i="151"/>
  <c r="F775" i="151"/>
  <c r="F771" i="151"/>
  <c r="F759" i="151"/>
  <c r="F755" i="151"/>
  <c r="F751" i="151"/>
  <c r="F747" i="151"/>
  <c r="F731" i="151"/>
  <c r="F810" i="151"/>
  <c r="F794" i="151"/>
  <c r="F766" i="151"/>
  <c r="F711" i="151"/>
  <c r="F703" i="151"/>
  <c r="F695" i="151"/>
  <c r="F691" i="151"/>
  <c r="F687" i="151"/>
  <c r="F683" i="151"/>
  <c r="F675" i="151"/>
  <c r="F671" i="151"/>
  <c r="F667" i="151"/>
  <c r="F897" i="151"/>
  <c r="F893" i="151"/>
  <c r="F885" i="151"/>
  <c r="F881" i="151"/>
  <c r="F877" i="151"/>
  <c r="F806" i="151"/>
  <c r="F802" i="151"/>
  <c r="F790" i="151"/>
  <c r="F786" i="151"/>
  <c r="F778" i="151"/>
  <c r="F774" i="151"/>
  <c r="F762" i="151"/>
  <c r="F663" i="151"/>
  <c r="F841" i="151"/>
  <c r="F837" i="151"/>
  <c r="F825" i="151"/>
  <c r="F821" i="151"/>
  <c r="F817" i="151"/>
  <c r="F813" i="151"/>
  <c r="F726" i="151"/>
  <c r="F722" i="151"/>
  <c r="F710" i="151"/>
  <c r="F706" i="151"/>
  <c r="F702" i="151"/>
  <c r="F698" i="151"/>
  <c r="F682" i="151"/>
  <c r="F639" i="151"/>
  <c r="F624" i="151"/>
  <c r="F609" i="151"/>
  <c r="F590" i="151"/>
  <c r="F575" i="151"/>
  <c r="F17" i="151"/>
  <c r="F894" i="151"/>
  <c r="F884" i="151"/>
  <c r="F879" i="151"/>
  <c r="F869" i="151"/>
  <c r="F855" i="151"/>
  <c r="F850" i="151"/>
  <c r="F845" i="151"/>
  <c r="F820" i="151"/>
  <c r="F800" i="151"/>
  <c r="F781" i="151"/>
  <c r="F757" i="151"/>
  <c r="F752" i="151"/>
  <c r="F737" i="151"/>
  <c r="F696" i="151"/>
  <c r="F676" i="151"/>
  <c r="F619" i="151"/>
  <c r="F603" i="151"/>
  <c r="F599" i="151"/>
  <c r="F595" i="151"/>
  <c r="F591" i="151"/>
  <c r="F583" i="151"/>
  <c r="F579" i="151"/>
  <c r="F571" i="151"/>
  <c r="F864" i="151"/>
  <c r="F849" i="151"/>
  <c r="F844" i="151"/>
  <c r="F829" i="151"/>
  <c r="F792" i="151"/>
  <c r="F787" i="151"/>
  <c r="F772" i="151"/>
  <c r="F745" i="151"/>
  <c r="F740" i="151"/>
  <c r="F730" i="151"/>
  <c r="F709" i="151"/>
  <c r="F859" i="151"/>
  <c r="F839" i="151"/>
  <c r="F834" i="151"/>
  <c r="F818" i="151"/>
  <c r="F761" i="151"/>
  <c r="F704" i="151"/>
  <c r="F681" i="151"/>
  <c r="F646" i="151"/>
  <c r="F616" i="151"/>
  <c r="F807" i="151"/>
  <c r="F801" i="151"/>
  <c r="F789" i="151"/>
  <c r="F750" i="151"/>
  <c r="F744" i="151"/>
  <c r="F738" i="151"/>
  <c r="F727" i="151"/>
  <c r="F690" i="151"/>
  <c r="F673" i="151"/>
  <c r="F662" i="151"/>
  <c r="F657" i="151"/>
  <c r="F611" i="151"/>
  <c r="F598" i="151"/>
  <c r="F593" i="151"/>
  <c r="F899" i="151"/>
  <c r="F863" i="151"/>
  <c r="F824" i="151"/>
  <c r="F795" i="151"/>
  <c r="F715" i="151"/>
  <c r="F678" i="151"/>
  <c r="F652" i="151"/>
  <c r="F642" i="151"/>
  <c r="F620" i="151"/>
  <c r="F584" i="151"/>
  <c r="F878" i="151"/>
  <c r="F872" i="151"/>
  <c r="F815" i="151"/>
  <c r="F809" i="151"/>
  <c r="F780" i="151"/>
  <c r="F769" i="151"/>
  <c r="F753" i="151"/>
  <c r="F729" i="151"/>
  <c r="F717" i="151"/>
  <c r="F712" i="151"/>
  <c r="F654" i="151"/>
  <c r="F649" i="151"/>
  <c r="F640" i="151"/>
  <c r="F600" i="151"/>
  <c r="F586" i="151"/>
  <c r="F577" i="151"/>
  <c r="F860" i="151"/>
  <c r="F843" i="151"/>
  <c r="F838" i="151"/>
  <c r="F832" i="151"/>
  <c r="F827" i="151"/>
  <c r="F785" i="151"/>
  <c r="F764" i="151"/>
  <c r="F664" i="151"/>
  <c r="F659" i="151"/>
  <c r="F631" i="151"/>
  <c r="F613" i="151"/>
  <c r="F604" i="151"/>
  <c r="F581" i="151"/>
  <c r="F572" i="151"/>
  <c r="F888" i="151"/>
  <c r="F873" i="151"/>
  <c r="F741" i="151"/>
  <c r="F734" i="151"/>
  <c r="F720" i="151"/>
  <c r="F705" i="151"/>
  <c r="F645" i="151"/>
  <c r="F633" i="151"/>
  <c r="F610" i="151"/>
  <c r="F852" i="151"/>
  <c r="F811" i="151"/>
  <c r="F796" i="151"/>
  <c r="F768" i="151"/>
  <c r="F677" i="151"/>
  <c r="F638" i="151"/>
  <c r="F605" i="151"/>
  <c r="F588" i="151"/>
  <c r="F858" i="151"/>
  <c r="F754" i="151"/>
  <c r="F739" i="151"/>
  <c r="F725" i="151"/>
  <c r="F668" i="151"/>
  <c r="F626" i="151"/>
  <c r="F892" i="151"/>
  <c r="F851" i="151"/>
  <c r="F856" i="151"/>
  <c r="F776" i="151"/>
  <c r="F736" i="151"/>
  <c r="F680" i="151"/>
  <c r="F853" i="151"/>
  <c r="F830" i="151"/>
  <c r="F773" i="151"/>
  <c r="F765" i="151"/>
  <c r="F743" i="151"/>
  <c r="F694" i="151"/>
  <c r="F623" i="151"/>
  <c r="F617" i="151"/>
  <c r="F597" i="151"/>
  <c r="F585" i="151"/>
  <c r="F822" i="151"/>
  <c r="F758" i="151"/>
  <c r="F670" i="151"/>
  <c r="F656" i="151"/>
  <c r="F12" i="151"/>
  <c r="F876" i="151"/>
  <c r="F867" i="151"/>
  <c r="F804" i="151"/>
  <c r="F788" i="151"/>
  <c r="F701" i="151"/>
  <c r="F685" i="151"/>
  <c r="F648" i="151"/>
  <c r="F635" i="151"/>
  <c r="F803" i="151"/>
  <c r="F779" i="151"/>
  <c r="F732" i="151"/>
  <c r="F724" i="151"/>
  <c r="F692" i="151"/>
  <c r="F661" i="151"/>
  <c r="F621" i="151"/>
  <c r="F602" i="151"/>
  <c r="F596" i="151"/>
  <c r="F27" i="151"/>
  <c r="F23" i="151"/>
  <c r="F19" i="151"/>
  <c r="F11" i="151"/>
  <c r="F7" i="151"/>
  <c r="F3" i="151"/>
  <c r="F891" i="151"/>
  <c r="F653" i="151"/>
  <c r="F607" i="151"/>
  <c r="F883" i="151"/>
  <c r="F835" i="151"/>
  <c r="F647" i="151"/>
  <c r="F634" i="151"/>
  <c r="F627" i="151"/>
  <c r="F614" i="151"/>
  <c r="F589" i="151"/>
  <c r="F828" i="151"/>
  <c r="F716" i="151"/>
  <c r="F848" i="151"/>
  <c r="F666" i="151"/>
  <c r="F641" i="151"/>
  <c r="F632" i="151"/>
  <c r="F606" i="151"/>
  <c r="F24" i="151"/>
  <c r="F900" i="151"/>
  <c r="F746" i="151"/>
  <c r="F674" i="151"/>
  <c r="F13" i="151"/>
  <c r="F18" i="151"/>
  <c r="F857" i="151"/>
  <c r="F836" i="151"/>
  <c r="F723" i="151"/>
  <c r="F713" i="151"/>
  <c r="F630" i="151"/>
  <c r="F578" i="151"/>
  <c r="F898" i="151"/>
  <c r="F814" i="151"/>
  <c r="F655" i="151"/>
  <c r="F793" i="151"/>
  <c r="F887" i="151"/>
  <c r="F823" i="151"/>
  <c r="F637" i="151"/>
  <c r="F612" i="151"/>
  <c r="F576" i="151"/>
  <c r="F783" i="151"/>
  <c r="F689" i="151"/>
  <c r="F628" i="151"/>
  <c r="F592" i="151"/>
  <c r="F6" i="151"/>
  <c r="F26" i="151"/>
  <c r="F16" i="151"/>
  <c r="F842" i="151"/>
  <c r="F21" i="151"/>
  <c r="F760" i="151"/>
  <c r="F719" i="151"/>
  <c r="F708" i="151"/>
  <c r="F644" i="151"/>
  <c r="F582" i="151"/>
  <c r="F688" i="151"/>
  <c r="F4" i="151"/>
  <c r="F660" i="151"/>
  <c r="F10" i="151"/>
  <c r="F25" i="151"/>
  <c r="F871" i="151"/>
  <c r="F20" i="151"/>
  <c r="F625" i="151"/>
  <c r="F574" i="151"/>
  <c r="F799" i="151"/>
  <c r="F697" i="151"/>
  <c r="F9" i="151"/>
  <c r="F14" i="151"/>
  <c r="F5" i="151"/>
  <c r="F808" i="151"/>
  <c r="F618" i="151"/>
  <c r="F13" i="150"/>
  <c r="F12" i="150"/>
  <c r="E28" i="150"/>
  <c r="E899" i="151"/>
  <c r="E884" i="151"/>
  <c r="E869" i="151"/>
  <c r="E850" i="151"/>
  <c r="E835" i="151"/>
  <c r="E820" i="151"/>
  <c r="E801" i="151"/>
  <c r="E786" i="151"/>
  <c r="E771" i="151"/>
  <c r="E752" i="151"/>
  <c r="E737" i="151"/>
  <c r="E722" i="151"/>
  <c r="E703" i="151"/>
  <c r="E688" i="151"/>
  <c r="E673" i="151"/>
  <c r="E654" i="151"/>
  <c r="E898" i="151"/>
  <c r="E894" i="151"/>
  <c r="E882" i="151"/>
  <c r="E878" i="151"/>
  <c r="E807" i="151"/>
  <c r="E803" i="151"/>
  <c r="E799" i="151"/>
  <c r="E795" i="151"/>
  <c r="E791" i="151"/>
  <c r="E787" i="151"/>
  <c r="E783" i="151"/>
  <c r="E779" i="151"/>
  <c r="E767" i="151"/>
  <c r="E763" i="151"/>
  <c r="E708" i="151"/>
  <c r="E704" i="151"/>
  <c r="E692" i="151"/>
  <c r="E680" i="151"/>
  <c r="E676" i="151"/>
  <c r="E664" i="151"/>
  <c r="E858" i="151"/>
  <c r="E854" i="151"/>
  <c r="E842" i="151"/>
  <c r="E838" i="151"/>
  <c r="E834" i="151"/>
  <c r="E830" i="151"/>
  <c r="E826" i="151"/>
  <c r="E822" i="151"/>
  <c r="E818" i="151"/>
  <c r="E814" i="151"/>
  <c r="E743" i="151"/>
  <c r="E739" i="151"/>
  <c r="E727" i="151"/>
  <c r="E723" i="151"/>
  <c r="E719" i="151"/>
  <c r="E715" i="151"/>
  <c r="E699" i="151"/>
  <c r="E810" i="151"/>
  <c r="E798" i="151"/>
  <c r="E794" i="151"/>
  <c r="E782" i="151"/>
  <c r="E770" i="151"/>
  <c r="E766" i="151"/>
  <c r="E711" i="151"/>
  <c r="E707" i="151"/>
  <c r="E695" i="151"/>
  <c r="E691" i="151"/>
  <c r="E687" i="151"/>
  <c r="E683" i="151"/>
  <c r="E679" i="151"/>
  <c r="E675" i="151"/>
  <c r="E671" i="151"/>
  <c r="E667" i="151"/>
  <c r="E873" i="151"/>
  <c r="E857" i="151"/>
  <c r="E853" i="151"/>
  <c r="E849" i="151"/>
  <c r="E845" i="151"/>
  <c r="E833" i="151"/>
  <c r="E829" i="151"/>
  <c r="E758" i="151"/>
  <c r="E754" i="151"/>
  <c r="E750" i="151"/>
  <c r="E746" i="151"/>
  <c r="E742" i="151"/>
  <c r="E738" i="151"/>
  <c r="E734" i="151"/>
  <c r="E730" i="151"/>
  <c r="E718" i="151"/>
  <c r="E714" i="151"/>
  <c r="E659" i="151"/>
  <c r="E655" i="151"/>
  <c r="E647" i="151"/>
  <c r="E643" i="151"/>
  <c r="E628" i="151"/>
  <c r="E613" i="151"/>
  <c r="E598" i="151"/>
  <c r="E594" i="151"/>
  <c r="E579" i="151"/>
  <c r="E21" i="151"/>
  <c r="E6" i="151"/>
  <c r="E864" i="151"/>
  <c r="E825" i="151"/>
  <c r="E815" i="151"/>
  <c r="E805" i="151"/>
  <c r="E772" i="151"/>
  <c r="E762" i="151"/>
  <c r="E747" i="151"/>
  <c r="E717" i="151"/>
  <c r="E661" i="151"/>
  <c r="E652" i="151"/>
  <c r="E635" i="151"/>
  <c r="E631" i="151"/>
  <c r="E627" i="151"/>
  <c r="E623" i="151"/>
  <c r="E615" i="151"/>
  <c r="E611" i="151"/>
  <c r="E607" i="151"/>
  <c r="E587" i="151"/>
  <c r="E575" i="151"/>
  <c r="E891" i="151"/>
  <c r="E886" i="151"/>
  <c r="E880" i="151"/>
  <c r="E875" i="151"/>
  <c r="E870" i="151"/>
  <c r="E855" i="151"/>
  <c r="E824" i="151"/>
  <c r="E797" i="151"/>
  <c r="E751" i="151"/>
  <c r="E725" i="151"/>
  <c r="E720" i="151"/>
  <c r="E698" i="151"/>
  <c r="E693" i="151"/>
  <c r="E677" i="151"/>
  <c r="E844" i="151"/>
  <c r="E802" i="151"/>
  <c r="E792" i="151"/>
  <c r="E745" i="151"/>
  <c r="E740" i="151"/>
  <c r="E735" i="151"/>
  <c r="E709" i="151"/>
  <c r="E656" i="151"/>
  <c r="E629" i="151"/>
  <c r="E612" i="151"/>
  <c r="E599" i="151"/>
  <c r="E590" i="151"/>
  <c r="E586" i="151"/>
  <c r="E573" i="151"/>
  <c r="E888" i="151"/>
  <c r="E876" i="151"/>
  <c r="E836" i="151"/>
  <c r="E773" i="151"/>
  <c r="E721" i="151"/>
  <c r="E697" i="151"/>
  <c r="E638" i="151"/>
  <c r="E634" i="151"/>
  <c r="E625" i="151"/>
  <c r="E616" i="151"/>
  <c r="E893" i="151"/>
  <c r="E847" i="151"/>
  <c r="E841" i="151"/>
  <c r="E812" i="151"/>
  <c r="E789" i="151"/>
  <c r="E778" i="151"/>
  <c r="E756" i="151"/>
  <c r="E744" i="151"/>
  <c r="E690" i="151"/>
  <c r="E662" i="151"/>
  <c r="E657" i="151"/>
  <c r="E593" i="151"/>
  <c r="E896" i="151"/>
  <c r="E856" i="151"/>
  <c r="E821" i="151"/>
  <c r="E759" i="151"/>
  <c r="E741" i="151"/>
  <c r="E681" i="151"/>
  <c r="E645" i="151"/>
  <c r="E622" i="151"/>
  <c r="E618" i="151"/>
  <c r="E591" i="151"/>
  <c r="E890" i="151"/>
  <c r="E872" i="151"/>
  <c r="E809" i="151"/>
  <c r="E780" i="151"/>
  <c r="E775" i="151"/>
  <c r="E769" i="151"/>
  <c r="E753" i="151"/>
  <c r="E729" i="151"/>
  <c r="E712" i="151"/>
  <c r="E700" i="151"/>
  <c r="E649" i="151"/>
  <c r="E640" i="151"/>
  <c r="E600" i="151"/>
  <c r="E577" i="151"/>
  <c r="E840" i="151"/>
  <c r="E827" i="151"/>
  <c r="E819" i="151"/>
  <c r="E804" i="151"/>
  <c r="E776" i="151"/>
  <c r="E684" i="151"/>
  <c r="E670" i="151"/>
  <c r="E617" i="151"/>
  <c r="E583" i="151"/>
  <c r="E572" i="151"/>
  <c r="E881" i="151"/>
  <c r="E866" i="151"/>
  <c r="E748" i="151"/>
  <c r="E705" i="151"/>
  <c r="E650" i="151"/>
  <c r="E633" i="151"/>
  <c r="E610" i="151"/>
  <c r="E900" i="151"/>
  <c r="E879" i="151"/>
  <c r="E871" i="151"/>
  <c r="E788" i="151"/>
  <c r="E774" i="151"/>
  <c r="E710" i="151"/>
  <c r="E696" i="151"/>
  <c r="E637" i="151"/>
  <c r="E632" i="151"/>
  <c r="E609" i="151"/>
  <c r="E604" i="151"/>
  <c r="E576" i="151"/>
  <c r="E831" i="151"/>
  <c r="E848" i="151"/>
  <c r="E832" i="151"/>
  <c r="E816" i="151"/>
  <c r="E808" i="151"/>
  <c r="E713" i="151"/>
  <c r="E619" i="151"/>
  <c r="E581" i="151"/>
  <c r="E877" i="151"/>
  <c r="E861" i="151"/>
  <c r="E846" i="151"/>
  <c r="E781" i="151"/>
  <c r="E686" i="151"/>
  <c r="E636" i="151"/>
  <c r="E837" i="151"/>
  <c r="E813" i="151"/>
  <c r="E765" i="151"/>
  <c r="E726" i="151"/>
  <c r="E694" i="151"/>
  <c r="E678" i="151"/>
  <c r="E663" i="151"/>
  <c r="E642" i="151"/>
  <c r="E597" i="151"/>
  <c r="E585" i="151"/>
  <c r="E24" i="151"/>
  <c r="E20" i="151"/>
  <c r="E16" i="151"/>
  <c r="E8" i="151"/>
  <c r="E4" i="151"/>
  <c r="E885" i="151"/>
  <c r="E860" i="151"/>
  <c r="E852" i="151"/>
  <c r="E749" i="151"/>
  <c r="E733" i="151"/>
  <c r="E603" i="151"/>
  <c r="E859" i="151"/>
  <c r="E843" i="151"/>
  <c r="E828" i="151"/>
  <c r="E764" i="151"/>
  <c r="E757" i="151"/>
  <c r="E716" i="151"/>
  <c r="E641" i="151"/>
  <c r="E584" i="151"/>
  <c r="E578" i="151"/>
  <c r="E571" i="151"/>
  <c r="E15" i="151"/>
  <c r="E23" i="151"/>
  <c r="E785" i="151"/>
  <c r="E589" i="151"/>
  <c r="E874" i="151"/>
  <c r="E851" i="151"/>
  <c r="E811" i="151"/>
  <c r="E732" i="151"/>
  <c r="E724" i="151"/>
  <c r="E668" i="151"/>
  <c r="E621" i="151"/>
  <c r="E602" i="151"/>
  <c r="E596" i="151"/>
  <c r="E27" i="151"/>
  <c r="E19" i="151"/>
  <c r="E11" i="151"/>
  <c r="E7" i="151"/>
  <c r="E3" i="151"/>
  <c r="E883" i="151"/>
  <c r="E865" i="151"/>
  <c r="E614" i="151"/>
  <c r="E892" i="151"/>
  <c r="E839" i="151"/>
  <c r="E817" i="151"/>
  <c r="E777" i="151"/>
  <c r="E736" i="151"/>
  <c r="E685" i="151"/>
  <c r="E658" i="151"/>
  <c r="E624" i="151"/>
  <c r="E588" i="151"/>
  <c r="E580" i="151"/>
  <c r="E9" i="151"/>
  <c r="E868" i="151"/>
  <c r="E806" i="151"/>
  <c r="E796" i="151"/>
  <c r="E666" i="151"/>
  <c r="E606" i="151"/>
  <c r="E18" i="151"/>
  <c r="E755" i="151"/>
  <c r="E674" i="151"/>
  <c r="E648" i="151"/>
  <c r="E889" i="151"/>
  <c r="E867" i="151"/>
  <c r="E665" i="151"/>
  <c r="E639" i="151"/>
  <c r="E605" i="151"/>
  <c r="E595" i="151"/>
  <c r="E702" i="151"/>
  <c r="E682" i="151"/>
  <c r="E630" i="151"/>
  <c r="E784" i="151"/>
  <c r="E646" i="151"/>
  <c r="E22" i="151"/>
  <c r="E17" i="151"/>
  <c r="E793" i="151"/>
  <c r="E701" i="151"/>
  <c r="E672" i="151"/>
  <c r="E620" i="151"/>
  <c r="E897" i="151"/>
  <c r="E12" i="151"/>
  <c r="E887" i="151"/>
  <c r="E823" i="151"/>
  <c r="E761" i="151"/>
  <c r="E731" i="151"/>
  <c r="E653" i="151"/>
  <c r="E800" i="151"/>
  <c r="E863" i="151"/>
  <c r="E689" i="151"/>
  <c r="E601" i="151"/>
  <c r="E592" i="151"/>
  <c r="E895" i="151"/>
  <c r="E728" i="151"/>
  <c r="E651" i="151"/>
  <c r="E626" i="151"/>
  <c r="E26" i="151"/>
  <c r="E790" i="151"/>
  <c r="E13" i="151"/>
  <c r="E10" i="151"/>
  <c r="E25" i="151"/>
  <c r="E660" i="151"/>
  <c r="E574" i="151"/>
  <c r="E760" i="151"/>
  <c r="E669" i="151"/>
  <c r="E608" i="151"/>
  <c r="E768" i="151"/>
  <c r="E5" i="151"/>
  <c r="E644" i="151"/>
  <c r="E582" i="151"/>
  <c r="E862" i="151"/>
  <c r="E706" i="151"/>
  <c r="E14" i="151"/>
  <c r="E13" i="150"/>
  <c r="E12" i="150"/>
  <c r="E17" i="150"/>
  <c r="E647" i="150"/>
  <c r="E655" i="150"/>
  <c r="E663" i="150"/>
  <c r="E671" i="150"/>
  <c r="E679" i="150"/>
  <c r="E687" i="150"/>
  <c r="E695" i="150"/>
  <c r="E703" i="150"/>
  <c r="E711" i="150"/>
  <c r="E719" i="150"/>
  <c r="E727" i="150"/>
  <c r="E735" i="150"/>
  <c r="E743" i="150"/>
  <c r="E751" i="150"/>
  <c r="E759" i="150"/>
  <c r="E767" i="150"/>
  <c r="E775" i="150"/>
  <c r="E654" i="150"/>
  <c r="E662" i="150"/>
  <c r="E670" i="150"/>
  <c r="E678" i="150"/>
  <c r="E686" i="150"/>
  <c r="E694" i="150"/>
  <c r="E702" i="150"/>
  <c r="E710" i="150"/>
  <c r="E718" i="150"/>
  <c r="E726" i="150"/>
  <c r="E734" i="150"/>
  <c r="E742" i="150"/>
  <c r="E750" i="150"/>
  <c r="E758" i="150"/>
  <c r="E766" i="150"/>
  <c r="E653" i="150"/>
  <c r="E661" i="150"/>
  <c r="E669" i="150"/>
  <c r="E677" i="150"/>
  <c r="E685" i="150"/>
  <c r="E693" i="150"/>
  <c r="E701" i="150"/>
  <c r="E709" i="150"/>
  <c r="E717" i="150"/>
  <c r="E725" i="150"/>
  <c r="E733" i="150"/>
  <c r="E741" i="150"/>
  <c r="E749" i="150"/>
  <c r="E757" i="150"/>
  <c r="E765" i="150"/>
  <c r="E773" i="150"/>
  <c r="E652" i="150"/>
  <c r="E660" i="150"/>
  <c r="E668" i="150"/>
  <c r="E676" i="150"/>
  <c r="E684" i="150"/>
  <c r="E692" i="150"/>
  <c r="E700" i="150"/>
  <c r="E708" i="150"/>
  <c r="E716" i="150"/>
  <c r="E724" i="150"/>
  <c r="E732" i="150"/>
  <c r="E740" i="150"/>
  <c r="E748" i="150"/>
  <c r="E756" i="150"/>
  <c r="E764" i="150"/>
  <c r="E772" i="150"/>
  <c r="E651" i="150"/>
  <c r="E659" i="150"/>
  <c r="E667" i="150"/>
  <c r="E675" i="150"/>
  <c r="E683" i="150"/>
  <c r="E691" i="150"/>
  <c r="E699" i="150"/>
  <c r="E707" i="150"/>
  <c r="E715" i="150"/>
  <c r="E650" i="150"/>
  <c r="E658" i="150"/>
  <c r="E666" i="150"/>
  <c r="E674" i="150"/>
  <c r="E682" i="150"/>
  <c r="E690" i="150"/>
  <c r="E698" i="150"/>
  <c r="E672" i="150"/>
  <c r="E704" i="150"/>
  <c r="E722" i="150"/>
  <c r="E738" i="150"/>
  <c r="E754" i="150"/>
  <c r="E770" i="150"/>
  <c r="E782" i="150"/>
  <c r="E790" i="150"/>
  <c r="E798" i="150"/>
  <c r="E806" i="150"/>
  <c r="E814" i="150"/>
  <c r="E822" i="150"/>
  <c r="E830" i="150"/>
  <c r="E838" i="150"/>
  <c r="E846" i="150"/>
  <c r="E854" i="150"/>
  <c r="E862" i="150"/>
  <c r="E870" i="150"/>
  <c r="E878" i="150"/>
  <c r="E886" i="150"/>
  <c r="E894" i="150"/>
  <c r="E902" i="150"/>
  <c r="E910" i="150"/>
  <c r="E918" i="150"/>
  <c r="E926" i="150"/>
  <c r="E934" i="150"/>
  <c r="E942" i="150"/>
  <c r="E950" i="150"/>
  <c r="E958" i="150"/>
  <c r="E966" i="150"/>
  <c r="E974" i="150"/>
  <c r="E657" i="150"/>
  <c r="E689" i="150"/>
  <c r="E712" i="150"/>
  <c r="E721" i="150"/>
  <c r="E737" i="150"/>
  <c r="E753" i="150"/>
  <c r="E769" i="150"/>
  <c r="E776" i="150"/>
  <c r="E781" i="150"/>
  <c r="E789" i="150"/>
  <c r="E797" i="150"/>
  <c r="E805" i="150"/>
  <c r="E813" i="150"/>
  <c r="E821" i="150"/>
  <c r="E829" i="150"/>
  <c r="E837" i="150"/>
  <c r="E845" i="150"/>
  <c r="E853" i="150"/>
  <c r="E861" i="150"/>
  <c r="E869" i="150"/>
  <c r="E877" i="150"/>
  <c r="E885" i="150"/>
  <c r="E893" i="150"/>
  <c r="E901" i="150"/>
  <c r="E909" i="150"/>
  <c r="E917" i="150"/>
  <c r="E925" i="150"/>
  <c r="E933" i="150"/>
  <c r="E941" i="150"/>
  <c r="E949" i="150"/>
  <c r="E957" i="150"/>
  <c r="E965" i="150"/>
  <c r="E973" i="150"/>
  <c r="E664" i="150"/>
  <c r="E696" i="150"/>
  <c r="E731" i="150"/>
  <c r="E747" i="150"/>
  <c r="E763" i="150"/>
  <c r="E780" i="150"/>
  <c r="E788" i="150"/>
  <c r="E796" i="150"/>
  <c r="E804" i="150"/>
  <c r="E812" i="150"/>
  <c r="E820" i="150"/>
  <c r="E828" i="150"/>
  <c r="E836" i="150"/>
  <c r="E844" i="150"/>
  <c r="E852" i="150"/>
  <c r="E860" i="150"/>
  <c r="E868" i="150"/>
  <c r="E876" i="150"/>
  <c r="E884" i="150"/>
  <c r="E892" i="150"/>
  <c r="E900" i="150"/>
  <c r="E908" i="150"/>
  <c r="E916" i="150"/>
  <c r="E924" i="150"/>
  <c r="E932" i="150"/>
  <c r="E940" i="150"/>
  <c r="E948" i="150"/>
  <c r="E956" i="150"/>
  <c r="E964" i="150"/>
  <c r="E972" i="150"/>
  <c r="E649" i="150"/>
  <c r="E681" i="150"/>
  <c r="E720" i="150"/>
  <c r="E736" i="150"/>
  <c r="E752" i="150"/>
  <c r="E768" i="150"/>
  <c r="E787" i="150"/>
  <c r="E795" i="150"/>
  <c r="E803" i="150"/>
  <c r="E811" i="150"/>
  <c r="E819" i="150"/>
  <c r="E827" i="150"/>
  <c r="E835" i="150"/>
  <c r="E843" i="150"/>
  <c r="E851" i="150"/>
  <c r="E859" i="150"/>
  <c r="E867" i="150"/>
  <c r="E875" i="150"/>
  <c r="E883" i="150"/>
  <c r="E891" i="150"/>
  <c r="E899" i="150"/>
  <c r="E907" i="150"/>
  <c r="E915" i="150"/>
  <c r="E923" i="150"/>
  <c r="E931" i="150"/>
  <c r="E939" i="150"/>
  <c r="E947" i="150"/>
  <c r="E955" i="150"/>
  <c r="E963" i="150"/>
  <c r="E971" i="150"/>
  <c r="E673" i="150"/>
  <c r="E714" i="150"/>
  <c r="E745" i="150"/>
  <c r="E793" i="150"/>
  <c r="E809" i="150"/>
  <c r="E825" i="150"/>
  <c r="E841" i="150"/>
  <c r="E857" i="150"/>
  <c r="E873" i="150"/>
  <c r="E889" i="150"/>
  <c r="E905" i="150"/>
  <c r="E921" i="150"/>
  <c r="E937" i="150"/>
  <c r="E953" i="150"/>
  <c r="E969" i="150"/>
  <c r="E774" i="150"/>
  <c r="E792" i="150"/>
  <c r="E808" i="150"/>
  <c r="E824" i="150"/>
  <c r="E840" i="150"/>
  <c r="E856" i="150"/>
  <c r="E872" i="150"/>
  <c r="E888" i="150"/>
  <c r="E904" i="150"/>
  <c r="E920" i="150"/>
  <c r="E936" i="150"/>
  <c r="E952" i="150"/>
  <c r="E968" i="150"/>
  <c r="E648" i="150"/>
  <c r="E730" i="150"/>
  <c r="E739" i="150"/>
  <c r="E744" i="150"/>
  <c r="E762" i="150"/>
  <c r="E771" i="150"/>
  <c r="E786" i="150"/>
  <c r="E802" i="150"/>
  <c r="E818" i="150"/>
  <c r="E834" i="150"/>
  <c r="E850" i="150"/>
  <c r="E866" i="150"/>
  <c r="E882" i="150"/>
  <c r="E898" i="150"/>
  <c r="E914" i="150"/>
  <c r="E930" i="150"/>
  <c r="E946" i="150"/>
  <c r="E962" i="150"/>
  <c r="E656" i="150"/>
  <c r="E697" i="150"/>
  <c r="E706" i="150"/>
  <c r="E778" i="150"/>
  <c r="E784" i="150"/>
  <c r="E800" i="150"/>
  <c r="E816" i="150"/>
  <c r="E832" i="150"/>
  <c r="E848" i="150"/>
  <c r="E864" i="150"/>
  <c r="E880" i="150"/>
  <c r="E896" i="150"/>
  <c r="E912" i="150"/>
  <c r="E928" i="150"/>
  <c r="E944" i="150"/>
  <c r="E960" i="150"/>
  <c r="E646" i="150"/>
  <c r="E729" i="150"/>
  <c r="E746" i="150"/>
  <c r="E777" i="150"/>
  <c r="E807" i="150"/>
  <c r="E839" i="150"/>
  <c r="E871" i="150"/>
  <c r="E903" i="150"/>
  <c r="E935" i="150"/>
  <c r="E967" i="150"/>
  <c r="E799" i="150"/>
  <c r="E815" i="150"/>
  <c r="E855" i="150"/>
  <c r="E881" i="150"/>
  <c r="E897" i="150"/>
  <c r="E927" i="150"/>
  <c r="E943" i="150"/>
  <c r="E10" i="150"/>
  <c r="E21" i="150"/>
  <c r="E705" i="150"/>
  <c r="E760" i="150"/>
  <c r="E794" i="150"/>
  <c r="E810" i="150"/>
  <c r="E922" i="150"/>
  <c r="E938" i="150"/>
  <c r="E7" i="150"/>
  <c r="E680" i="150"/>
  <c r="E713" i="150"/>
  <c r="E728" i="150"/>
  <c r="E688" i="150"/>
  <c r="E779" i="150"/>
  <c r="E849" i="150"/>
  <c r="E911" i="150"/>
  <c r="E9" i="150"/>
  <c r="E11" i="150"/>
  <c r="E826" i="150"/>
  <c r="E833" i="150"/>
  <c r="E929" i="150"/>
  <c r="E945" i="150"/>
  <c r="E15" i="150"/>
  <c r="E18" i="150"/>
  <c r="E23" i="150"/>
  <c r="E665" i="150"/>
  <c r="E783" i="150"/>
  <c r="E895" i="150"/>
  <c r="E906" i="150"/>
  <c r="E951" i="150"/>
  <c r="E4" i="150"/>
  <c r="E26" i="150"/>
  <c r="E761" i="150"/>
  <c r="E785" i="150"/>
  <c r="E847" i="150"/>
  <c r="E863" i="150"/>
  <c r="E919" i="150"/>
  <c r="E959" i="150"/>
  <c r="E970" i="150"/>
  <c r="E16" i="150"/>
  <c r="E723" i="150"/>
  <c r="E879" i="150"/>
  <c r="E954" i="150"/>
  <c r="E25" i="150"/>
  <c r="E801" i="150"/>
  <c r="E887" i="150"/>
  <c r="E8" i="150"/>
  <c r="E19" i="150"/>
  <c r="E755" i="150"/>
  <c r="E6" i="150"/>
  <c r="E24" i="150"/>
  <c r="E823" i="150"/>
  <c r="E865" i="150"/>
  <c r="E961" i="150"/>
  <c r="E20" i="150"/>
  <c r="E22" i="150"/>
  <c r="E874" i="150"/>
  <c r="E913" i="150"/>
  <c r="E3" i="150"/>
  <c r="E842" i="150"/>
  <c r="E791" i="150"/>
  <c r="E890" i="150"/>
  <c r="E14" i="150"/>
  <c r="E975" i="150"/>
  <c r="E817" i="150"/>
  <c r="E858" i="150"/>
  <c r="E831" i="150"/>
  <c r="E5" i="150"/>
  <c r="E27" i="150"/>
  <c r="F17" i="150"/>
  <c r="F648" i="150"/>
  <c r="F656" i="150"/>
  <c r="F664" i="150"/>
  <c r="F672" i="150"/>
  <c r="F680" i="150"/>
  <c r="F688" i="150"/>
  <c r="F696" i="150"/>
  <c r="F704" i="150"/>
  <c r="F712" i="150"/>
  <c r="F720" i="150"/>
  <c r="F728" i="150"/>
  <c r="F736" i="150"/>
  <c r="F744" i="150"/>
  <c r="F752" i="150"/>
  <c r="F760" i="150"/>
  <c r="F768" i="150"/>
  <c r="F776" i="150"/>
  <c r="F647" i="150"/>
  <c r="F655" i="150"/>
  <c r="F663" i="150"/>
  <c r="F671" i="150"/>
  <c r="F679" i="150"/>
  <c r="F687" i="150"/>
  <c r="F695" i="150"/>
  <c r="F703" i="150"/>
  <c r="F711" i="150"/>
  <c r="F719" i="150"/>
  <c r="F727" i="150"/>
  <c r="F735" i="150"/>
  <c r="F743" i="150"/>
  <c r="F751" i="150"/>
  <c r="F759" i="150"/>
  <c r="F767" i="150"/>
  <c r="F654" i="150"/>
  <c r="F662" i="150"/>
  <c r="F670" i="150"/>
  <c r="F678" i="150"/>
  <c r="F686" i="150"/>
  <c r="F694" i="150"/>
  <c r="F702" i="150"/>
  <c r="F710" i="150"/>
  <c r="F718" i="150"/>
  <c r="F726" i="150"/>
  <c r="F734" i="150"/>
  <c r="F742" i="150"/>
  <c r="F750" i="150"/>
  <c r="F758" i="150"/>
  <c r="F766" i="150"/>
  <c r="F774" i="150"/>
  <c r="F653" i="150"/>
  <c r="F661" i="150"/>
  <c r="F669" i="150"/>
  <c r="F677" i="150"/>
  <c r="F685" i="150"/>
  <c r="F693" i="150"/>
  <c r="F701" i="150"/>
  <c r="F709" i="150"/>
  <c r="F717" i="150"/>
  <c r="F725" i="150"/>
  <c r="F733" i="150"/>
  <c r="F741" i="150"/>
  <c r="F749" i="150"/>
  <c r="F757" i="150"/>
  <c r="F765" i="150"/>
  <c r="F773" i="150"/>
  <c r="F652" i="150"/>
  <c r="F660" i="150"/>
  <c r="F668" i="150"/>
  <c r="F676" i="150"/>
  <c r="F684" i="150"/>
  <c r="F692" i="150"/>
  <c r="F700" i="150"/>
  <c r="F708" i="150"/>
  <c r="F651" i="150"/>
  <c r="F659" i="150"/>
  <c r="F667" i="150"/>
  <c r="F675" i="150"/>
  <c r="F683" i="150"/>
  <c r="F691" i="150"/>
  <c r="F699" i="150"/>
  <c r="F665" i="150"/>
  <c r="F697" i="150"/>
  <c r="F713" i="150"/>
  <c r="F716" i="150"/>
  <c r="F732" i="150"/>
  <c r="F748" i="150"/>
  <c r="F764" i="150"/>
  <c r="F777" i="150"/>
  <c r="F783" i="150"/>
  <c r="F791" i="150"/>
  <c r="F799" i="150"/>
  <c r="F807" i="150"/>
  <c r="F815" i="150"/>
  <c r="F823" i="150"/>
  <c r="F831" i="150"/>
  <c r="F839" i="150"/>
  <c r="F847" i="150"/>
  <c r="F855" i="150"/>
  <c r="F863" i="150"/>
  <c r="F871" i="150"/>
  <c r="F879" i="150"/>
  <c r="F887" i="150"/>
  <c r="F895" i="150"/>
  <c r="F903" i="150"/>
  <c r="F911" i="150"/>
  <c r="F919" i="150"/>
  <c r="F927" i="150"/>
  <c r="F935" i="150"/>
  <c r="F943" i="150"/>
  <c r="F951" i="150"/>
  <c r="F959" i="150"/>
  <c r="F967" i="150"/>
  <c r="F975" i="150"/>
  <c r="F650" i="150"/>
  <c r="F682" i="150"/>
  <c r="F722" i="150"/>
  <c r="F738" i="150"/>
  <c r="F754" i="150"/>
  <c r="F770" i="150"/>
  <c r="F782" i="150"/>
  <c r="F790" i="150"/>
  <c r="F798" i="150"/>
  <c r="F806" i="150"/>
  <c r="F814" i="150"/>
  <c r="F822" i="150"/>
  <c r="F830" i="150"/>
  <c r="F838" i="150"/>
  <c r="F846" i="150"/>
  <c r="F854" i="150"/>
  <c r="F862" i="150"/>
  <c r="F870" i="150"/>
  <c r="F878" i="150"/>
  <c r="F886" i="150"/>
  <c r="F894" i="150"/>
  <c r="F902" i="150"/>
  <c r="F910" i="150"/>
  <c r="F918" i="150"/>
  <c r="F926" i="150"/>
  <c r="F934" i="150"/>
  <c r="F942" i="150"/>
  <c r="F950" i="150"/>
  <c r="F958" i="150"/>
  <c r="F966" i="150"/>
  <c r="F974" i="150"/>
  <c r="F657" i="150"/>
  <c r="F689" i="150"/>
  <c r="F707" i="150"/>
  <c r="F721" i="150"/>
  <c r="F737" i="150"/>
  <c r="F753" i="150"/>
  <c r="F769" i="150"/>
  <c r="F781" i="150"/>
  <c r="F789" i="150"/>
  <c r="F797" i="150"/>
  <c r="F805" i="150"/>
  <c r="F813" i="150"/>
  <c r="F821" i="150"/>
  <c r="F829" i="150"/>
  <c r="F837" i="150"/>
  <c r="F845" i="150"/>
  <c r="F853" i="150"/>
  <c r="F861" i="150"/>
  <c r="F869" i="150"/>
  <c r="F877" i="150"/>
  <c r="F885" i="150"/>
  <c r="F893" i="150"/>
  <c r="F901" i="150"/>
  <c r="F909" i="150"/>
  <c r="F917" i="150"/>
  <c r="F925" i="150"/>
  <c r="F933" i="150"/>
  <c r="F941" i="150"/>
  <c r="F949" i="150"/>
  <c r="F957" i="150"/>
  <c r="F965" i="150"/>
  <c r="F973" i="150"/>
  <c r="F674" i="150"/>
  <c r="F715" i="150"/>
  <c r="F731" i="150"/>
  <c r="F747" i="150"/>
  <c r="F763" i="150"/>
  <c r="F775" i="150"/>
  <c r="F780" i="150"/>
  <c r="F788" i="150"/>
  <c r="F796" i="150"/>
  <c r="F804" i="150"/>
  <c r="F812" i="150"/>
  <c r="F820" i="150"/>
  <c r="F828" i="150"/>
  <c r="F836" i="150"/>
  <c r="F844" i="150"/>
  <c r="F852" i="150"/>
  <c r="F860" i="150"/>
  <c r="F868" i="150"/>
  <c r="F876" i="150"/>
  <c r="F884" i="150"/>
  <c r="F892" i="150"/>
  <c r="F900" i="150"/>
  <c r="F908" i="150"/>
  <c r="F916" i="150"/>
  <c r="F924" i="150"/>
  <c r="F932" i="150"/>
  <c r="F940" i="150"/>
  <c r="F948" i="150"/>
  <c r="F956" i="150"/>
  <c r="F964" i="150"/>
  <c r="F972" i="150"/>
  <c r="F666" i="150"/>
  <c r="F698" i="150"/>
  <c r="F706" i="150"/>
  <c r="F681" i="150"/>
  <c r="F705" i="150"/>
  <c r="F714" i="150"/>
  <c r="F740" i="150"/>
  <c r="F772" i="150"/>
  <c r="F787" i="150"/>
  <c r="F803" i="150"/>
  <c r="F819" i="150"/>
  <c r="F835" i="150"/>
  <c r="F851" i="150"/>
  <c r="F867" i="150"/>
  <c r="F883" i="150"/>
  <c r="F899" i="150"/>
  <c r="F915" i="150"/>
  <c r="F931" i="150"/>
  <c r="F947" i="150"/>
  <c r="F963" i="150"/>
  <c r="F745" i="150"/>
  <c r="F793" i="150"/>
  <c r="F809" i="150"/>
  <c r="F825" i="150"/>
  <c r="F841" i="150"/>
  <c r="F857" i="150"/>
  <c r="F873" i="150"/>
  <c r="F889" i="150"/>
  <c r="F905" i="150"/>
  <c r="F921" i="150"/>
  <c r="F937" i="150"/>
  <c r="F953" i="150"/>
  <c r="F969" i="150"/>
  <c r="F792" i="150"/>
  <c r="F808" i="150"/>
  <c r="F824" i="150"/>
  <c r="F840" i="150"/>
  <c r="F856" i="150"/>
  <c r="F872" i="150"/>
  <c r="F888" i="150"/>
  <c r="F904" i="150"/>
  <c r="F920" i="150"/>
  <c r="F936" i="150"/>
  <c r="F952" i="150"/>
  <c r="F968" i="150"/>
  <c r="F729" i="150"/>
  <c r="F761" i="150"/>
  <c r="F785" i="150"/>
  <c r="F801" i="150"/>
  <c r="F817" i="150"/>
  <c r="F833" i="150"/>
  <c r="F849" i="150"/>
  <c r="F865" i="150"/>
  <c r="F881" i="150"/>
  <c r="F897" i="150"/>
  <c r="F913" i="150"/>
  <c r="F929" i="150"/>
  <c r="F945" i="150"/>
  <c r="F961" i="150"/>
  <c r="F658" i="150"/>
  <c r="F730" i="150"/>
  <c r="F756" i="150"/>
  <c r="F649" i="150"/>
  <c r="F755" i="150"/>
  <c r="F795" i="150"/>
  <c r="F800" i="150"/>
  <c r="F827" i="150"/>
  <c r="F832" i="150"/>
  <c r="F859" i="150"/>
  <c r="F864" i="150"/>
  <c r="F891" i="150"/>
  <c r="F896" i="150"/>
  <c r="F923" i="150"/>
  <c r="F928" i="150"/>
  <c r="F955" i="150"/>
  <c r="F960" i="150"/>
  <c r="F739" i="150"/>
  <c r="F848" i="150"/>
  <c r="F890" i="150"/>
  <c r="F906" i="150"/>
  <c r="F646" i="150"/>
  <c r="F5" i="150"/>
  <c r="F15" i="150"/>
  <c r="F24" i="150"/>
  <c r="F724" i="150"/>
  <c r="F771" i="150"/>
  <c r="F818" i="150"/>
  <c r="F834" i="150"/>
  <c r="F843" i="150"/>
  <c r="F946" i="150"/>
  <c r="F962" i="150"/>
  <c r="F971" i="150"/>
  <c r="F10" i="150"/>
  <c r="F784" i="150"/>
  <c r="F802" i="150"/>
  <c r="F842" i="150"/>
  <c r="F880" i="150"/>
  <c r="F898" i="150"/>
  <c r="F914" i="150"/>
  <c r="F938" i="150"/>
  <c r="F954" i="150"/>
  <c r="F21" i="150"/>
  <c r="F690" i="150"/>
  <c r="F779" i="150"/>
  <c r="F9" i="150"/>
  <c r="F11" i="150"/>
  <c r="F762" i="150"/>
  <c r="F786" i="150"/>
  <c r="F810" i="150"/>
  <c r="F826" i="150"/>
  <c r="F875" i="150"/>
  <c r="F882" i="150"/>
  <c r="F922" i="150"/>
  <c r="F18" i="150"/>
  <c r="F23" i="150"/>
  <c r="F746" i="150"/>
  <c r="F816" i="150"/>
  <c r="F850" i="150"/>
  <c r="F874" i="150"/>
  <c r="F939" i="150"/>
  <c r="F14" i="150"/>
  <c r="F22" i="150"/>
  <c r="F778" i="150"/>
  <c r="F3" i="150"/>
  <c r="F723" i="150"/>
  <c r="F912" i="150"/>
  <c r="F25" i="150"/>
  <c r="F811" i="150"/>
  <c r="F866" i="150"/>
  <c r="F970" i="150"/>
  <c r="F8" i="150"/>
  <c r="F19" i="150"/>
  <c r="F930" i="150"/>
  <c r="F26" i="150"/>
  <c r="F27" i="150"/>
  <c r="F6" i="150"/>
  <c r="F4" i="150"/>
  <c r="F7" i="150"/>
  <c r="F944" i="150"/>
  <c r="F794" i="150"/>
  <c r="F907" i="150"/>
  <c r="F673" i="150"/>
  <c r="F858" i="150"/>
  <c r="F20" i="150"/>
  <c r="F16" i="150"/>
  <c r="G35" i="100"/>
  <c r="H8" i="134"/>
  <c r="G36" i="100" l="1"/>
  <c r="A1" i="134"/>
  <c r="N117" i="134"/>
  <c r="F70" i="134"/>
  <c r="F69" i="134"/>
  <c r="H74" i="134" s="1"/>
  <c r="J93" i="133"/>
  <c r="J92" i="133"/>
  <c r="H91" i="133"/>
  <c r="H94" i="133" s="1"/>
  <c r="J94" i="133" s="1"/>
  <c r="J90" i="133"/>
  <c r="J89" i="133"/>
  <c r="J88" i="133"/>
  <c r="J87" i="133"/>
  <c r="J86" i="133"/>
  <c r="J85" i="133"/>
  <c r="J84" i="133"/>
  <c r="J83" i="133"/>
  <c r="F83" i="133"/>
  <c r="H82" i="133"/>
  <c r="J82" i="133" s="1"/>
  <c r="J81" i="133"/>
  <c r="J80" i="133"/>
  <c r="J79" i="133"/>
  <c r="J78" i="133"/>
  <c r="J77" i="133"/>
  <c r="H76" i="133"/>
  <c r="J76" i="133" s="1"/>
  <c r="J75" i="133"/>
  <c r="J74" i="133"/>
  <c r="J73" i="133"/>
  <c r="J72" i="133"/>
  <c r="J71" i="133"/>
  <c r="J70" i="133"/>
  <c r="J69" i="133"/>
  <c r="J68" i="133"/>
  <c r="J67" i="133"/>
  <c r="J66" i="133"/>
  <c r="J65" i="133"/>
  <c r="J64" i="133"/>
  <c r="J62" i="133"/>
  <c r="H60" i="133"/>
  <c r="J59" i="133"/>
  <c r="J58" i="133"/>
  <c r="J57" i="133"/>
  <c r="J56" i="133"/>
  <c r="J55" i="133"/>
  <c r="H50" i="133"/>
  <c r="J50" i="133" s="1"/>
  <c r="J49" i="133"/>
  <c r="J48" i="133"/>
  <c r="J47" i="133"/>
  <c r="J46" i="133"/>
  <c r="J45" i="133"/>
  <c r="J44" i="133"/>
  <c r="J43" i="133"/>
  <c r="J42" i="133"/>
  <c r="H8" i="133"/>
  <c r="H63" i="133" l="1"/>
  <c r="J63" i="133" s="1"/>
  <c r="J91" i="133"/>
  <c r="J60" i="133"/>
  <c r="G45" i="100" l="1"/>
  <c r="D5" i="111" l="1"/>
  <c r="D5" i="133"/>
  <c r="F84" i="100"/>
  <c r="B4" i="130" l="1"/>
  <c r="C7" i="102"/>
  <c r="A1" i="102"/>
  <c r="H48" i="102"/>
  <c r="F48" i="102"/>
  <c r="P48" i="102"/>
  <c r="M48" i="102"/>
  <c r="K48" i="102"/>
  <c r="C41" i="102"/>
  <c r="C48" i="102"/>
  <c r="B74" i="100" l="1"/>
  <c r="H11" i="100" l="1"/>
  <c r="D7" i="19"/>
  <c r="B5" i="19"/>
  <c r="A1" i="130"/>
  <c r="H23" i="100" l="1"/>
  <c r="A58" i="100" l="1"/>
  <c r="C79" i="102" l="1"/>
  <c r="I46" i="100"/>
  <c r="I45" i="100" l="1"/>
  <c r="L23" i="130" a="1"/>
  <c r="L23" i="130" s="1"/>
  <c r="K13" i="130"/>
  <c r="K12" i="130"/>
  <c r="L21" i="130"/>
  <c r="V23" i="130"/>
  <c r="U23" i="130"/>
  <c r="T23" i="130"/>
  <c r="S23" i="130"/>
  <c r="R23" i="130"/>
  <c r="Q23" i="130"/>
  <c r="P23" i="130"/>
  <c r="O23" i="130" a="1"/>
  <c r="O23" i="130" s="1"/>
  <c r="N23" i="130" a="1"/>
  <c r="N23" i="130" s="1"/>
  <c r="M23" i="130" a="1"/>
  <c r="M23" i="130" s="1"/>
  <c r="V21" i="130"/>
  <c r="U21" i="130"/>
  <c r="T21" i="130"/>
  <c r="S21" i="130"/>
  <c r="R21" i="130"/>
  <c r="Q21" i="130"/>
  <c r="P21" i="130"/>
  <c r="O21" i="130"/>
  <c r="N21" i="130"/>
  <c r="M21" i="130"/>
  <c r="G16" i="130"/>
  <c r="G15" i="130" s="1"/>
  <c r="V13" i="130"/>
  <c r="T13" i="130"/>
  <c r="R13" i="130"/>
  <c r="V12" i="130"/>
  <c r="T12" i="130"/>
  <c r="R12" i="130"/>
  <c r="V11" i="130"/>
  <c r="T11" i="130"/>
  <c r="R11" i="130"/>
  <c r="K14" i="130" l="1"/>
  <c r="L8" i="130" s="1"/>
  <c r="G11" i="130"/>
  <c r="D16" i="130"/>
  <c r="D14" i="130" s="1"/>
  <c r="G13" i="130"/>
  <c r="G14" i="130"/>
  <c r="G12" i="130"/>
  <c r="D12" i="130" l="1"/>
  <c r="D13" i="130"/>
  <c r="D11" i="130"/>
  <c r="D15" i="130"/>
  <c r="F41" i="102" l="1"/>
  <c r="P34" i="102"/>
  <c r="K34" i="102"/>
  <c r="H34" i="102"/>
  <c r="F34" i="102"/>
  <c r="C34" i="102"/>
  <c r="P26" i="102"/>
  <c r="K26" i="102"/>
  <c r="F26" i="102"/>
  <c r="P19" i="102"/>
  <c r="K19" i="102"/>
  <c r="F19" i="102"/>
  <c r="C19" i="102"/>
  <c r="F67" i="102" l="1"/>
  <c r="B89" i="100" l="1"/>
  <c r="C26" i="102" l="1"/>
  <c r="G41" i="100"/>
  <c r="I41" i="100" s="1"/>
  <c r="M19" i="102"/>
  <c r="M67" i="102" s="1"/>
  <c r="H19" i="102"/>
  <c r="H67" i="102" s="1"/>
  <c r="C67" i="102" l="1"/>
  <c r="R56" i="102" s="1"/>
  <c r="A27" i="100" l="1"/>
  <c r="H79" i="102" l="1"/>
  <c r="A221" i="19" l="1"/>
  <c r="D57" i="19" l="1"/>
  <c r="D196" i="19"/>
  <c r="A213" i="19"/>
  <c r="H7" i="19"/>
  <c r="K7" i="150" l="1"/>
  <c r="G60" i="100"/>
  <c r="I35" i="100" l="1"/>
  <c r="I34" i="100"/>
  <c r="P41" i="102" l="1"/>
  <c r="P67" i="102" s="1"/>
  <c r="M41" i="102"/>
  <c r="K41" i="102"/>
  <c r="K67" i="102" s="1"/>
  <c r="H41" i="102"/>
  <c r="M34" i="102"/>
  <c r="G40" i="100" s="1"/>
  <c r="I40" i="100" s="1"/>
  <c r="M26" i="102"/>
  <c r="H26" i="102"/>
  <c r="G39" i="100" s="1"/>
  <c r="I39" i="100" l="1"/>
  <c r="I36" i="100" l="1"/>
  <c r="R48" i="41" l="1"/>
  <c r="R47" i="41"/>
  <c r="Q10" i="41" l="1"/>
  <c r="Q3" i="41" l="1"/>
  <c r="R29" i="41" l="1"/>
  <c r="R26" i="41" l="1"/>
  <c r="R27" i="41"/>
  <c r="R28" i="41"/>
  <c r="R30" i="41"/>
  <c r="R31" i="41"/>
  <c r="R32" i="41"/>
  <c r="R33" i="41"/>
  <c r="R34" i="41"/>
  <c r="R37" i="41"/>
  <c r="R38" i="41"/>
  <c r="R39" i="41"/>
  <c r="R40" i="41"/>
  <c r="R41" i="41"/>
  <c r="R42" i="41"/>
  <c r="R43" i="41"/>
  <c r="R44" i="41"/>
  <c r="R45" i="41"/>
  <c r="R46" i="41"/>
  <c r="R25" i="41"/>
  <c r="J145" i="19" l="1"/>
  <c r="D185" i="19"/>
  <c r="F184" i="19" s="1"/>
  <c r="D152" i="19"/>
  <c r="D143" i="19"/>
  <c r="K20" i="150" s="1"/>
  <c r="D137" i="19"/>
  <c r="K19" i="150" s="1"/>
  <c r="D127" i="19"/>
  <c r="K18" i="150" s="1"/>
  <c r="D96" i="19"/>
  <c r="H29" i="19"/>
  <c r="J3" i="151" s="1"/>
  <c r="D29" i="19"/>
  <c r="K3" i="150" s="1"/>
  <c r="G50" i="100" l="1"/>
  <c r="I50" i="100" s="1"/>
  <c r="K21" i="150"/>
  <c r="K11" i="150"/>
  <c r="D153" i="19"/>
  <c r="H206" i="19" l="1"/>
  <c r="H196" i="19"/>
  <c r="H185" i="19"/>
  <c r="H152" i="19"/>
  <c r="J21" i="151" s="1"/>
  <c r="H143" i="19"/>
  <c r="J20" i="151" s="1"/>
  <c r="H137" i="19"/>
  <c r="J19" i="151" s="1"/>
  <c r="H127" i="19"/>
  <c r="J18" i="151" s="1"/>
  <c r="H117" i="19"/>
  <c r="H96" i="19"/>
  <c r="J11" i="151" s="1"/>
  <c r="H74" i="19"/>
  <c r="J9" i="151" s="1"/>
  <c r="H68" i="19"/>
  <c r="J8" i="151" s="1"/>
  <c r="H57" i="19"/>
  <c r="J7" i="151" s="1"/>
  <c r="H37" i="19"/>
  <c r="J6" i="151" s="1"/>
  <c r="D206" i="19"/>
  <c r="F185" i="19"/>
  <c r="F145" i="19"/>
  <c r="D74" i="19"/>
  <c r="K9" i="150" s="1"/>
  <c r="F70" i="19"/>
  <c r="D68" i="19"/>
  <c r="K8" i="150" s="1"/>
  <c r="F41" i="19"/>
  <c r="D37" i="19"/>
  <c r="K6" i="150" s="1"/>
  <c r="D76" i="19" l="1"/>
  <c r="J185" i="19"/>
  <c r="J184" i="19"/>
  <c r="H38" i="19"/>
  <c r="F183" i="19"/>
  <c r="H153" i="19"/>
  <c r="J183" i="19"/>
  <c r="H76" i="19"/>
  <c r="D38" i="19"/>
  <c r="G49" i="100" s="1"/>
  <c r="I49" i="100" s="1"/>
  <c r="O2" i="41" l="1"/>
  <c r="H163" i="19"/>
  <c r="H77" i="19"/>
  <c r="D163" i="19"/>
  <c r="D77" i="19"/>
  <c r="J168" i="19" l="1"/>
  <c r="J177" i="19"/>
  <c r="J170" i="19"/>
  <c r="J171" i="19"/>
  <c r="J169" i="19"/>
  <c r="J64" i="19"/>
  <c r="J70" i="19"/>
  <c r="J62" i="19"/>
  <c r="J63" i="19"/>
  <c r="J55" i="19"/>
  <c r="J59" i="19"/>
  <c r="J53" i="19"/>
  <c r="J54" i="19"/>
  <c r="J45" i="19"/>
  <c r="J46" i="19"/>
  <c r="J41" i="19"/>
  <c r="J44" i="19"/>
  <c r="J23" i="19"/>
  <c r="J24" i="19"/>
  <c r="F177" i="19"/>
  <c r="F169" i="19"/>
  <c r="F171" i="19"/>
  <c r="F170" i="19"/>
  <c r="F168" i="19"/>
  <c r="F62" i="19"/>
  <c r="F63" i="19"/>
  <c r="F56" i="19"/>
  <c r="F54" i="19"/>
  <c r="F55" i="19"/>
  <c r="F46" i="19"/>
  <c r="F53" i="19"/>
  <c r="F44" i="19"/>
  <c r="F45" i="19"/>
  <c r="F23" i="19"/>
  <c r="F24" i="19"/>
  <c r="O18" i="41"/>
  <c r="O17" i="41"/>
  <c r="O16" i="41"/>
  <c r="P16" i="41"/>
  <c r="P18" i="41"/>
  <c r="P17" i="41"/>
  <c r="P10" i="41"/>
  <c r="P3" i="41"/>
  <c r="Q18" i="41"/>
  <c r="Q17" i="41"/>
  <c r="Q16" i="41"/>
  <c r="O10" i="41"/>
  <c r="O3" i="41"/>
  <c r="Q7" i="41"/>
  <c r="P7" i="41"/>
  <c r="O7" i="41"/>
  <c r="Q14" i="41"/>
  <c r="Q13" i="41"/>
  <c r="Q15" i="41"/>
  <c r="Q12" i="41"/>
  <c r="Q11" i="41"/>
  <c r="P15" i="41"/>
  <c r="P11" i="41"/>
  <c r="P12" i="41"/>
  <c r="P14" i="41"/>
  <c r="P13" i="41"/>
  <c r="O12" i="41"/>
  <c r="O15" i="41"/>
  <c r="O11" i="41"/>
  <c r="O13" i="41"/>
  <c r="O14" i="41"/>
  <c r="Q2" i="41"/>
  <c r="P2" i="41"/>
  <c r="J163" i="19"/>
  <c r="F163" i="19"/>
  <c r="J75" i="19"/>
  <c r="J126" i="19"/>
  <c r="J109" i="19"/>
  <c r="J93" i="19"/>
  <c r="J146" i="19"/>
  <c r="J142" i="19"/>
  <c r="J125" i="19"/>
  <c r="J108" i="19"/>
  <c r="J92" i="19"/>
  <c r="J130" i="19"/>
  <c r="J141" i="19"/>
  <c r="J124" i="19"/>
  <c r="J107" i="19"/>
  <c r="J91" i="19"/>
  <c r="J112" i="19"/>
  <c r="J140" i="19"/>
  <c r="J123" i="19"/>
  <c r="J106" i="19"/>
  <c r="J90" i="19"/>
  <c r="J139" i="19"/>
  <c r="J122" i="19"/>
  <c r="J105" i="19"/>
  <c r="J89" i="19"/>
  <c r="J94" i="19"/>
  <c r="J136" i="19"/>
  <c r="J121" i="19"/>
  <c r="J102" i="19"/>
  <c r="J88" i="19"/>
  <c r="J151" i="19"/>
  <c r="J135" i="19"/>
  <c r="J120" i="19"/>
  <c r="J101" i="19"/>
  <c r="J87" i="19"/>
  <c r="J150" i="19"/>
  <c r="J134" i="19"/>
  <c r="J116" i="19"/>
  <c r="J100" i="19"/>
  <c r="J86" i="19"/>
  <c r="J149" i="19"/>
  <c r="J133" i="19"/>
  <c r="J115" i="19"/>
  <c r="J99" i="19"/>
  <c r="J85" i="19"/>
  <c r="J148" i="19"/>
  <c r="J132" i="19"/>
  <c r="J114" i="19"/>
  <c r="J98" i="19"/>
  <c r="J147" i="19"/>
  <c r="J131" i="19"/>
  <c r="J113" i="19"/>
  <c r="J95" i="19"/>
  <c r="J178" i="19"/>
  <c r="J176" i="19"/>
  <c r="J175" i="19"/>
  <c r="J173" i="19"/>
  <c r="J78" i="19"/>
  <c r="J167" i="19"/>
  <c r="J166" i="19"/>
  <c r="J165" i="19"/>
  <c r="J143" i="19"/>
  <c r="J152" i="19"/>
  <c r="J96" i="19"/>
  <c r="J117" i="19"/>
  <c r="J137" i="19"/>
  <c r="J127" i="19"/>
  <c r="J153" i="19"/>
  <c r="F75" i="19"/>
  <c r="F148" i="19"/>
  <c r="F131" i="19"/>
  <c r="F113" i="19"/>
  <c r="F95" i="19"/>
  <c r="F150" i="19"/>
  <c r="F114" i="19"/>
  <c r="F147" i="19"/>
  <c r="F130" i="19"/>
  <c r="F112" i="19"/>
  <c r="F94" i="19"/>
  <c r="F146" i="19"/>
  <c r="F126" i="19"/>
  <c r="F109" i="19"/>
  <c r="F93" i="19"/>
  <c r="F115" i="19"/>
  <c r="F149" i="19"/>
  <c r="F142" i="19"/>
  <c r="F125" i="19"/>
  <c r="F108" i="19"/>
  <c r="F92" i="19"/>
  <c r="F132" i="19"/>
  <c r="F141" i="19"/>
  <c r="F124" i="19"/>
  <c r="F107" i="19"/>
  <c r="F91" i="19"/>
  <c r="F99" i="19"/>
  <c r="F140" i="19"/>
  <c r="F123" i="19"/>
  <c r="F106" i="19"/>
  <c r="F90" i="19"/>
  <c r="F139" i="19"/>
  <c r="F122" i="19"/>
  <c r="F105" i="19"/>
  <c r="F89" i="19"/>
  <c r="F133" i="19"/>
  <c r="F136" i="19"/>
  <c r="F121" i="19"/>
  <c r="F102" i="19"/>
  <c r="F88" i="19"/>
  <c r="F135" i="19"/>
  <c r="F120" i="19"/>
  <c r="F101" i="19"/>
  <c r="F87" i="19"/>
  <c r="F151" i="19"/>
  <c r="F134" i="19"/>
  <c r="F116" i="19"/>
  <c r="F100" i="19"/>
  <c r="F86" i="19"/>
  <c r="F98" i="19"/>
  <c r="F117" i="19"/>
  <c r="F137" i="19"/>
  <c r="F127" i="19"/>
  <c r="F143" i="19"/>
  <c r="F152" i="19"/>
  <c r="F153" i="19"/>
  <c r="F178" i="19"/>
  <c r="F176" i="19"/>
  <c r="F175" i="19"/>
  <c r="F173" i="19"/>
  <c r="F167" i="19"/>
  <c r="F166" i="19"/>
  <c r="F165" i="19"/>
  <c r="F78" i="19"/>
  <c r="J72" i="19"/>
  <c r="J73" i="19"/>
  <c r="F72" i="19"/>
  <c r="F73" i="19"/>
  <c r="J67" i="19"/>
  <c r="J71" i="19"/>
  <c r="J74" i="19"/>
  <c r="F67" i="19"/>
  <c r="F71" i="19"/>
  <c r="F74" i="19"/>
  <c r="J65" i="19"/>
  <c r="J66" i="19"/>
  <c r="F65" i="19"/>
  <c r="F66" i="19"/>
  <c r="J61" i="19"/>
  <c r="J18" i="19"/>
  <c r="F61" i="19"/>
  <c r="F64" i="19"/>
  <c r="J60" i="19"/>
  <c r="J68" i="19"/>
  <c r="F60" i="19"/>
  <c r="F68" i="19"/>
  <c r="J52" i="19"/>
  <c r="J56" i="19"/>
  <c r="F52" i="19"/>
  <c r="J50" i="19"/>
  <c r="J51" i="19"/>
  <c r="F50" i="19"/>
  <c r="F51" i="19"/>
  <c r="J48" i="19"/>
  <c r="J49" i="19"/>
  <c r="F48" i="19"/>
  <c r="F49" i="19"/>
  <c r="J47" i="19"/>
  <c r="F47" i="19"/>
  <c r="J36" i="19"/>
  <c r="J43" i="19"/>
  <c r="F36" i="19"/>
  <c r="F43" i="19"/>
  <c r="J34" i="19"/>
  <c r="J35" i="19"/>
  <c r="F34" i="19"/>
  <c r="F35" i="19"/>
  <c r="J32" i="19"/>
  <c r="J33" i="19"/>
  <c r="F32" i="19"/>
  <c r="F33" i="19"/>
  <c r="J31" i="19"/>
  <c r="J37" i="19"/>
  <c r="F22" i="19"/>
  <c r="F25" i="19"/>
  <c r="J22" i="19"/>
  <c r="J25" i="19"/>
  <c r="J27" i="19"/>
  <c r="J28" i="19"/>
  <c r="F27" i="19"/>
  <c r="F28" i="19"/>
  <c r="J21" i="19"/>
  <c r="J26" i="19"/>
  <c r="F18" i="19"/>
  <c r="F26" i="19"/>
  <c r="F20" i="19"/>
  <c r="F21" i="19"/>
  <c r="J19" i="19"/>
  <c r="J20" i="19"/>
  <c r="F17" i="19"/>
  <c r="F19" i="19"/>
  <c r="J16" i="19"/>
  <c r="J17" i="19"/>
  <c r="F15" i="19"/>
  <c r="F16" i="19"/>
  <c r="J38" i="19"/>
  <c r="J15" i="19"/>
  <c r="P6" i="41"/>
  <c r="P4" i="41"/>
  <c r="P5" i="41"/>
  <c r="J14" i="19"/>
  <c r="J29" i="19"/>
  <c r="O8" i="41"/>
  <c r="O9" i="41"/>
  <c r="Q9" i="41"/>
  <c r="Q8" i="41"/>
  <c r="Q4" i="41"/>
  <c r="Q6" i="41"/>
  <c r="Q5" i="41"/>
  <c r="O4" i="41"/>
  <c r="O5" i="41"/>
  <c r="O6" i="41"/>
  <c r="F96" i="19"/>
  <c r="F85" i="19"/>
  <c r="F38" i="19"/>
  <c r="F29" i="19"/>
  <c r="F31" i="19"/>
  <c r="F37" i="19"/>
  <c r="F42" i="19"/>
  <c r="H162" i="19"/>
  <c r="J42" i="19"/>
  <c r="J57" i="19"/>
  <c r="J76" i="19"/>
  <c r="F57" i="19"/>
  <c r="F76" i="19"/>
  <c r="F14" i="19"/>
  <c r="J77" i="19"/>
  <c r="F77" i="19"/>
  <c r="D162" i="19"/>
  <c r="D164" i="19" l="1"/>
  <c r="D172" i="19" s="1"/>
  <c r="K22" i="150" s="1"/>
  <c r="F201" i="19"/>
  <c r="F196" i="19"/>
  <c r="J15" i="151"/>
  <c r="J16" i="151"/>
  <c r="J14" i="151"/>
  <c r="D179" i="19"/>
  <c r="H164" i="19"/>
  <c r="H172" i="19" s="1"/>
  <c r="J22" i="151" s="1"/>
  <c r="J204" i="19"/>
  <c r="J203" i="19"/>
  <c r="J202" i="19"/>
  <c r="J201" i="19"/>
  <c r="J194" i="19"/>
  <c r="J193" i="19"/>
  <c r="J192" i="19"/>
  <c r="J196" i="19"/>
  <c r="J206" i="19"/>
  <c r="F204" i="19"/>
  <c r="F203" i="19"/>
  <c r="F202" i="19"/>
  <c r="F194" i="19"/>
  <c r="F193" i="19"/>
  <c r="F192" i="19"/>
  <c r="F206" i="19"/>
  <c r="F162" i="19"/>
  <c r="J162" i="19"/>
  <c r="K23" i="150" l="1"/>
  <c r="J164" i="19"/>
  <c r="F164" i="19"/>
  <c r="J172" i="19"/>
  <c r="H174" i="19"/>
  <c r="F172" i="19" l="1"/>
  <c r="H179" i="19"/>
  <c r="J23" i="151" s="1"/>
  <c r="J174" i="19"/>
  <c r="D180" i="19" l="1"/>
  <c r="F174" i="19"/>
  <c r="H180" i="19"/>
  <c r="J179" i="19"/>
  <c r="F179" i="19"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<sst xmlns="http://schemas.openxmlformats.org/spreadsheetml/2006/main" count="17331" uniqueCount="3206">
  <si>
    <t>(2) Marché local pour les organismes de production en arts de la scène et en arts multidisciplinaires.</t>
  </si>
  <si>
    <t xml:space="preserve">Revenus directs et indirects </t>
  </si>
  <si>
    <t>Fonds de dotation et de réserve</t>
  </si>
  <si>
    <t>Fonds de réserve</t>
  </si>
  <si>
    <t>Fonds de dotation</t>
  </si>
  <si>
    <t>Nom de l'organisme :</t>
  </si>
  <si>
    <t>Sous-total Revenus autonomes</t>
  </si>
  <si>
    <t>Autres</t>
  </si>
  <si>
    <t>Total</t>
  </si>
  <si>
    <t>Frais de site internet</t>
  </si>
  <si>
    <t>Coproductions</t>
  </si>
  <si>
    <t>Marché local</t>
  </si>
  <si>
    <t>Nombre de spectateurs payants</t>
  </si>
  <si>
    <t>Nombre total de spectateurs</t>
  </si>
  <si>
    <t>Marché québécois</t>
  </si>
  <si>
    <t>Marché hors Québec</t>
  </si>
  <si>
    <t xml:space="preserve">Sous-total </t>
  </si>
  <si>
    <t>Autres (préciser)</t>
  </si>
  <si>
    <t>Titre de l'œuvre ou du spectacle</t>
  </si>
  <si>
    <t>$</t>
  </si>
  <si>
    <t>%</t>
  </si>
  <si>
    <t>Revenus autonomes</t>
  </si>
  <si>
    <t>Cachets garantis versés</t>
  </si>
  <si>
    <t>Titre de l’activité</t>
  </si>
  <si>
    <t>Nombre de billets mis en vente</t>
  </si>
  <si>
    <t>Autre</t>
  </si>
  <si>
    <t>Municipal ou régional</t>
  </si>
  <si>
    <t>Municipalités ou régions</t>
  </si>
  <si>
    <t>Autres provinces, gouvernements, ambassades ou organismes étrangers</t>
  </si>
  <si>
    <t>Revenus totaux</t>
  </si>
  <si>
    <t>Commandites et services non comptabilisés</t>
  </si>
  <si>
    <t>(1) Ces données doivent correspondre à vos états financiers.</t>
  </si>
  <si>
    <t>Sous-total</t>
  </si>
  <si>
    <t>Actifs nets investis en immobilisations</t>
  </si>
  <si>
    <t>Autres actifs nets affectés</t>
  </si>
  <si>
    <t>Événements nationaux et internationaux</t>
  </si>
  <si>
    <t>Financement privé</t>
  </si>
  <si>
    <t>Dons (individus, fondations, corporations)</t>
  </si>
  <si>
    <t>Commandites en argent</t>
  </si>
  <si>
    <t>Échanges et commandites de services comptabilisés</t>
  </si>
  <si>
    <t>Fondation apparentée et fonds de dotation</t>
  </si>
  <si>
    <t>Activités-bénéfice (encans, galas, tirages, etc.)</t>
  </si>
  <si>
    <t xml:space="preserve">Autres revenus privés </t>
  </si>
  <si>
    <t>Financement public</t>
  </si>
  <si>
    <t>Gouvernement provincial</t>
  </si>
  <si>
    <t>Conseil des arts et des lettres du Québec</t>
  </si>
  <si>
    <t>Autres programmes (spécifier)</t>
  </si>
  <si>
    <t>Ministère de la Culture et des Communications</t>
  </si>
  <si>
    <t>Programmes d'emploi</t>
  </si>
  <si>
    <t>Fonds spéciaux (de stabilisation, etc.)</t>
  </si>
  <si>
    <t>Gouvernement fédéral</t>
  </si>
  <si>
    <t>Fonctionnement</t>
  </si>
  <si>
    <t>Projet</t>
  </si>
  <si>
    <t>Patrimoine canadien</t>
  </si>
  <si>
    <t>Cachets et honoraires professionnels</t>
  </si>
  <si>
    <t>Droits d'auteur, d'exposition, de reproduction, de suite, etc.</t>
  </si>
  <si>
    <t>Frais d'exploitation du lieu ou frais d'équipement</t>
  </si>
  <si>
    <t>Frais d'équipement (entretien, location et achat)</t>
  </si>
  <si>
    <t>Frais de billetterie et d'accueil</t>
  </si>
  <si>
    <t>Loyer et frais afférents (chauffage et électricité)</t>
  </si>
  <si>
    <t xml:space="preserve">Frais de communication, promotion et mise en marché </t>
  </si>
  <si>
    <t>Frais de promotion, de publicité et de mise en marché</t>
  </si>
  <si>
    <t>Frais de recherche de financement privé</t>
  </si>
  <si>
    <t>Frais généraux d'administration</t>
  </si>
  <si>
    <t>Honoraires professionnels</t>
  </si>
  <si>
    <t>Loyer ou intérêts sur l'hypothèque et frais afférents</t>
  </si>
  <si>
    <t>Autres frais</t>
  </si>
  <si>
    <t>Dépenses totales</t>
  </si>
  <si>
    <r>
      <t>SOMMAIRE DES RÉSULTATS</t>
    </r>
    <r>
      <rPr>
        <sz val="8"/>
        <rFont val="Arial"/>
        <family val="2"/>
      </rPr>
      <t xml:space="preserve"> (% calculé sur les revenus totaux)</t>
    </r>
  </si>
  <si>
    <t>Surplus (déficit) d'exercice</t>
  </si>
  <si>
    <t>Ajustements</t>
  </si>
  <si>
    <t>Plus capital sur hypothèque</t>
  </si>
  <si>
    <t>Moins amortissement (chiffre négatif)</t>
  </si>
  <si>
    <t>Surplus (déficit) d'exercice aux livres</t>
  </si>
  <si>
    <t xml:space="preserve">Solde au début de l'exercice </t>
  </si>
  <si>
    <t>Moins affectation à un autre fonds (chiffre négatif)</t>
  </si>
  <si>
    <t>Plus transfert d'un autre fonds</t>
  </si>
  <si>
    <t xml:space="preserve">Fin de votre année financière : </t>
  </si>
  <si>
    <t>Détailler le surplus ou le déficit accumulé selon la méthode de comptabilité employée (par fonds ou régulière).</t>
  </si>
  <si>
    <t>Fonds d'administration générale</t>
  </si>
  <si>
    <t>Fonds d'immobilisation</t>
  </si>
  <si>
    <t>Autres fonds</t>
  </si>
  <si>
    <t xml:space="preserve">Solde des fonds à la fin de l'exercice </t>
  </si>
  <si>
    <t>OU</t>
  </si>
  <si>
    <t>Actifs nets non affectés</t>
  </si>
  <si>
    <t xml:space="preserve">Adhésion (abonnements, cotisations, inscriptions annuelles, etc.) </t>
  </si>
  <si>
    <t>Vente et/ou location de biens et de services</t>
  </si>
  <si>
    <t>Location de salles, d'ateliers, etc.</t>
  </si>
  <si>
    <t>Autres (spécifier)</t>
  </si>
  <si>
    <t xml:space="preserve"> </t>
  </si>
  <si>
    <t>Droits</t>
  </si>
  <si>
    <t>Frais de création, de production et de programmation</t>
  </si>
  <si>
    <t xml:space="preserve">    Fonctionnement</t>
  </si>
  <si>
    <t xml:space="preserve">    Projet</t>
  </si>
  <si>
    <t>Amortissements des équipements</t>
  </si>
  <si>
    <t>Cachets garantis -  Marché local (incluant les %)</t>
  </si>
  <si>
    <t>Services fournis par un diffuseur - Marché local</t>
  </si>
  <si>
    <t>Vente à l'unité - Marché local (billets, exemplaires, etc.)</t>
  </si>
  <si>
    <t>Activités de développement de publics (incluant la campagne d'abonnement)</t>
  </si>
  <si>
    <t>Section 14a : Sommaire des revenus et dépenses</t>
  </si>
  <si>
    <t>Discipline</t>
  </si>
  <si>
    <t>Arts du cirque</t>
  </si>
  <si>
    <t>Arts multidisciplinaires</t>
  </si>
  <si>
    <t xml:space="preserve">Nom de l'organisme : </t>
  </si>
  <si>
    <t>Nom de l'artiste, 
du groupe ou autre</t>
  </si>
  <si>
    <t>Province ou pays d'origine</t>
  </si>
  <si>
    <t xml:space="preserve">Lieu de diffusion </t>
  </si>
  <si>
    <t>Nombre total de spectateurs ou visiteurs</t>
  </si>
  <si>
    <t>Sous-total financement public</t>
  </si>
  <si>
    <t>Arts numériques</t>
  </si>
  <si>
    <t>Date ou période</t>
  </si>
  <si>
    <t>Surplus (déficit) accumulé aux livres à la fin de l'exercice,
solde des fonds ou actif net total</t>
  </si>
  <si>
    <t>Nombre de représentations</t>
  </si>
  <si>
    <t>Frais d'activités</t>
  </si>
  <si>
    <t xml:space="preserve">Frais variables liés à la production et à la présentation des œuvres et des artistes  </t>
  </si>
  <si>
    <r>
      <t xml:space="preserve">Revenus directs et indirects </t>
    </r>
    <r>
      <rPr>
        <sz val="9"/>
        <rFont val="Arial"/>
        <family val="2"/>
      </rPr>
      <t>(2)</t>
    </r>
  </si>
  <si>
    <t>Autres provinces, gouvernements, ambassades 
ou organismes étrangers</t>
  </si>
  <si>
    <t>Remise de billetterie 
à la compagnie</t>
  </si>
  <si>
    <t>Tous les demandeurs sauf les événements,</t>
  </si>
  <si>
    <t>Nature 
de la 
production</t>
  </si>
  <si>
    <t>Individus</t>
  </si>
  <si>
    <t>Organismes</t>
  </si>
  <si>
    <t>Périodiques culturels</t>
  </si>
  <si>
    <t>Danse</t>
  </si>
  <si>
    <t>Dates de l’activité</t>
  </si>
  <si>
    <t>Capacité de la salle</t>
  </si>
  <si>
    <t>Cachets versés</t>
  </si>
  <si>
    <t>Théâtre</t>
  </si>
  <si>
    <t>Subvention ponctuelle ou subvention spéciale</t>
  </si>
  <si>
    <t>Frais de production et de diffusion directement associés à la production d’un périodique électronique</t>
  </si>
  <si>
    <t>les périodiques culturels, les organismes de services et les regroupements nationaux</t>
  </si>
  <si>
    <t>Musique</t>
  </si>
  <si>
    <t>Nom de l’artiste ou des artistes principaux</t>
  </si>
  <si>
    <t>Nombre de présentations</t>
  </si>
  <si>
    <t>Littérature et conte</t>
  </si>
  <si>
    <t>Métiers d'art</t>
  </si>
  <si>
    <t>Recherche architecturale</t>
  </si>
  <si>
    <t>Arts visuels</t>
  </si>
  <si>
    <t>Pluridisciplinaire</t>
  </si>
  <si>
    <t>Diffuseurs spécialisés et pluridisciplinaires en arts de la scène</t>
  </si>
  <si>
    <t xml:space="preserve"> et en arts multidisciplinaires</t>
  </si>
  <si>
    <t>Frais d'achat de spectacles et remise de billetterie aux producteurs (diffuseurs)</t>
  </si>
  <si>
    <t>Total des fonds de dotation et de réserve</t>
  </si>
  <si>
    <t>Conseil des arts municipal / Bureau des arts de Québec</t>
  </si>
  <si>
    <t>Nom, prénom</t>
  </si>
  <si>
    <t>Lieu de résidence
(ville + province)</t>
  </si>
  <si>
    <t>Transport et déplacement</t>
  </si>
  <si>
    <t>Hébergement et indemnités quotidiennes</t>
  </si>
  <si>
    <t>Location (instruments, partitions)</t>
  </si>
  <si>
    <t xml:space="preserve">Autres </t>
  </si>
  <si>
    <t>Regroupements nationaux</t>
  </si>
  <si>
    <t>Organismes de services</t>
  </si>
  <si>
    <t>Frais de publication - catalogue et feuillet (arts visuels, arts numériques et cinéma-vidéo)</t>
  </si>
  <si>
    <t>Frais de documentation (arts visuels, arts numériques et cinéma-vidéo)</t>
  </si>
  <si>
    <t>Équipe de scène</t>
  </si>
  <si>
    <t>Droits d'auteurs et de suite</t>
  </si>
  <si>
    <t>Location de studio, de salle et d'équipements</t>
  </si>
  <si>
    <t>Décor, accessoires et costumes</t>
  </si>
  <si>
    <t>Nombre de spectacles présentés en codiffusion :</t>
  </si>
  <si>
    <t>Nombre de spectacles achetés à cachet :</t>
  </si>
  <si>
    <t>Nombre de productions ou de coproductions :</t>
  </si>
  <si>
    <t>Contribution de l'employeur</t>
  </si>
  <si>
    <t>(3) Pour les organismes de production en arts de la scène et en arts multidisciplinaires.</t>
  </si>
  <si>
    <t>Frais généraux de production (3)</t>
  </si>
  <si>
    <t>Amortissement des frais de création (3)</t>
  </si>
  <si>
    <t>Marché local (3)</t>
  </si>
  <si>
    <t>Marché québécois (3)</t>
  </si>
  <si>
    <t>Marché hors Québec (3)</t>
  </si>
  <si>
    <r>
      <t>Marché hors Québec</t>
    </r>
    <r>
      <rPr>
        <sz val="9"/>
        <rFont val="Arial"/>
        <family val="2"/>
      </rPr>
      <t xml:space="preserve"> (3)</t>
    </r>
  </si>
  <si>
    <r>
      <t>Marché québécois</t>
    </r>
    <r>
      <rPr>
        <sz val="9"/>
        <rFont val="Arial"/>
        <family val="2"/>
      </rPr>
      <t xml:space="preserve"> (3)</t>
    </r>
  </si>
  <si>
    <t>Salaires (4)</t>
  </si>
  <si>
    <t>(4) Excluant les avantages sociaux.</t>
  </si>
  <si>
    <t>(5) Inscrire l'ensemble des contributions de l'employeur.</t>
  </si>
  <si>
    <t>Contributions de l'employeur et avantages sociaux  (5)</t>
  </si>
  <si>
    <t>nom organisme</t>
  </si>
  <si>
    <t>type de soutien (mission et PS)</t>
  </si>
  <si>
    <t>NEQ</t>
  </si>
  <si>
    <r>
      <t xml:space="preserve">Nom légal de l'organisme
</t>
    </r>
    <r>
      <rPr>
        <sz val="9"/>
        <rFont val="Arial"/>
        <family val="2"/>
      </rPr>
      <t>(selon les lettres patentes)</t>
    </r>
  </si>
  <si>
    <t>Région</t>
  </si>
  <si>
    <t xml:space="preserve">Directives d’envoi </t>
  </si>
  <si>
    <t>Mon dossier CALQ</t>
  </si>
  <si>
    <t>WeTransfer</t>
  </si>
  <si>
    <t>Toutefois, afin d’assurer la protection de vos renseignements confidentiels, il est de votre responsabilité de sécuriser les fichiers envoyés par l’ajout d’un mot de passe.</t>
  </si>
  <si>
    <t>1.</t>
  </si>
  <si>
    <t>Remplir et signer le ou les formulaire(s).</t>
  </si>
  <si>
    <t>2.</t>
  </si>
  <si>
    <r>
      <rPr>
        <sz val="10"/>
        <color theme="1"/>
        <rFont val="Arial"/>
        <family val="2"/>
      </rPr>
      <t xml:space="preserve">Placer tous les fichiers (le formulaire et tous les autres documents requis) à transférer par WeTransfer dans </t>
    </r>
    <r>
      <rPr>
        <b/>
        <sz val="10"/>
        <color theme="1"/>
        <rFont val="Arial"/>
        <family val="2"/>
      </rPr>
      <t>un fichier compressé 7-Zip, protégé par un mot de passe</t>
    </r>
    <r>
      <rPr>
        <sz val="10"/>
        <color theme="1"/>
        <rFont val="Arial"/>
        <family val="2"/>
      </rPr>
      <t xml:space="preserve">. Si vous ne savez pas comment faire, voici quelques références utiles : </t>
    </r>
    <r>
      <rPr>
        <sz val="10"/>
        <color rgb="FF0000FF"/>
        <rFont val="Arial"/>
        <family val="2"/>
      </rPr>
      <t/>
    </r>
  </si>
  <si>
    <t>télécharger 7-ZIP</t>
  </si>
  <si>
    <t>protéger un fichier ou un dossier ZIP.</t>
  </si>
  <si>
    <t>Utilisateurs de Mac :</t>
  </si>
  <si>
    <t xml:space="preserve">télécharger KeKA </t>
  </si>
  <si>
    <t>3.</t>
  </si>
  <si>
    <r>
      <t>Transmettre le fichier compressé par </t>
    </r>
    <r>
      <rPr>
        <sz val="10"/>
        <color rgb="FF0000FF"/>
        <rFont val="Arial"/>
        <family val="2"/>
      </rPr>
      <t xml:space="preserve">WeTransfer </t>
    </r>
    <r>
      <rPr>
        <sz val="10"/>
        <color theme="1"/>
        <rFont val="Arial"/>
        <family val="2"/>
      </rPr>
      <t xml:space="preserve"> à: </t>
    </r>
  </si>
  <si>
    <t>4.</t>
  </si>
  <si>
    <t xml:space="preserve">Envoyer un message distinct à la même adresse courriel, fournissant le mot de passe requis pour ouvrir le fichier compressé. </t>
  </si>
  <si>
    <t>Le Conseil des arts et des lettres du Québec confirme que les renseignements confidentiels ainsi recueillis ne sont accessibles qu’aux personnes autorisées à les recevoir au sein de son organisation.</t>
  </si>
  <si>
    <t>Profil de l'organisme</t>
  </si>
  <si>
    <t>«Choisir»</t>
  </si>
  <si>
    <t>NoRegion</t>
  </si>
  <si>
    <t>Abitibi-Témiscamingue</t>
  </si>
  <si>
    <t>08</t>
  </si>
  <si>
    <t>Bas-Saint-Laurent</t>
  </si>
  <si>
    <t>01</t>
  </si>
  <si>
    <t>Capitale-Nationale</t>
  </si>
  <si>
    <t>03</t>
  </si>
  <si>
    <t>Centre-du-Québec</t>
  </si>
  <si>
    <t>17</t>
  </si>
  <si>
    <t>Chaudière-Appalaches</t>
  </si>
  <si>
    <t>12</t>
  </si>
  <si>
    <t>Côte-Nord</t>
  </si>
  <si>
    <t>09</t>
  </si>
  <si>
    <t>Estrie</t>
  </si>
  <si>
    <t>05</t>
  </si>
  <si>
    <t>Gaspésie-Îles-de-la-Madeleine</t>
  </si>
  <si>
    <t>11</t>
  </si>
  <si>
    <t>Lanaudière</t>
  </si>
  <si>
    <t>14</t>
  </si>
  <si>
    <t>Laurentides</t>
  </si>
  <si>
    <t>15</t>
  </si>
  <si>
    <t>Laval</t>
  </si>
  <si>
    <t>13</t>
  </si>
  <si>
    <t>Mauricie</t>
  </si>
  <si>
    <t>04</t>
  </si>
  <si>
    <t>Montérégie</t>
  </si>
  <si>
    <t>16</t>
  </si>
  <si>
    <t>Montréal</t>
  </si>
  <si>
    <t>06</t>
  </si>
  <si>
    <t>Nord-du-Québec</t>
  </si>
  <si>
    <t>10</t>
  </si>
  <si>
    <t>Outaouais</t>
  </si>
  <si>
    <t>07</t>
  </si>
  <si>
    <t>Saguenay-Lac-Saint-Jean</t>
  </si>
  <si>
    <t>02</t>
  </si>
  <si>
    <t>Cinéma et vidéo</t>
  </si>
  <si>
    <t>État</t>
  </si>
  <si>
    <t>«Confirmer»</t>
  </si>
  <si>
    <t>Type de marché</t>
  </si>
  <si>
    <t>Type marché</t>
  </si>
  <si>
    <t>Pays</t>
  </si>
  <si>
    <t>Résidence</t>
  </si>
  <si>
    <t>Nombre de représentations par discipline</t>
  </si>
  <si>
    <t>Cirque</t>
  </si>
  <si>
    <t>Humour</t>
  </si>
  <si>
    <t>Chanson</t>
  </si>
  <si>
    <t>Arts multi</t>
  </si>
  <si>
    <t>Discipline section 10</t>
  </si>
  <si>
    <t>Actif total à la fin de l'exercice</t>
  </si>
  <si>
    <t>Conseil des arts du Canada</t>
  </si>
  <si>
    <r>
      <t>DÉPENSES</t>
    </r>
    <r>
      <rPr>
        <sz val="8"/>
        <rFont val="Arial"/>
        <family val="2"/>
      </rPr>
      <t xml:space="preserve"> (% calculé sur les revenus totaux)</t>
    </r>
  </si>
  <si>
    <t>Frais de production et de diffusion directement associés à la production d’un périodique imprimé</t>
  </si>
  <si>
    <t xml:space="preserve">Actif NET total à la fin de l'exercice </t>
  </si>
  <si>
    <t>Subvention à la mission</t>
  </si>
  <si>
    <t xml:space="preserve">Le surplus ou déficit d'exploitation accumulé peut être défini comme l'actif net non affecté (ou le solde de fonds d'administration générale) majoré des actifs nets des autres fonds liés à l'exploitation courante de l'organisme et des actifs nets d'organismes de charité ou de fondations apparentées. </t>
  </si>
  <si>
    <t>Ville</t>
  </si>
  <si>
    <t>Nombre de visiteurs ou de participants</t>
  </si>
  <si>
    <t>Nombre d'accès web</t>
  </si>
  <si>
    <t>Cachets, droits d'exposition et d'auteurs</t>
  </si>
  <si>
    <t>Nom légal de l'organisme :</t>
  </si>
  <si>
    <t>Moins de 2 ans</t>
  </si>
  <si>
    <t>Entre 2 et 5 ans</t>
  </si>
  <si>
    <t>Entre 6 et 10 ans</t>
  </si>
  <si>
    <t>Entre 11 et 20 ans</t>
  </si>
  <si>
    <t>Entre 21 et 30 ans</t>
  </si>
  <si>
    <t>Plus de 30 ans</t>
  </si>
  <si>
    <t>Moins de 100 000$</t>
  </si>
  <si>
    <t>Entre 100 000$ et 249 999$</t>
  </si>
  <si>
    <t>Entre 500 000$ et 999 999$</t>
  </si>
  <si>
    <t>Entre 1M$ et 4,9M$</t>
  </si>
  <si>
    <t>Entre 5M$ et 9,9M$</t>
  </si>
  <si>
    <t>Plus de 10M$</t>
  </si>
  <si>
    <t>Catégorie âge organisation</t>
  </si>
  <si>
    <t>Catégorie revenu organisation</t>
  </si>
  <si>
    <t>Nombre d'accès Web vendus</t>
  </si>
  <si>
    <t>Activité bénéfice</t>
  </si>
  <si>
    <t>Activité de médiation</t>
  </si>
  <si>
    <t>Aide technique</t>
  </si>
  <si>
    <t>Atelier</t>
  </si>
  <si>
    <t>Colloque</t>
  </si>
  <si>
    <t>Concert</t>
  </si>
  <si>
    <t>Conférence</t>
  </si>
  <si>
    <t>Exposition</t>
  </si>
  <si>
    <t>Formation</t>
  </si>
  <si>
    <t>Initiative particulière</t>
  </si>
  <si>
    <t>Lancement</t>
  </si>
  <si>
    <t>Lecture</t>
  </si>
  <si>
    <t>Manifestation</t>
  </si>
  <si>
    <t>Soirée de performances</t>
  </si>
  <si>
    <t>Publication</t>
  </si>
  <si>
    <t>Projection film/vidéo</t>
  </si>
  <si>
    <t>Rencontre d'artistes avec le public</t>
  </si>
  <si>
    <t>Visite scolaire</t>
  </si>
  <si>
    <t>ONGLET : Profil organisme</t>
  </si>
  <si>
    <t xml:space="preserve">ONGLET : </t>
  </si>
  <si>
    <t>Autre (veuillez spécfier)</t>
  </si>
  <si>
    <t xml:space="preserve">Signature : </t>
  </si>
  <si>
    <t xml:space="preserve">Titre :  </t>
  </si>
  <si>
    <t>Associations professionnelles d’artistes</t>
  </si>
  <si>
    <t xml:space="preserve">Diffuseurs </t>
  </si>
  <si>
    <t>Organismes de création et de production</t>
  </si>
  <si>
    <t>Réel</t>
  </si>
  <si>
    <t>Prévisionnel</t>
  </si>
  <si>
    <t>formulairesddri@calq.gouv.qc.ca</t>
  </si>
  <si>
    <t>formulairesdocp@calq.gouv.qc.ca</t>
  </si>
  <si>
    <t>**  Un(e) artiste ayant 5 ans et moins de pratique artistique et/ou moins de 35 ans.</t>
  </si>
  <si>
    <t>*** Toute personne ayant une déficience entraînant une incapacité significative et persistante et qui est sujette à rencontrer des obstacles dans l'accomplissement d'activités courantes.</t>
  </si>
  <si>
    <t>Diversité culturelle</t>
  </si>
  <si>
    <t>Type de production</t>
  </si>
  <si>
    <t>Relève</t>
  </si>
  <si>
    <t>Retour en haut de la page</t>
  </si>
  <si>
    <t>Nombre de spectacles présentés suite à une résidence :</t>
  </si>
  <si>
    <t>Nombre de présen-
tations</t>
  </si>
  <si>
    <t>Nombre de spectateurs ou visiteurs payants</t>
  </si>
  <si>
    <t>Arts numériques, arts visuels, cinéma-vidéo, métiers d'art, recherche archtecturale, littérature et conte (tous les organismes)</t>
  </si>
  <si>
    <t>Diffuseurs et organismes de services et regroupement afférents, événements, périodiques culturels</t>
  </si>
  <si>
    <t>Arts de la scène et arts multidisciplinaires (tous les organismes sauf les diffuseurs et événements)</t>
  </si>
  <si>
    <t xml:space="preserve">*Le terme Diversité culturelle fait référence à la composition de la population québécoise qui compte aujourd’hui plus d’une centaine de communautés culturelles. Ces communautés de personnes, nées ici ou à l’étranger, contribuent depuis plusieurs décennies au développement démographique, social, économique et culturel de notre société. Cet apport bénéfique permet de faire du Québec un État moderne et ouvert sur le monde.
L’expression « Québécois des communautés culturelles » désigne les personnes immigrantes et les personnes issues de l’immigration autre que française et britannique qui sont nées au Québec; elle inclut donc les groupes désignés par le terme « minorités visibles ». Les minorités visibles sont définies par la Loi fédérale sur l’équité en matière d’emploi (LC, 1995, ch. 44) comme « les personnes autres que les Autochtones, qui ne sont pas de race blanche et qui n’ont pas la peau blanche ».
</t>
  </si>
  <si>
    <t>Conte/arts de la parole</t>
  </si>
  <si>
    <t>no profil</t>
  </si>
  <si>
    <t>REGROUPEMENT DES ARTS DE RUE DU QUEBEC</t>
  </si>
  <si>
    <t>ASSOCIATION QUÉBÉCOISE DES AUTEURS DRAMATIQUES</t>
  </si>
  <si>
    <t>SOCIÉTÉ PROFESSIONNELLE DES AUTEURS ET DES COMPOSITEURS DU QUÉBEC (SPACQ)</t>
  </si>
  <si>
    <t>UNION DES ECRIVAINES ET DES ECRIVAINS QUEBECOIS</t>
  </si>
  <si>
    <t>DANSE LAURENTIDES</t>
  </si>
  <si>
    <t>ASSOCIATION DES DIFFUSEURS SPÉCIALISÉS EN THÉÂTRE</t>
  </si>
  <si>
    <t>MINWASHIN</t>
  </si>
  <si>
    <t>REGROUPEMENT D'ORGANISMES CULTURELS ET D'ARTISTES LAVALLOIS</t>
  </si>
  <si>
    <t>ARCMTL</t>
  </si>
  <si>
    <t>D'ARTS ET DE REVES</t>
  </si>
  <si>
    <t>LES CHANTIERS / CONSTRUCTIONS ARTISTIQUES</t>
  </si>
  <si>
    <t>ÉCOLE DE DANSE CONTEMPORAINE DE MONTRÉAL</t>
  </si>
  <si>
    <t>COMITE DE SPECTACLE DE HAVRE ST-PIERRE</t>
  </si>
  <si>
    <t>CORPORATION RÉGIONALE DE LA SALLE ANDRÉ-GAGNON INC.</t>
  </si>
  <si>
    <t>PALACE DE GRANBY</t>
  </si>
  <si>
    <t>CENTRE CULTUREL DE JOLIETTE INC</t>
  </si>
  <si>
    <t>RIVIERE-DU-LOUP EN SPECTACLES</t>
  </si>
  <si>
    <t>CORPORATION DE LA MAISON DES ARTS DESJARDINS-DRUMMONDVILLE INC.</t>
  </si>
  <si>
    <t>MUNI-SPEC MONT-LAURIER</t>
  </si>
  <si>
    <t>CORPORATION CULTURELLE DE SHAWINIGAN</t>
  </si>
  <si>
    <t>VILLE DE GATINEAU</t>
  </si>
  <si>
    <t>LA SOCIETE CULTURELLE DE VANIER</t>
  </si>
  <si>
    <t>LE DOMAINE FORGET DE CHARLEVOIX INC</t>
  </si>
  <si>
    <t>AZIMUT DIFFUSION INC.</t>
  </si>
  <si>
    <t>VALSPEC INC.</t>
  </si>
  <si>
    <t>DIFFUSION CULTURELLE DE LEVIS</t>
  </si>
  <si>
    <t>CORPORATION HECTOR-CHARLAND</t>
  </si>
  <si>
    <t>CORPORATION DU CENTRE CULTUREL DE GATINEAU</t>
  </si>
  <si>
    <t>SOCIETE DE DIFFUSION DE SPECTACLES DE SAINT-HYACINTHE</t>
  </si>
  <si>
    <t>CENTRE DES ARTS DE LA SCENE PAULINE JULIEN</t>
  </si>
  <si>
    <t>THEATRE DE LA VILLE</t>
  </si>
  <si>
    <t>SOCIÉTÉ POUR LA PROMOTION D'ÉVÉNEMENTS CULTURELS DU HAUT-RICHELIEU</t>
  </si>
  <si>
    <t>"LE PETIT BONHEUR" DE ST-CAMILLE INC.</t>
  </si>
  <si>
    <t>ARTSPEC PORTNEUF INC.</t>
  </si>
  <si>
    <t>CENTRE CULTUREL KABIR</t>
  </si>
  <si>
    <t>COMITÉ CULTUREL "LES MOUSSAILLONS DE PASPÉBIAC" INC.</t>
  </si>
  <si>
    <t>COMITÉ CULTUREL DE DISRAËLI INC.</t>
  </si>
  <si>
    <t>COMITÉ DE SPECTACLES « PAR NATASHQUAN »</t>
  </si>
  <si>
    <t>COMITÉ DE SPECTACLES DE FERMONT INC.</t>
  </si>
  <si>
    <t>CORPORATION DES LIEUX HISTORIQUES DE PONT-ROUGE</t>
  </si>
  <si>
    <t>CORPORATION DU THEATRE OUTREMONT</t>
  </si>
  <si>
    <t>DIFFUSION MORDICUS INC.</t>
  </si>
  <si>
    <t>FESTIVAL DE LA CHANSON DE TADOUSSAC</t>
  </si>
  <si>
    <t>FESTIVAL DE THÉÂTRE DE RUE DE LACHINE</t>
  </si>
  <si>
    <t>LA CORPORATION DU BEDEAU</t>
  </si>
  <si>
    <t>LE COMITÉ DE SPECTACLES DE FORESTVILLE INC.</t>
  </si>
  <si>
    <t>LE VIEUX THEATRE DE ST-FABIEN</t>
  </si>
  <si>
    <t>MAISON DE LA CULTURE DE BELLECHASSE</t>
  </si>
  <si>
    <t>CdDiscArt</t>
  </si>
  <si>
    <t>Programmation spécifique</t>
  </si>
  <si>
    <t>PLUR</t>
  </si>
  <si>
    <t>Soutien à la mission</t>
  </si>
  <si>
    <t>THEA</t>
  </si>
  <si>
    <t>MUSI</t>
  </si>
  <si>
    <t>LITT</t>
  </si>
  <si>
    <t>DANS</t>
  </si>
  <si>
    <t>MULT</t>
  </si>
  <si>
    <t>PAVILLON DES ARTS ET DE LA CULTURE DE COATICOOK</t>
  </si>
  <si>
    <t>SAPINART INC.</t>
  </si>
  <si>
    <t>THEATRE LE DIAMANT</t>
  </si>
  <si>
    <t>VILLE DE CHIBOUGAMAU</t>
  </si>
  <si>
    <t>VILLE DE LEBEL-SUR-QUEVILLON</t>
  </si>
  <si>
    <t>VILLE DE SAINT-RAYMOND</t>
  </si>
  <si>
    <t>VILLE DE TEMISCAMING (LA SALLE DOTTORI)</t>
  </si>
  <si>
    <t>AU VIEUX TREUIL</t>
  </si>
  <si>
    <t>CAFÉ-THÉÂTRE LE GRAFFITI</t>
  </si>
  <si>
    <t>COMITÉ DES SPECTACLES DE DOLBEAU-MISTASSINI (2013) INC.</t>
  </si>
  <si>
    <t>CORPORATION AUGUSTIN-CHÉNIER INC.</t>
  </si>
  <si>
    <t>CORPORATION DE DÉVELOPPEMENT DES ARTS ET DE LA CULTURE DE VILLE DE LA TUQUE</t>
  </si>
  <si>
    <t>DIFFUSION AVANT SCENE</t>
  </si>
  <si>
    <t>DIFFUSION MOMENTUM</t>
  </si>
  <si>
    <t>DIFFUSION SAGUENAY INC.</t>
  </si>
  <si>
    <t>DIFFUSIONS DE LA COULISSE INC.</t>
  </si>
  <si>
    <t>DIFFUSIONS PLEIN SUD</t>
  </si>
  <si>
    <t>LES AMANTS DE LA SCENE</t>
  </si>
  <si>
    <t>LES ARTS DE LA SCÈNE DE MONTMAGNY</t>
  </si>
  <si>
    <t>LES PRODUCTIONS D'ALBERT INC.</t>
  </si>
  <si>
    <t>MAXIMUM 90</t>
  </si>
  <si>
    <t>OVASCENE</t>
  </si>
  <si>
    <t>PRODUCTIONS DE LA SALLE COMBLE</t>
  </si>
  <si>
    <t>SAINTE-AGATHE-DES-ARTS</t>
  </si>
  <si>
    <t>SOCIÉTÉ DE LA SALLE JEAN-GRIMALDI</t>
  </si>
  <si>
    <t>TOURISME ANSE-A-BEAUFILS</t>
  </si>
  <si>
    <t>UNIVERSITÉ DE SHERBROOKE</t>
  </si>
  <si>
    <t>USINE C</t>
  </si>
  <si>
    <t>VILLE DE CHÂTEAUGUAY</t>
  </si>
  <si>
    <t>VILLE DE LA SARRE</t>
  </si>
  <si>
    <t>VILLE DE MATAGAMI</t>
  </si>
  <si>
    <t>VILLE DE ROUYN-NORANDA</t>
  </si>
  <si>
    <t>VILLE DE VAL-D'OR</t>
  </si>
  <si>
    <t>L'ÉCOLE ET LES ARTS</t>
  </si>
  <si>
    <t>SERIE CULTURELLE DE WARWICK</t>
  </si>
  <si>
    <t>CITÉ DES ARTS DU CIRQUE</t>
  </si>
  <si>
    <t>CIRQ</t>
  </si>
  <si>
    <t>LE GROUPE DANSE PARTOUT INC.</t>
  </si>
  <si>
    <t>L'ASSOCIATION DE REPENTIGNY POUR L'AVANCEMENT DE LA MUSIQUE L'ARAM</t>
  </si>
  <si>
    <t>THEATRE AUX ECURIES</t>
  </si>
  <si>
    <t>PALAIS MONTCALM - MAISON DE LA MUSIQUE</t>
  </si>
  <si>
    <t>LA RENCONTRE THEATRE-ADOS</t>
  </si>
  <si>
    <t>PRODUCTIONS LES GROS BECS</t>
  </si>
  <si>
    <t>MAISON QUÉBÉCOISE DU THÉATRE POUR L'ENFANCE ET LA JEUNESSE</t>
  </si>
  <si>
    <t>BOULV'ART SAINT-CAMILLE</t>
  </si>
  <si>
    <t>CARREFOUR BOIS-CHANTANTS</t>
  </si>
  <si>
    <t>DIFFUSIONS AMAL'GAMME INC.</t>
  </si>
  <si>
    <t>LA FONDATION DE LA MAISON TRESTLER</t>
  </si>
  <si>
    <t>LES AMIS DE L'ORGUE DE QUEBEC INC.</t>
  </si>
  <si>
    <t>LES CONCERTS COUPERIN</t>
  </si>
  <si>
    <t>LES PRODUCTIONS DES PAYSAGES ÉCLATÉS</t>
  </si>
  <si>
    <t>L'OFF FESTIVAL DE JAZZ</t>
  </si>
  <si>
    <t>PRODUCTIONS LANGUES PENDUES</t>
  </si>
  <si>
    <t>SOCIÉTÉ MUSICALE FERNAND-LINDSAY OPUS 130</t>
  </si>
  <si>
    <t>SOCIÉTÉ POUR LA PROMOTION DE LA DANSE TRADITIONNELLE QUÉBÉCOISE</t>
  </si>
  <si>
    <t>SOCIETE QUEBECOISE D'ENSEMBLE-CLAVIERS</t>
  </si>
  <si>
    <t>THÉÂTRE LYRICHORÉGRA 20</t>
  </si>
  <si>
    <t>AGORA DES ARTS</t>
  </si>
  <si>
    <t>C.R.A.P.O. DE LANAUDIÈRE (CENTRE RÉGIONAL D'ANIMATION DU PATRIMOINE ORAL)</t>
  </si>
  <si>
    <t>CASTELIERS</t>
  </si>
  <si>
    <t>CHANTS DE VIELLES</t>
  </si>
  <si>
    <t>COMITÉ CULTUREL DE PIOPOLIS INC.</t>
  </si>
  <si>
    <t>DANSE DANSE INC.</t>
  </si>
  <si>
    <t>ESPACE LIBRE INC.</t>
  </si>
  <si>
    <t>GROUPE LE VIVIER</t>
  </si>
  <si>
    <t>INNOVATIONS EN CONCERT</t>
  </si>
  <si>
    <t>JAMAIS LU</t>
  </si>
  <si>
    <t>L'AGORA DE LA DANSE</t>
  </si>
  <si>
    <t>LANAUDIÈRE : MÉMOIRE ET RACINES</t>
  </si>
  <si>
    <t>LES AMIS DE L'ORGUE DE RIMOUSKI</t>
  </si>
  <si>
    <t>LES CONCERTS PONTICELLO</t>
  </si>
  <si>
    <t>LES PRODUCTIONS NUITS D'AFRIQUE INC.</t>
  </si>
  <si>
    <t>MAISON DE LA MUSIQUE DE SOREL-TRACY</t>
  </si>
  <si>
    <t>MONTRÉAL BAROQUE INC.</t>
  </si>
  <si>
    <t>PREMIER ACTE</t>
  </si>
  <si>
    <t>PRODUCTIONS TRAQUEN'ART INC</t>
  </si>
  <si>
    <t>SOCIÉTÉ DES ARTS LIBRES ET ACTUELS</t>
  </si>
  <si>
    <t>SOCIÉTÉ DES CONCERTS BIC ST-FABIEN</t>
  </si>
  <si>
    <t>SOCIETE PRO MUSICA INC</t>
  </si>
  <si>
    <t>TANGENTE INC.</t>
  </si>
  <si>
    <t>CAMP MUSICAL ST ALEXANDRE INC</t>
  </si>
  <si>
    <t>FÊTE DES CHANTS DE MARINS</t>
  </si>
  <si>
    <t>CENTRE DE VALORISATION DU PATRIMOINE VIVANT</t>
  </si>
  <si>
    <t>FESTIVAL ACCÈS ASIE</t>
  </si>
  <si>
    <t>FESTIVAL CLASSICA</t>
  </si>
  <si>
    <t>INSTITUT CANADIEN DE QUEBEC</t>
  </si>
  <si>
    <t>LA SERRE - ARTS VIVANTS</t>
  </si>
  <si>
    <t>LES ESCALES IMPROBABLES DE MONTRÉAL</t>
  </si>
  <si>
    <t>PHOS EVENEMENT</t>
  </si>
  <si>
    <t>CARREFOUR INTERNATIONAL DE THÉÂTRE DE QUÉBEC INC.</t>
  </si>
  <si>
    <t>FESTIVAL DES ARTS DE SAINT-SAUVEUR</t>
  </si>
  <si>
    <t>FESTIVAL INTERCULTUREL DU CONTE DE MONTREAL</t>
  </si>
  <si>
    <t>FESTIVAL INTERNATIONAL DE LA LITTÉRATURE (FIL)</t>
  </si>
  <si>
    <t>FESTIVAL INTERNATIONAL DE THÉÂTRE JEUNE PUBLIC DU QUÉBEC (1992) INC.</t>
  </si>
  <si>
    <t>FONDATION LES FORGES INC.</t>
  </si>
  <si>
    <t>MUSIQUE DU BOUT DU MONDE</t>
  </si>
  <si>
    <t>ORFORD MUSIQUE</t>
  </si>
  <si>
    <t>KWE! À LA RENCONTRE DES PEUPLES AUTOCHTONES</t>
  </si>
  <si>
    <t>LE THÉÂTRE DU DOUBLE SIGNE</t>
  </si>
  <si>
    <t>LE PETIT THEATRE DE SHERBROOKE INC</t>
  </si>
  <si>
    <t>LA RUBRIQUE INC.</t>
  </si>
  <si>
    <t>LE THÉÂTRE DE LA BORDÉE</t>
  </si>
  <si>
    <t>ORCHESTRE MÉTROPOLITAIN</t>
  </si>
  <si>
    <t>JEUNESSES MUSICALES CANADA</t>
  </si>
  <si>
    <t>LE THEATRE DU TRIDENT INC</t>
  </si>
  <si>
    <t>L'ORCHESTRE SYMPHONIQUE DE QUÉBEC</t>
  </si>
  <si>
    <t>LE THÉÂTRE DENISE-PELLETIER INC.</t>
  </si>
  <si>
    <t>100LUX</t>
  </si>
  <si>
    <t>ALAN LAKE FABRIQUE</t>
  </si>
  <si>
    <t>ANNE PLAMONDON PRODUCTIONS</t>
  </si>
  <si>
    <t>ARCHITEK PERCUSSION</t>
  </si>
  <si>
    <t>ARTS SUR GLACE</t>
  </si>
  <si>
    <t>CIRQUE ALFONSE</t>
  </si>
  <si>
    <t>COMPAGNIE DE DANSE EBNFLOH</t>
  </si>
  <si>
    <t>COMPAGNIE THÉÂTRALE LA FABRIK</t>
  </si>
  <si>
    <t>CONCERTS AHUNTSIC EN FUGUE</t>
  </si>
  <si>
    <t>CONCOURS INTERNATIONAL D'ORGUE DU CANADA</t>
  </si>
  <si>
    <t>CORPORATION LUCIE GRÉGOIRE DANSE</t>
  </si>
  <si>
    <t>CRÉATION DANS LA CHAMBRE</t>
  </si>
  <si>
    <t>DANSE À LA CARTE</t>
  </si>
  <si>
    <t>DANSE TENTACLE TRIBE</t>
  </si>
  <si>
    <t>ENSEMBLE COLLECTIF9</t>
  </si>
  <si>
    <t>ENSEMBLE INFUSION BAROQUE</t>
  </si>
  <si>
    <t>ENSEMBLE PARAMIRABO</t>
  </si>
  <si>
    <t>ENSEMBLE SCHOLASTICA</t>
  </si>
  <si>
    <t>ENSEMBLE VENT ET PERCUSSION DE QUÉBEC</t>
  </si>
  <si>
    <t>ENTR'ACTES, PRODUCTIONS ARTISTIQUES</t>
  </si>
  <si>
    <t>ERREUR DE TYPE 27</t>
  </si>
  <si>
    <t>GRAND PONEY</t>
  </si>
  <si>
    <t>INSTITUT CHORAL DE MONTRÉAL</t>
  </si>
  <si>
    <t>JOCELYNE MONTPETIT DANSE</t>
  </si>
  <si>
    <t>LA COMPAGNIE DES AUTRES</t>
  </si>
  <si>
    <t>LA FILLE DU LAITIER</t>
  </si>
  <si>
    <t>LA MAISON DES CULTURES NOMADES</t>
  </si>
  <si>
    <t>LA MESSE BASSE</t>
  </si>
  <si>
    <t>LA TROUPE DE THÉÂTRE "LES ZYBRIDES"</t>
  </si>
  <si>
    <t>L'ANNEXE-A</t>
  </si>
  <si>
    <t>L'AUTRE THEATRE</t>
  </si>
  <si>
    <t>LE THÉÂTRE DES PETITES LANTERNES</t>
  </si>
  <si>
    <t>LES PRODUCTIONS DU C.E.M. INC.</t>
  </si>
  <si>
    <t>LES REVERDIES DE MONTRÉAL</t>
  </si>
  <si>
    <t>LES SONGES TURBULENTS - CANADA</t>
  </si>
  <si>
    <t>L'HARMONIE DES SAISONS</t>
  </si>
  <si>
    <t>LIGUE D'IMPROVISATION MUSICALE DE QUEBEC</t>
  </si>
  <si>
    <t>LILITH &amp; CIE</t>
  </si>
  <si>
    <t>LORGANISME</t>
  </si>
  <si>
    <t>MACHINE DE CIRQUE</t>
  </si>
  <si>
    <t>MAI(G)WENN ET LES ORTEILS</t>
  </si>
  <si>
    <t>MANDOLINE HYBRIDE</t>
  </si>
  <si>
    <t>MUSIQUE RAYONNANTE</t>
  </si>
  <si>
    <t>OKTOÉCHO</t>
  </si>
  <si>
    <t>OMBRES FOLLES</t>
  </si>
  <si>
    <t>ORCHESTRE NATIONAL DE JAZZ</t>
  </si>
  <si>
    <t>PRODUCTIONS FILA 13</t>
  </si>
  <si>
    <t>PRODUCTIONS MENUENTAKUAN</t>
  </si>
  <si>
    <t>PRODUCTIONS NO HAY BANDA</t>
  </si>
  <si>
    <t>PROJET MU</t>
  </si>
  <si>
    <t>QUADRATURE</t>
  </si>
  <si>
    <t>QUATUOR CLAUDEL INC.</t>
  </si>
  <si>
    <t>SAMSARA THÉÂTRE</t>
  </si>
  <si>
    <t>SIMONIAQUES THEATRE</t>
  </si>
  <si>
    <t>SINGULIER PLURIEL</t>
  </si>
  <si>
    <t>SOCIÉTÉ DE MUSIQUE DE CHAMBRE DE GATINEAU</t>
  </si>
  <si>
    <t>SYSTÈME KANGOUROU</t>
  </si>
  <si>
    <t>TENON MORTAISE, COMPAGNIE DE THÉÂTRE-DANSE</t>
  </si>
  <si>
    <t>THÉÂTRE À CORPS PERDUS</t>
  </si>
  <si>
    <t>THÉÂTRE À TEMPO</t>
  </si>
  <si>
    <t>THÉÂTRE ADVIENNE QUE POURRA</t>
  </si>
  <si>
    <t>THÉÂTRE DES FONDS DE TIROIRS</t>
  </si>
  <si>
    <t>THÉÂTRE DES PETITES ÂMES</t>
  </si>
  <si>
    <t>THÉÂTRE MAGASIN</t>
  </si>
  <si>
    <t>THÉÂTRE RUDE INGÉNIERIE</t>
  </si>
  <si>
    <t>THEATRE TORTUE BERLUE</t>
  </si>
  <si>
    <t>TOXIQUE TROTTOIR</t>
  </si>
  <si>
    <t>TRIO HOCHELAGA INC.</t>
  </si>
  <si>
    <t>VAN GRIMDE CORPS SECRETS</t>
  </si>
  <si>
    <t>14 LIEUX</t>
  </si>
  <si>
    <t>4D ART LEMIEUX/PILON INC.</t>
  </si>
  <si>
    <t>ALCHIMIES, CRÉATIONS ET CULTURES</t>
  </si>
  <si>
    <t>ATELIER LYRIQUE DE L'OPÉRA DE MONTRÉAL</t>
  </si>
  <si>
    <t>ATSA</t>
  </si>
  <si>
    <t>BLUFF PRODUCTIONS</t>
  </si>
  <si>
    <t>BOUGE DE LÀ INC.</t>
  </si>
  <si>
    <t>BUZZ CUIVRES</t>
  </si>
  <si>
    <t>BW MUSIQUE</t>
  </si>
  <si>
    <t>CENTRE DU THÉÂTRE D'AUJOURD'HUI</t>
  </si>
  <si>
    <t>CENTRE SEGAL DES ARTS DE LA SCÈNE</t>
  </si>
  <si>
    <t>CERCLE D'EXPRESSION ARTISTIQUE NYATA NYATA</t>
  </si>
  <si>
    <t>CIRQUE ÉLOIZE</t>
  </si>
  <si>
    <t>CLAVECIN EN CONCERT</t>
  </si>
  <si>
    <t>COLLECTIF NOUS SOMMES ICI</t>
  </si>
  <si>
    <t>COMPAGNIE DE THÉÂTRE LE CARROUSEL</t>
  </si>
  <si>
    <t>COMPAGNIE FLAK</t>
  </si>
  <si>
    <t>COMPAGNIE LA OTRA ORILLA</t>
  </si>
  <si>
    <t>COMPAGNIE MUSICALE LA NEF</t>
  </si>
  <si>
    <t>CONSTANTINOPLE</t>
  </si>
  <si>
    <t>CRÉATIONS ESTELLE CLARETON</t>
  </si>
  <si>
    <t>CRÉATZIRQUE</t>
  </si>
  <si>
    <t>DANIEL LÉVEILLÉ NOUVELLE DANSE INC.</t>
  </si>
  <si>
    <t>DANSE CARPE DIEM</t>
  </si>
  <si>
    <t>DANSE K PAR K</t>
  </si>
  <si>
    <t>DES MOTS D'LA DYNAMITE</t>
  </si>
  <si>
    <t>DESTINS CROISÉS</t>
  </si>
  <si>
    <t>DYNAMO THÉÂTRE INC.</t>
  </si>
  <si>
    <t>ENSEMBLE ARION</t>
  </si>
  <si>
    <t>ENSEMBLE CAPRICE</t>
  </si>
  <si>
    <t>ENSEMBLE CONTEMPORAIN DE MONTRÉAL</t>
  </si>
  <si>
    <t>ESPACE GO INC.</t>
  </si>
  <si>
    <t>FLEUVE ESPACE-DANSE</t>
  </si>
  <si>
    <t>FONDATION DE DANSE MARGIE GILLIS</t>
  </si>
  <si>
    <t>FOU GLORIEUX</t>
  </si>
  <si>
    <t>GEORDIE PRODUCTIONS INC.</t>
  </si>
  <si>
    <t>GROUPE RUBBERBANDANCE</t>
  </si>
  <si>
    <t>INFRAROUGE THÉÂTRE</t>
  </si>
  <si>
    <t>JOE JACK &amp; JOHN</t>
  </si>
  <si>
    <t>KONDITION PLURIEL</t>
  </si>
  <si>
    <t>LA COMPAGNIE MARIE CHOUINARD</t>
  </si>
  <si>
    <t>LA COOPÉRATIVE DES TRAVAILLEUSES ET TRAVAILLEURS DE THÉÂTRE DES BOIS-FRANCS</t>
  </si>
  <si>
    <t>LA FONDATION CENTAUR POUR LES ARTS D'INTERPRÉTATION</t>
  </si>
  <si>
    <t>LA FONDATION DU THÉÂTRE DU NOUVEAU MONDE</t>
  </si>
  <si>
    <t>LA TORTUE NOIRE</t>
  </si>
  <si>
    <t>LA TROUPE DU THÉÂTRE DE QUARTIER</t>
  </si>
  <si>
    <t>L'ACTIVITE</t>
  </si>
  <si>
    <t>L'ARSENAL À MUSIQUE INC.</t>
  </si>
  <si>
    <t>L'AUBERGINE DE LA MACÉDOINE DU QUÉBEC INC.</t>
  </si>
  <si>
    <t>LE CARRÉ DES LOMBES</t>
  </si>
  <si>
    <t>LE FILS D'ADRIEN DANSE</t>
  </si>
  <si>
    <t>LE MOULIN À MUSIQUE INC.</t>
  </si>
  <si>
    <t>LE PROJET EX MACHINA</t>
  </si>
  <si>
    <t>LE THÉÂTRE DE LA MANUFACTURE INC.</t>
  </si>
  <si>
    <t>LE THÉÂTRE DES CONFETTIS INC</t>
  </si>
  <si>
    <t>LE THEATRE LES GENS D'EN BAS INC.</t>
  </si>
  <si>
    <t>LE THÉÂTRE PETIT À PETIT</t>
  </si>
  <si>
    <t>LE THEATRE SORTIE DE SECOURS</t>
  </si>
  <si>
    <t>L'ENSEMBLE LES BORÉADES DE MONTRÉAL</t>
  </si>
  <si>
    <t>LES 7 DOIGTS DE LA MAIN</t>
  </si>
  <si>
    <t>LES BALLETS JAZZ DE MONTREAL</t>
  </si>
  <si>
    <t>LES FILLES ÉLECTRIQUES</t>
  </si>
  <si>
    <t>LES GRANDS BALLETS CANADIENS</t>
  </si>
  <si>
    <t>LES IDÉES HEUREUSES</t>
  </si>
  <si>
    <t>LES INCOMPLÈTES</t>
  </si>
  <si>
    <t>LES NUAGES EN PANTALON</t>
  </si>
  <si>
    <t>LES PRODUCTIONS A TOUR DE ROLE INC.</t>
  </si>
  <si>
    <t>LES PRODUCTIONS ONDINNOK INC.</t>
  </si>
  <si>
    <t>LES PRODUCTIONS PORTE PAROLE</t>
  </si>
  <si>
    <t>LES PRODUCTIONS POUR ENFANTS DE QUÉBEC</t>
  </si>
  <si>
    <t>LES PRODUCTIONS SUPER-MEME INC</t>
  </si>
  <si>
    <t>LES PRODUCTIONS YVES LEVEILLE</t>
  </si>
  <si>
    <t>LES SAGES FOUS</t>
  </si>
  <si>
    <t>LES VIOLONS DU ROY</t>
  </si>
  <si>
    <t>L'ILLUSION, THÉÂTRE DE MARIONNETTES</t>
  </si>
  <si>
    <t>L'ORCHESTRE D'HOMMES-ORCHESTRES</t>
  </si>
  <si>
    <t>L'ORCHESTRE LA SINFONIA DE LANAUDIERE</t>
  </si>
  <si>
    <t>L'ORCHESTRE SYMPHONIQUE DE GATINEAU</t>
  </si>
  <si>
    <t>L'ORCHESTRE SYMPHONIQUE DE TROIS-RIVIÈRES INC.</t>
  </si>
  <si>
    <t>MAYDAY DANSE</t>
  </si>
  <si>
    <t>MONTREAL DANSE</t>
  </si>
  <si>
    <t>O VERTIGO DANSE INC.</t>
  </si>
  <si>
    <t>OPÉRA/THÉÂTRE VOXPOPULI</t>
  </si>
  <si>
    <t>ORANGE NOYEE</t>
  </si>
  <si>
    <t>ORCHESTRE SYMPHONIQUE DE DRUMMONDVILLE</t>
  </si>
  <si>
    <t>ORCHESTRE SYMPHONIQUE DE L'ESTUAIRE DU ST-LAURENT</t>
  </si>
  <si>
    <t>ORCHESTRE SYMPHONIQUE DE LONGUEUIL</t>
  </si>
  <si>
    <t>ORCHESTRE SYMPHONIQUE DE SHERBROOKE</t>
  </si>
  <si>
    <t>ORCHESTRE SYMPHONIQUE DU SAGUENAY-LAC ST-JEAN INC</t>
  </si>
  <si>
    <t>PAR B.L. EUX</t>
  </si>
  <si>
    <t>PENTAÈDRE, QUINTETTE À VENT INC.</t>
  </si>
  <si>
    <t>PME-ART</t>
  </si>
  <si>
    <t>PPS DANSE INC.</t>
  </si>
  <si>
    <t>PRODUCTIONS CAS PUBLIC</t>
  </si>
  <si>
    <t>PRODUCTIONS HOTEL-MOTEL</t>
  </si>
  <si>
    <t>PRODUCTIONS STRADA</t>
  </si>
  <si>
    <t>PRODUCTIONS TOTEM CONTEMPORAIN</t>
  </si>
  <si>
    <t>PRODUCTIONS YARI</t>
  </si>
  <si>
    <t>QUASAR QUATUOR DE SAXOPHONES</t>
  </si>
  <si>
    <t>QUATUOR BOZZINI</t>
  </si>
  <si>
    <t>QUATUOR MOLINARI</t>
  </si>
  <si>
    <t>SACRÉ TYMPAN</t>
  </si>
  <si>
    <t>SIBYLLINES</t>
  </si>
  <si>
    <t>SINHA DANSE</t>
  </si>
  <si>
    <t>SOCIÉTÉ CULTURELLE DU LYS INC.</t>
  </si>
  <si>
    <t>SOCIÉTÉ DES MÉLOMANES D'ABITIBI-TÉMISCAMINGUE ET/OU ORCHESTRE SYMPHONIQUE RÉGIONAL D'ABITIBI-TÉMISCAMINGUE</t>
  </si>
  <si>
    <t>STUDIO DE MUSIQUE ANCIENNE DE MONTREAL</t>
  </si>
  <si>
    <t>SURSAUT COMPAGNIE DE DANSE</t>
  </si>
  <si>
    <t>SYLVAIN ÉMARD DANSE</t>
  </si>
  <si>
    <t>THEATRE B.T.W. INC.</t>
  </si>
  <si>
    <t>THEATRE BLANC</t>
  </si>
  <si>
    <t>THÉÂTRE BOUCHES DÉCOUSUES</t>
  </si>
  <si>
    <t>THÉÂTRE DE LA LIGUE NATIONALE D'IMPROVISATION INC.</t>
  </si>
  <si>
    <t>THÉÂTRE DE LA PETITE MARÉE</t>
  </si>
  <si>
    <t>THEATRE DE LA PIRE ESPECE</t>
  </si>
  <si>
    <t>THÉÂTRE DE L'AVANT-PAYS INC.</t>
  </si>
  <si>
    <t>THÉÂTRE DE L'OEIL INC.</t>
  </si>
  <si>
    <t>THÉÂTRE DE QUAT'SOUS INC.</t>
  </si>
  <si>
    <t>THÉÂTRE I.N.K.</t>
  </si>
  <si>
    <t>THÉÂTRE LE CLOU</t>
  </si>
  <si>
    <t>THÉÂTRE LES AMIS DE CHIFFON INC.</t>
  </si>
  <si>
    <t>THÉÂTRE MOTUS</t>
  </si>
  <si>
    <t>THÉÂTRE NIVEAU PARKING</t>
  </si>
  <si>
    <t>THEATRE TALISMAN</t>
  </si>
  <si>
    <t>THEATRE TOUT A TRAC</t>
  </si>
  <si>
    <t>TOUR DE BRAS</t>
  </si>
  <si>
    <t>TRIO FIBONACCI</t>
  </si>
  <si>
    <t>TROIS TRISTES TIGRES</t>
  </si>
  <si>
    <t>TROUPE LA CHANT'AMUSE INC</t>
  </si>
  <si>
    <t>UBUS THÉÂTRE</t>
  </si>
  <si>
    <t>VIRGINIE BRUNELLE INC.</t>
  </si>
  <si>
    <t>ZEUGMA, COLLECTIF DE FOLKLORE URBAIN</t>
  </si>
  <si>
    <t>AMPLE MAN DANSE</t>
  </si>
  <si>
    <t>ANEMONE 47</t>
  </si>
  <si>
    <t>BALLET OUEST INC.</t>
  </si>
  <si>
    <t>BOURASK-COMPAGNIE DE DANSE</t>
  </si>
  <si>
    <t>ÇA S'EN VIENT</t>
  </si>
  <si>
    <t>CHOEUR LES RHAPSODES INC.</t>
  </si>
  <si>
    <t>CHOEUR ST-LAURENT</t>
  </si>
  <si>
    <t>CIE MANUEL ROQUE</t>
  </si>
  <si>
    <t>COMPAGNIE DE PRODUCTION LES FOUTOUKOURS</t>
  </si>
  <si>
    <t>COMPAGNIE WU XING WU SHI</t>
  </si>
  <si>
    <t>COOP LUDOTEK-ART</t>
  </si>
  <si>
    <t>CORPUSCULE DANSE</t>
  </si>
  <si>
    <t>COSIMU</t>
  </si>
  <si>
    <t>DANSE LARA KRAMER</t>
  </si>
  <si>
    <t>DORSALE DANSE</t>
  </si>
  <si>
    <t>ECOUMENE</t>
  </si>
  <si>
    <t>EXLIBRIS</t>
  </si>
  <si>
    <t>GALILEO (ORCHESTRE SYMPHONIQUE DE LA VALLÉE-DU-HAUT-SAINT-LAURENT)</t>
  </si>
  <si>
    <t>GROUPE BEC-DE-LIEVRE</t>
  </si>
  <si>
    <t>LA COMPAGNIE MOBILE HOME</t>
  </si>
  <si>
    <t>LA MARCHE DU CRABE</t>
  </si>
  <si>
    <t>LABOKRACBOOM</t>
  </si>
  <si>
    <t>LE NOUVEL OPERA</t>
  </si>
  <si>
    <t>LE THÉÂTRE DE LA BANQUETTE ARRIÈRE</t>
  </si>
  <si>
    <t>LE THEATRE DE LA MAREE HAUTE</t>
  </si>
  <si>
    <t>L'EAU DU BAIN</t>
  </si>
  <si>
    <t>LES CHEMINS ERRANTS</t>
  </si>
  <si>
    <t>LES DEUX DE PIQUE</t>
  </si>
  <si>
    <t>LES FABULATEURS</t>
  </si>
  <si>
    <t>LES MINIMALICES</t>
  </si>
  <si>
    <t>LES MOTS S'ANIMENT OBNL</t>
  </si>
  <si>
    <t>LES RUGISSANTS</t>
  </si>
  <si>
    <t>LES VOIX HUMAINES</t>
  </si>
  <si>
    <t>L'HOMME ALLUMETTE</t>
  </si>
  <si>
    <t>LOUISE BÉDARD DANSE INC.</t>
  </si>
  <si>
    <t>MALASARTES PRODUCTIONS</t>
  </si>
  <si>
    <t>MON PERE EST MORT</t>
  </si>
  <si>
    <t>NADÈRE ARTS VIVANTS</t>
  </si>
  <si>
    <t>NOUVEL ENSEMBLE DE MUSIQUE IMPROVISÉE</t>
  </si>
  <si>
    <t>ORCHESTRE SYMPHONIQUE DE LA CÔTE-NORD</t>
  </si>
  <si>
    <t>ORCHESTRE SYMPHONIQUE DE L'AGORA</t>
  </si>
  <si>
    <t>PALLADE MUSICA ENSEMBLE BAROQUE</t>
  </si>
  <si>
    <t>POURPOUR INC.</t>
  </si>
  <si>
    <t>PRODUCTIONS BALLET OPÉRA PANTOMIME</t>
  </si>
  <si>
    <t>PRODUCTIONS DU RACCOURCI INC.</t>
  </si>
  <si>
    <t>PRODUCTIONS FÉLIX STÜSSI</t>
  </si>
  <si>
    <t>PRODUCTIONS FIOLUTRONIQ</t>
  </si>
  <si>
    <t>PRODUCTIONS KALABANTE</t>
  </si>
  <si>
    <t>PRODUCTIONS QUITTE OU DOUBLE</t>
  </si>
  <si>
    <t>PROJETS HYBRIS</t>
  </si>
  <si>
    <t>QUARTOM</t>
  </si>
  <si>
    <t>QUATUOR SAINT-GERMAIN</t>
  </si>
  <si>
    <t>RHODNIE DESIR CREATIONS</t>
  </si>
  <si>
    <t>SKEELS DANSE</t>
  </si>
  <si>
    <t>SYSTEME D/DOMINIQUE PORTE</t>
  </si>
  <si>
    <t>THEATRE A L'ENVERS</t>
  </si>
  <si>
    <t>THÉÂTRE BISTOURI</t>
  </si>
  <si>
    <t>THEATRE CORRIDA</t>
  </si>
  <si>
    <t>THÉÂTRE DE L'AFFAMÉE</t>
  </si>
  <si>
    <t>THEATRE DU FRET</t>
  </si>
  <si>
    <t>THEATRE DU FUTUR</t>
  </si>
  <si>
    <t>THÉÂTRE HORS TAXES</t>
  </si>
  <si>
    <t>THEATRE KATA</t>
  </si>
  <si>
    <t>THEATRE LA BETE HUMAINE</t>
  </si>
  <si>
    <t>THEATRE POINT D'ORGUE</t>
  </si>
  <si>
    <t>THEATRE PUZZLE</t>
  </si>
  <si>
    <t>THEATRE TERRE DES HOMMES</t>
  </si>
  <si>
    <t>THÉÂTRE TOMBÉ DU CIEL</t>
  </si>
  <si>
    <t>TRIO DE GUITARES DE MONTRÉAL</t>
  </si>
  <si>
    <t>TROUPE DU BUNKER</t>
  </si>
  <si>
    <t>UN ET UN FONT MILLE</t>
  </si>
  <si>
    <t>VIDÉO PHASE</t>
  </si>
  <si>
    <t>VOYAGEURS IMMOBILES, COMPAGNIE DE THÉÂTRE</t>
  </si>
  <si>
    <t>ART CIRCULATION</t>
  </si>
  <si>
    <t>ARTOPOLE - MAISON D'ENTREPRENEURIAT ARTISTIQUE</t>
  </si>
  <si>
    <t>CENTRE DES MUSICIENS DU MONDE</t>
  </si>
  <si>
    <t>L'ARTÈRE, DÉVELOPPEMENT ET PERFECTIONNEMENT EN DANSE CONTEMPORAINE</t>
  </si>
  <si>
    <t>LE CUBE, CENTRE INTERNATIONAL DE RECHERCHE ET DE CRÉATION EN THÉÂTRE POUR L'ENFANCE ET LA JEUNESSE</t>
  </si>
  <si>
    <t>LE REGROUPEMENT DU CONTE AU QUÉBEC</t>
  </si>
  <si>
    <t>MACHINERIE DES ARTS</t>
  </si>
  <si>
    <t>RÉSEAU PETITS BONHEURS</t>
  </si>
  <si>
    <t>ACADÉMIE DES LETTRES DU QUÉBEC</t>
  </si>
  <si>
    <t>ASSOCIATION INTERNATIONALE DES ÉTUDES QUÉBÉCOISES</t>
  </si>
  <si>
    <t>LES AMIES IMAGINAIRES</t>
  </si>
  <si>
    <t>LES PRODUCTIONS MUSES ET CHIMÈRES</t>
  </si>
  <si>
    <t>LIS AVEC MOI</t>
  </si>
  <si>
    <t>MAISON DE LA POÉSIE DE MONTRÉAL</t>
  </si>
  <si>
    <t>TREMPLIN D'ACTUALISATION DE POÉSIE (TAP)</t>
  </si>
  <si>
    <t>CARREFOUR DE LA LITTÉRATURE, DES ARTS ET DE LA CULTURE (CLAC)</t>
  </si>
  <si>
    <t>L'ASSOCIATION DES AUTEURS ET AUTEURES DE L'OUTAOUAIS</t>
  </si>
  <si>
    <t>LES CORRESPONDANCES D'EASTMAN</t>
  </si>
  <si>
    <t>LES POÈTES DE L'AMÉRIQUE FRANÇAISE</t>
  </si>
  <si>
    <t>LES PRODUCTIONS DU DIABLE VERT</t>
  </si>
  <si>
    <t>MAISON DES ARTS DE LA PAROLE</t>
  </si>
  <si>
    <t>PRODUCTIONS RHIZOME</t>
  </si>
  <si>
    <t>À VOIX HAUTE</t>
  </si>
  <si>
    <t>ESPACE DE LA DIVERSITÉ</t>
  </si>
  <si>
    <t>KAMISHKAK'ARTS</t>
  </si>
  <si>
    <t>LA MACHINE A TRUC, COOPERATIVE CULTURELLE</t>
  </si>
  <si>
    <t>LE COLLECTIF RAMEN</t>
  </si>
  <si>
    <t>LES SEMEURS DE CONTES</t>
  </si>
  <si>
    <t>MAISON NATALE DE LOUIS FRECHETTE</t>
  </si>
  <si>
    <t>CENTRE DES AUTEURS DRAMATIQUES (MONTREAL) (CEAD) INC.</t>
  </si>
  <si>
    <t>CIRCUIT-EST</t>
  </si>
  <si>
    <t>DIAGRAMME GESTION CULTURELLE INC.</t>
  </si>
  <si>
    <t>DIVERSITE ARTISTIQUE MONTREAL</t>
  </si>
  <si>
    <t>FONDATION JEAN-PIERRE PERREAULT</t>
  </si>
  <si>
    <t>LA DANSE SUR LES ROUTES DU QUÉBEC</t>
  </si>
  <si>
    <t>L'ASSOCIATION QUÉBÉCOISE DES MARIONNETTISTES A.Q.M.</t>
  </si>
  <si>
    <t>LES VOYAGEMENTS - THÉÂTRE DE CRÉATION EN TOURNÉE</t>
  </si>
  <si>
    <t>OBJECTIF SCENE</t>
  </si>
  <si>
    <t>RÉSEAU SCÈNES</t>
  </si>
  <si>
    <t>SOCIÉTÉ DE DÉVELOPPEMENT DES PÉRIODIQUES CULTURELS QUÉBÉCOIS (SODEP)</t>
  </si>
  <si>
    <t>STUDIO 303</t>
  </si>
  <si>
    <t>CENTRE DE DIFFUSION 3D</t>
  </si>
  <si>
    <t>EDITIONS GAZ MOUTARDE</t>
  </si>
  <si>
    <t>ÉDITIONS OQP</t>
  </si>
  <si>
    <t>PUBLICATIONS ZINC</t>
  </si>
  <si>
    <t>THEATRE TEESRI DUNIYA</t>
  </si>
  <si>
    <t>ASSOCIATION LURELU</t>
  </si>
  <si>
    <t>CIRCUIT - MUSIQUES CONTEMPORAINES</t>
  </si>
  <si>
    <t>CONTRE-JOUR CAHIERS LITTÉRAIRES</t>
  </si>
  <si>
    <t>LE GROUPE DE CRÉATION ESTUAIRE</t>
  </si>
  <si>
    <t>LES ÉCRITS DE L'ACADÉMIE DES LETTRES DU QUÉBEC</t>
  </si>
  <si>
    <t>LES EDITIONS CAP-AUX-DIAMANTS INC</t>
  </si>
  <si>
    <t>LES PUBLICATIONS BÉNÉVOLES DES LITTÉRATURES DE L'IMAGINAIRE DU QUÉBEC</t>
  </si>
  <si>
    <t>L'INCONVÉNIENT</t>
  </si>
  <si>
    <t>MAISONNEUVE MAGAZINE ASSOCIATION</t>
  </si>
  <si>
    <t>NUIT BLANCHE, MAGAZINE LITTÉRAIRE</t>
  </si>
  <si>
    <t>SPIRALE MAGAZINE CULTUREL INC.</t>
  </si>
  <si>
    <t>EN PISTE INC.</t>
  </si>
  <si>
    <t>ENGLISH LANGUAGE ARTS NETWORK QUEBEC</t>
  </si>
  <si>
    <t>REGROUPEMENT DE PAIRS DES ARTS INDÉPENDANTS DE RECHERCHE ET D'EXPÉRIMENTATION</t>
  </si>
  <si>
    <t>REGROUPEMENT QUEBECOIS DE LA DANSE</t>
  </si>
  <si>
    <t>RÉSEAU INDÉPENDANT DES DIFFUSEURS D'ÉVÉNEMENTS ARTISTIQUES UNIS (RIDEAU) INC.</t>
  </si>
  <si>
    <t>SCENE OUVERTE</t>
  </si>
  <si>
    <t>REGROUPEMENT DES ARTISTES EN ARTS VISUELS DU QUÉBEC, R.A.A.V.</t>
  </si>
  <si>
    <t>VISU</t>
  </si>
  <si>
    <t>ASSOCIATION DES ARTISTES DU PONTIAC</t>
  </si>
  <si>
    <t>SOCIÉTÉ QUÉBÉCOISE DES INFRASTRUCTURES</t>
  </si>
  <si>
    <t>CINE</t>
  </si>
  <si>
    <t>CENTRE ADELARD</t>
  </si>
  <si>
    <t>DISTRIBUTION H264</t>
  </si>
  <si>
    <t>AGREGAT</t>
  </si>
  <si>
    <t>UNIVERSITE BISHOP'S</t>
  </si>
  <si>
    <t>NUME</t>
  </si>
  <si>
    <t>LA MAISON DU VILLAGE, CENTRE D'EXPOSITION DE VAL-DAVID</t>
  </si>
  <si>
    <t>CORPORATION DU MUSÉE DE LA NATION HURONNE-WENDAT</t>
  </si>
  <si>
    <t>CINE TAPIS ROUGE</t>
  </si>
  <si>
    <t>ASSOCIATION POUR LA CREATION ET LA RECHERCHE ELECTRO- ACOUSTIQUES DU QUEBEC</t>
  </si>
  <si>
    <t>LE GROUPE MOLIOR</t>
  </si>
  <si>
    <t>CENTRE MATERIA</t>
  </si>
  <si>
    <t>METI</t>
  </si>
  <si>
    <t>CENTRE D'ARTISTES CARAVANSÉRAIL</t>
  </si>
  <si>
    <t>MAISON DE L'ARCHITECTURE DU QUÉBEC - MONOPOLI</t>
  </si>
  <si>
    <t>ARCH</t>
  </si>
  <si>
    <t>PANACHE ART ACTUEL</t>
  </si>
  <si>
    <t>GALERIE B-312</t>
  </si>
  <si>
    <t>VOX, CENTRE DE L'IMAGE CONTEMPORAINE</t>
  </si>
  <si>
    <t>VIDEOGRAPHE INC</t>
  </si>
  <si>
    <t>LANGAGE PLUS</t>
  </si>
  <si>
    <t>GALERIE &amp; ATELIER LA CENTRALE ÉLECTRIQUE POWERHOUSE GALLERY</t>
  </si>
  <si>
    <t>GROUPE INTERVENTION VIDÉO DE MONTRÉAL INC.</t>
  </si>
  <si>
    <t>LA SOCIETE DES ARTS VISUELS DE LAVAL</t>
  </si>
  <si>
    <t>"OCCURRENCE" ESPACE D'ART ET D'ESSAI CONTEMPORAINS</t>
  </si>
  <si>
    <t>DARE-DARE CENTRE DE DIFFUSION D'ART MULTIDISCIPLINAIRE DE MONTRÉAL INC.</t>
  </si>
  <si>
    <t>DAZIBAO IMAGES, EXPOSITIONS, EDITIONS</t>
  </si>
  <si>
    <t>DIAGONALE</t>
  </si>
  <si>
    <t>REGART, CENTRE D'ARTISTES EN ART ACTUEL</t>
  </si>
  <si>
    <t>CENTRE DES ARTS ACTUELS SKOL</t>
  </si>
  <si>
    <t>CIRCA ART ACTUEL</t>
  </si>
  <si>
    <t>ARTICULE</t>
  </si>
  <si>
    <t>L'OEIL VIF</t>
  </si>
  <si>
    <t>LE CENTRE D'EXPOSITION L'IMAGIER</t>
  </si>
  <si>
    <t>VILLE D'AMOS</t>
  </si>
  <si>
    <t>EXPRESSION CENTRE D'EXPOSITION DE ST-HYACINTHE INC.</t>
  </si>
  <si>
    <t>PLEIN SUD, CENTRE D'EXPOSITIONET D'ANIMATION EN ART ACTUEL À LONGUEUIL</t>
  </si>
  <si>
    <t>L'INSTITUT DES ARTS AU SAGUENAY</t>
  </si>
  <si>
    <t>CORPORATION DE DEVELOPPEMENT CULTUREL DE TROIS-RIVIERES</t>
  </si>
  <si>
    <t>PRODUCTIONS FESTIVES</t>
  </si>
  <si>
    <t>ANTITUBE</t>
  </si>
  <si>
    <t>ARPRIM, CENTRE D'ESSAI EN ART IMPRIME</t>
  </si>
  <si>
    <t>ESPACE PROJET</t>
  </si>
  <si>
    <t>FONDATION FABIENNE COLAS (LA)</t>
  </si>
  <si>
    <t>ARTIFICIEL.NET</t>
  </si>
  <si>
    <t>VISIONS CINEMA</t>
  </si>
  <si>
    <t>LES EDITIONS INTERVENTION INC.</t>
  </si>
  <si>
    <t>LA VIE DES ARTS</t>
  </si>
  <si>
    <t>EDITIONS CONTINUITE INC.</t>
  </si>
  <si>
    <t>ASSOCIATION DES CINEMAS PARALLELES DU QUEBEC</t>
  </si>
  <si>
    <t>LES EDITIONS ESSE</t>
  </si>
  <si>
    <t>24/30 I/S</t>
  </si>
  <si>
    <t>MUTEK</t>
  </si>
  <si>
    <t>LA BIENNALE INTERNATIONALE DU LIN DE PORTNEUF</t>
  </si>
  <si>
    <t>PARCOURS DU POINT DE VUE - GASPÉSIE - RENCONTRES INTERNATIONALES PHOTOS</t>
  </si>
  <si>
    <t>BIENNALE NATIONALE DE SCULPTURE CONTEMPORAINE</t>
  </si>
  <si>
    <t>BIENNALE INTERNATIONALE D'ESTAMPE CONTEMPORAINE DE TROIS-RIVIÈRES</t>
  </si>
  <si>
    <t>MANIF D'ART</t>
  </si>
  <si>
    <t>MOMENTA BIENNALE DE L'IMAGE</t>
  </si>
  <si>
    <t>FESTIVAL INTERNATIONAL DE JARDINS</t>
  </si>
  <si>
    <t>FESTIVAL INTERNATIONAL DE PROJECTION I LLUSIONNISTE DE M</t>
  </si>
  <si>
    <t>ART SOUTERRAIN</t>
  </si>
  <si>
    <t>FESTIVAL BD DE MONTRÉAL</t>
  </si>
  <si>
    <t>BIENNALE INTERNATIONALE DE LA SCULPTURE SUR BOIS EN TAILLE DIRECTE DE SAINT-JEAN-PORT-JOLI</t>
  </si>
  <si>
    <t>COURSE ESTRIE</t>
  </si>
  <si>
    <t>MURAL</t>
  </si>
  <si>
    <t>GRANDE RENCONTRE DES ARTS MEDIATIQUES EN GASPESIE</t>
  </si>
  <si>
    <t>BIENNALE D'ART CONTEMPORAIN AUTOCHTONE</t>
  </si>
  <si>
    <t>LES PRODUCTIONS FUNAMBULES MÉDIAS</t>
  </si>
  <si>
    <t>TRACES ARTS VISUELS</t>
  </si>
  <si>
    <t>LE PROJET KINOMADA</t>
  </si>
  <si>
    <t>08 CINEMA INDEPENDANT</t>
  </si>
  <si>
    <t>PHI MUSE INC.</t>
  </si>
  <si>
    <t>PROJET EVA</t>
  </si>
  <si>
    <t>FEMMES DU CINÉMA, DE LA TÉLÉVISION ET DES MÉDIAS NUMÉRIQUES</t>
  </si>
  <si>
    <t>CENTRE D'INFORMATION ARTEXTE INFORMATION CENTRE</t>
  </si>
  <si>
    <t>LES FLÂNEURS ERRATIQUES</t>
  </si>
  <si>
    <t>ORGANISME EXMURO ARTS PUBLICS</t>
  </si>
  <si>
    <t>CENTRE DES BEAUX-ARTS ROZYNSKI</t>
  </si>
  <si>
    <t>CENTRE DE PRODUCTION ET D'EXPOSITION EASTERN BLOC</t>
  </si>
  <si>
    <t>PARALOEIL</t>
  </si>
  <si>
    <t>KINO00</t>
  </si>
  <si>
    <t>VU, CENTRE DE DIFFUSION ET DE PRODUCTION DE LA PHOTOGRAPHIE</t>
  </si>
  <si>
    <t>CENTRE D'ARTISTES VASTE ET VAGUE</t>
  </si>
  <si>
    <t>COOP SPIRA</t>
  </si>
  <si>
    <t>REGROUPEMENT D'ARTISTES F</t>
  </si>
  <si>
    <t>QUARTIER EPHEMERE, CENTRE D'ARTS VISUELS</t>
  </si>
  <si>
    <t>L'OEIL DE POISSON</t>
  </si>
  <si>
    <t>OBORO GOBORO</t>
  </si>
  <si>
    <t>3E IMPÉRIAL, CENTRE D'ESSAI EN ARTS VISUELS</t>
  </si>
  <si>
    <t>CENTRE BANG</t>
  </si>
  <si>
    <t>SPOROBOLE</t>
  </si>
  <si>
    <t>ENGRAMME</t>
  </si>
  <si>
    <t>CENTRE DES ARTISTES EN ARTS VISUELS DE L'ABITIBI-TÉMISCAMINGUE</t>
  </si>
  <si>
    <t>CENTRE DE PRODUCTION DAIMON</t>
  </si>
  <si>
    <t>CENTRE D'ART ET DE DIFFUSION CLARK</t>
  </si>
  <si>
    <t>LA BANDE VIDÉO ET FILM DE QUÉBEC</t>
  </si>
  <si>
    <t>ASSOCIATION DE CRÉATION ET DIFFUSION SONORES ET ÉLECTRONIQUES AVATAR</t>
  </si>
  <si>
    <t>ATELIER SILEX INC.</t>
  </si>
  <si>
    <t>L'ATELIER CIRCULAIRE</t>
  </si>
  <si>
    <t>ASSOCIATION PRESSE-PAPIERS INC.</t>
  </si>
  <si>
    <t>AGENCE TOPO</t>
  </si>
  <si>
    <t>PERTE DE SIGNAL</t>
  </si>
  <si>
    <t>CENTRE TURBINE</t>
  </si>
  <si>
    <t>CORPORATION WAPIKONI MOBILE</t>
  </si>
  <si>
    <t>ADMARE, CENTRE D'ARTISTES EN ARTS VISUELS DES ÎLES-DE-LA-MADELEINE</t>
  </si>
  <si>
    <t>MAINFILM</t>
  </si>
  <si>
    <t>LES FILMS DE L'AUTRE</t>
  </si>
  <si>
    <t>COOP VIDEO DE MONTREAL</t>
  </si>
  <si>
    <t>LA CHAMBRE BLANCHE INC.</t>
  </si>
  <si>
    <t>ATELIER DE L'ILE INC</t>
  </si>
  <si>
    <t>CENTRE SAGAMIE</t>
  </si>
  <si>
    <t>BANDE SONIMAGE</t>
  </si>
  <si>
    <t>MUSEE AMBULANT</t>
  </si>
  <si>
    <t>VRILLE ART ACTUEL</t>
  </si>
  <si>
    <t>ART PARTAGE</t>
  </si>
  <si>
    <t>LES PRODUCTIONS FEUX SACRES INC.</t>
  </si>
  <si>
    <t>FONDATION LATINARTE</t>
  </si>
  <si>
    <t>MOUVEMENT ESSARTS</t>
  </si>
  <si>
    <t>PESOT</t>
  </si>
  <si>
    <t>VOIR À L'EST - ART CONTEMPORAIN</t>
  </si>
  <si>
    <t>MAGNÉTO</t>
  </si>
  <si>
    <t>LE CENTRE DES ARTS VISUELS</t>
  </si>
  <si>
    <t>ARTCH ART CONTEMPORAIN ÉMERGENT</t>
  </si>
  <si>
    <t>CONSEIL QUÉBÉCOIS DES ARTS MÉDIATIQUES</t>
  </si>
  <si>
    <t>ATELIERS D'ARTISTES TOUTTOUT</t>
  </si>
  <si>
    <t>GUILDE CANADIENNE DES MÉTIERS D'ART</t>
  </si>
  <si>
    <t>PRODUCTIONS INDEFINIES</t>
  </si>
  <si>
    <t>VIVA! ART ACTION MONTRÉAL</t>
  </si>
  <si>
    <t>ATOLL ART ACTUEL</t>
  </si>
  <si>
    <t>LA BOITE ROUGE VIF</t>
  </si>
  <si>
    <t>GALERIE CREA-METIERS D'ART CONTEMPORAINS</t>
  </si>
  <si>
    <t>CENTRE D'ACTION CULTURELLE DE LA MRC DE PAPINEAU</t>
  </si>
  <si>
    <t>ROUTE DES ARTS</t>
  </si>
  <si>
    <t>LA CARAVANE DE PHOEBUS</t>
  </si>
  <si>
    <t>ASSOCIATION DES GALERIES D'ART CONTEMPORAIN (MONTRÉAL)</t>
  </si>
  <si>
    <t>FESTIVAL TRANSISTOR OBNL</t>
  </si>
  <si>
    <t>PRODUCTIONS INNU ASSI</t>
  </si>
  <si>
    <t>GALERIE GALERIE EN LIGNE</t>
  </si>
  <si>
    <t>QUEBECINE</t>
  </si>
  <si>
    <t>FONDATION GRANTHAM POUR L'ART ET L'ENVIRONNEMENT (FGAE)</t>
  </si>
  <si>
    <t>ATELIER LA COULÉE - COOPÉRATIVE DE SOLIDARITÉ - SCULPTURE. MÉTAL. SOUDURE</t>
  </si>
  <si>
    <t>CENTRE D'ART DAPHNE</t>
  </si>
  <si>
    <t>VERTE IRLANDE</t>
  </si>
  <si>
    <t>ART ENTR'ELLES</t>
  </si>
  <si>
    <t>ONGLET : 11a</t>
  </si>
  <si>
    <t>Littérature</t>
  </si>
  <si>
    <t>ONGLET : 11a - discpline</t>
  </si>
  <si>
    <t>Architecture</t>
  </si>
  <si>
    <t>Design</t>
  </si>
  <si>
    <t>Dessin</t>
  </si>
  <si>
    <t>Estampe</t>
  </si>
  <si>
    <t>Installation</t>
  </si>
  <si>
    <t>Peinture</t>
  </si>
  <si>
    <t>Performance</t>
  </si>
  <si>
    <t>Photographie</t>
  </si>
  <si>
    <t>Sculpture</t>
  </si>
  <si>
    <t>Poésie</t>
  </si>
  <si>
    <t>ONGLET : 11a - Pratique artistique</t>
  </si>
  <si>
    <t>Pratique artistique</t>
  </si>
  <si>
    <t>Type d’activité</t>
  </si>
  <si>
    <t xml:space="preserve">Type d'activité  </t>
  </si>
  <si>
    <t>Nombre total d'artistes</t>
  </si>
  <si>
    <t>(2)  Le total des revenus de billetterie doit correspondre aux revenus de billetterie présentés dans le sommaire des revenus et dépenses</t>
  </si>
  <si>
    <t>Titre du spectacle ou de l'activité</t>
  </si>
  <si>
    <t>ONGLET : 16 disicpline</t>
  </si>
  <si>
    <t>Organismes de création</t>
  </si>
  <si>
    <t>Organismes de diffusion et de production</t>
  </si>
  <si>
    <t>Organismes de diffusion</t>
  </si>
  <si>
    <t>Organismes de diffusion et de soutien à la production</t>
  </si>
  <si>
    <t>Organismes de soutien à la production</t>
  </si>
  <si>
    <t>ordre</t>
  </si>
  <si>
    <t>arts scene et visu</t>
  </si>
  <si>
    <t>note</t>
  </si>
  <si>
    <t>6 et 7</t>
  </si>
  <si>
    <t>visu</t>
  </si>
  <si>
    <t>art scene</t>
  </si>
  <si>
    <t>spécialisé et pluri</t>
  </si>
  <si>
    <t>littérature</t>
  </si>
  <si>
    <t>visu et scene</t>
  </si>
  <si>
    <t>Foire</t>
  </si>
  <si>
    <t>Rencontre d'artistes et/ou d'écrivain.es avec le public</t>
  </si>
  <si>
    <t>Résidences</t>
  </si>
  <si>
    <t>ONGLET : 12a - activité</t>
  </si>
  <si>
    <t>ONGLET : 12a - discipline</t>
  </si>
  <si>
    <t>Diffuseurs - Accueil et programmation</t>
  </si>
  <si>
    <t>Diffuseurs - Manifestations consacrées à une ou plusieurs disciplines</t>
  </si>
  <si>
    <t>Diffuseurs et Événements nationaux et internationaux</t>
  </si>
  <si>
    <t>Organismes de création et de production et Diffuseurs</t>
  </si>
  <si>
    <t>Organismes de création et de production et Événements nationaux et internationaux</t>
  </si>
  <si>
    <t>Organismes de création et de production, Diffuseurs et Événements nationaux et internationaux</t>
  </si>
  <si>
    <t>Toutes</t>
  </si>
  <si>
    <t>Visu</t>
  </si>
  <si>
    <t>Scene</t>
  </si>
  <si>
    <t>Litt</t>
  </si>
  <si>
    <t>VisuLitt</t>
  </si>
  <si>
    <t>Liste1</t>
  </si>
  <si>
    <t>Liste2</t>
  </si>
  <si>
    <t>Liste3</t>
  </si>
  <si>
    <t>Liste4</t>
  </si>
  <si>
    <t>Liste5</t>
  </si>
  <si>
    <t>Liste6</t>
  </si>
  <si>
    <t>Liste7</t>
  </si>
  <si>
    <t>Liste8</t>
  </si>
  <si>
    <t>Liste9</t>
  </si>
  <si>
    <t>Liste10</t>
  </si>
  <si>
    <t>Liste11</t>
  </si>
  <si>
    <t>Liste12</t>
  </si>
  <si>
    <t>Liste13</t>
  </si>
  <si>
    <t>Liste14</t>
  </si>
  <si>
    <r>
      <rPr>
        <b/>
        <u/>
        <sz val="10"/>
        <rFont val="Arial"/>
        <family val="2"/>
      </rPr>
      <t xml:space="preserve">
Quelques consignes pour déposer les documents dans la section </t>
    </r>
    <r>
      <rPr>
        <b/>
        <i/>
        <u/>
        <sz val="10"/>
        <rFont val="Arial"/>
        <family val="2"/>
      </rPr>
      <t>Documents requis</t>
    </r>
    <r>
      <rPr>
        <b/>
        <sz val="10"/>
        <rFont val="Arial"/>
        <family val="2"/>
      </rPr>
      <t xml:space="preserve">
Section 1 </t>
    </r>
    <r>
      <rPr>
        <sz val="10"/>
        <rFont val="Arial"/>
        <family val="2"/>
      </rPr>
      <t xml:space="preserve">: </t>
    </r>
    <r>
      <rPr>
        <b/>
        <sz val="10"/>
        <rFont val="Arial"/>
        <family val="2"/>
      </rPr>
      <t>Formulaire(s)</t>
    </r>
    <r>
      <rPr>
        <sz val="10"/>
        <rFont val="Arial"/>
        <family val="2"/>
      </rPr>
      <t xml:space="preserve">
 - Le fichier </t>
    </r>
    <r>
      <rPr>
        <b/>
        <i/>
        <sz val="10"/>
        <rFont val="Arial"/>
        <family val="2"/>
      </rPr>
      <t>Excel</t>
    </r>
    <r>
      <rPr>
        <sz val="10"/>
        <rFont val="Arial"/>
        <family val="2"/>
      </rPr>
      <t xml:space="preserve"> ou </t>
    </r>
    <r>
      <rPr>
        <b/>
        <i/>
        <sz val="10"/>
        <rFont val="Arial"/>
        <family val="2"/>
      </rPr>
      <t>Libre Office</t>
    </r>
    <r>
      <rPr>
        <sz val="10"/>
        <rFont val="Arial"/>
        <family val="2"/>
      </rPr>
      <t xml:space="preserve"> doit être déposé dans le format original.
 - Le fichier </t>
    </r>
    <r>
      <rPr>
        <b/>
        <i/>
        <sz val="10"/>
        <rFont val="Arial"/>
        <family val="2"/>
      </rPr>
      <t>Word</t>
    </r>
    <r>
      <rPr>
        <sz val="10"/>
        <rFont val="Arial"/>
        <family val="2"/>
      </rPr>
      <t xml:space="preserve"> doit être déposé en format PDF.
</t>
    </r>
    <r>
      <rPr>
        <b/>
        <sz val="10"/>
        <rFont val="Arial"/>
        <family val="2"/>
      </rPr>
      <t>Section</t>
    </r>
    <r>
      <rPr>
        <sz val="10"/>
        <rFont val="Arial"/>
        <family val="2"/>
      </rPr>
      <t xml:space="preserve"> </t>
    </r>
    <r>
      <rPr>
        <b/>
        <sz val="10"/>
        <rFont val="Arial"/>
        <family val="2"/>
      </rPr>
      <t>2</t>
    </r>
    <r>
      <rPr>
        <sz val="10"/>
        <rFont val="Arial"/>
        <family val="2"/>
      </rPr>
      <t xml:space="preserve"> : </t>
    </r>
    <r>
      <rPr>
        <b/>
        <sz val="10"/>
        <rFont val="Arial"/>
        <family val="2"/>
      </rPr>
      <t>Autres documents</t>
    </r>
    <r>
      <rPr>
        <b/>
        <i/>
        <sz val="10"/>
        <rFont val="Arial"/>
        <family val="2"/>
      </rPr>
      <t xml:space="preserve"> </t>
    </r>
    <r>
      <rPr>
        <sz val="10"/>
        <rFont val="Arial"/>
        <family val="2"/>
      </rPr>
      <t xml:space="preserve"> 
 - Déposer SEULEMENT les documents qui sont énumérés.
</t>
    </r>
  </si>
  <si>
    <t>Artistes de la relève**</t>
  </si>
  <si>
    <t>Artistes en situation de handicap***</t>
  </si>
  <si>
    <t xml:space="preserve">(1) Si vous présentez un plateau double ou une première partie, veuillez inscrire les informations sur une seule ligne. Assurez-vous que le total des revenus de billetterie corresponde aux revenus de billetterie présentés dans le sommaire des revenus et dépenses </t>
  </si>
  <si>
    <t>Ministère des Affaires municipales et de l’Habitation</t>
  </si>
  <si>
    <t>Ministère du Tourisme</t>
  </si>
  <si>
    <t>Organismes de diffusion et de production et Événements nationaux et internationaux</t>
  </si>
  <si>
    <t>Simple</t>
  </si>
  <si>
    <t>TypeMandat</t>
  </si>
  <si>
    <t>Double</t>
  </si>
  <si>
    <t>Diffuseurs et organismes de services</t>
  </si>
  <si>
    <t>Événements nationaux et internationaux et organismes de soutien à la production</t>
  </si>
  <si>
    <t>Type budget</t>
  </si>
  <si>
    <t>14b</t>
  </si>
  <si>
    <t>14a</t>
  </si>
  <si>
    <t>12d</t>
  </si>
  <si>
    <t>14 c ou 14 d</t>
  </si>
  <si>
    <t>14e</t>
  </si>
  <si>
    <t>Liste</t>
  </si>
  <si>
    <t>Reel</t>
  </si>
  <si>
    <t>EnCours</t>
  </si>
  <si>
    <t>An 1 cycle</t>
  </si>
  <si>
    <t>Centres d’exposition</t>
  </si>
  <si>
    <t>Arts action</t>
  </si>
  <si>
    <t>Arts audio</t>
  </si>
  <si>
    <t>Cinéma-vidéo</t>
  </si>
  <si>
    <t>Installation vidéo</t>
  </si>
  <si>
    <t>Installation sonore</t>
  </si>
  <si>
    <t>Programmation film/vidéo</t>
  </si>
  <si>
    <t>ONGLET : 11b activité</t>
  </si>
  <si>
    <t>Nature de l’activité</t>
  </si>
  <si>
    <t>Nombre de spectateurs ou de participants  payants</t>
  </si>
  <si>
    <t xml:space="preserve">Nombre total de spectateurs ou de participants </t>
  </si>
  <si>
    <t>S.A.T. SOCIETE DES ARTS       TECHNOLOGIQUES</t>
  </si>
  <si>
    <t>ANIMATION CENTRE-VILLE SHERBROOKE</t>
  </si>
  <si>
    <t>CORPORATION DE LA SALLE ANDRE-MATHIEU</t>
  </si>
  <si>
    <t>LE GROUPE DE LA VEILLEE</t>
  </si>
  <si>
    <t>REPERCUSSION THEATRE</t>
  </si>
  <si>
    <t>L'ARRIÈRE SCÈNE, CENTRE DRAMATIQUE POUR L'ENFANCE ET LA JEUNESSE</t>
  </si>
  <si>
    <t>LA REVUE SEQUENCES</t>
  </si>
  <si>
    <t>LE NOUVEAU THÉÂTRE EXPERIMENTAL</t>
  </si>
  <si>
    <t>THÉÂTRE DU RIDEAU VERT</t>
  </si>
  <si>
    <t>DANSE-CITE INC.</t>
  </si>
  <si>
    <t>GALERIE D'ART DU PARC INC</t>
  </si>
  <si>
    <t>ATELIER DU CONTE EN MUSIQUE ET EN IMAGES</t>
  </si>
  <si>
    <t>LA SOCIETE DE DIFFUSION DE SPECTACLES DE RIMOUSKI</t>
  </si>
  <si>
    <t>CAHIERS DE THEATRE JEU INC.</t>
  </si>
  <si>
    <t>CORPORATION DE LA SALLE DE SPECTACLES DE SEPT-ILES INC</t>
  </si>
  <si>
    <t>OPERA DE MONTREAL</t>
  </si>
  <si>
    <t>DIFFUSION INTER-CENTRES INC.</t>
  </si>
  <si>
    <t>THEATRE LA CHAPELLE INC.</t>
  </si>
  <si>
    <t>LOBE</t>
  </si>
  <si>
    <t>LE THEATRE DE L'OPSIS INC.</t>
  </si>
  <si>
    <t>SALON DU LIVRE DE L'OUTAOUAIS INC</t>
  </si>
  <si>
    <t>IMAGO THEATRE INC.</t>
  </si>
  <si>
    <t>PRODUCTIONS PLATEFORME INC</t>
  </si>
  <si>
    <t>LE VIEUX CLOCHER DE MAGOG (1982) INC.</t>
  </si>
  <si>
    <t>TERRES EN VUES, SOCIETE POUR  DIFFUSION CULTURE AUTOCHTONE</t>
  </si>
  <si>
    <t>PUBLICATIONS GAETAN LÉVESQUE</t>
  </si>
  <si>
    <t>CONSEIL QUEBECOIS DU THEATRE</t>
  </si>
  <si>
    <t>L'ORCHESTRE DE CHAMBRE I MUSICI DE MONTREAL</t>
  </si>
  <si>
    <t>COMPAGNIE TRANS-THEATRE</t>
  </si>
  <si>
    <t>MUSIQUE DE CHAMBRE DE STE-PETRONILLE INC</t>
  </si>
  <si>
    <t>PRODUCTIONS CIEL VARIABLE.</t>
  </si>
  <si>
    <t>RESEAU DES ORGANISATEURS DE   SPECT EST QUE (R.O.S.E.Q.)</t>
  </si>
  <si>
    <t>COLLECTIF LIBERTE INC.</t>
  </si>
  <si>
    <t>FESTIVAL TRANSAMERIQUES</t>
  </si>
  <si>
    <t>LA COMPAGNIE JEAN DUCEPPE</t>
  </si>
  <si>
    <t>CENTRE D'ART DE KAMOURASKA</t>
  </si>
  <si>
    <t>COMITE DE SPECTACLES DE THETFORD MINES INC</t>
  </si>
  <si>
    <t>LE CENTRE D'EXPOSITION MONT-LAURIER</t>
  </si>
  <si>
    <t>THÉÄTRE PÉRISCOPE</t>
  </si>
  <si>
    <t>LE NOUVEL ENSEMBLE MODERNE (NEM)</t>
  </si>
  <si>
    <t>AXENÉO7</t>
  </si>
  <si>
    <t>ORCHESTRE SYMPHONIQUE DE MONTREAL</t>
  </si>
  <si>
    <t>PRODUCTIONS REALISATIONS INDEPENDANTES DE MTL P.R.I.M.</t>
  </si>
  <si>
    <t>ORCHESTRE CLASSIQUE DE MONTRÉAL</t>
  </si>
  <si>
    <t>LE ZOCALO, ATELIER D'ART DE   LONGUEUIL</t>
  </si>
  <si>
    <t>THEATRE UBU INC.</t>
  </si>
  <si>
    <t>THEATRE INCLINE INC.</t>
  </si>
  <si>
    <t>LES AMIS DE LA MUSIQUE DE RICHMOND INC.</t>
  </si>
  <si>
    <t>CREATIONS ETC</t>
  </si>
  <si>
    <t>LES PRODUCTIONS RECTO-VERSO   QUEBEC INC.</t>
  </si>
  <si>
    <t>FESTI JAZZ RIMOUSKI INC</t>
  </si>
  <si>
    <t>CORPORATION DE GESTION DE LA  SALLE DE SPECTACLE BAIE-COMEAU</t>
  </si>
  <si>
    <t>FESTIVAL INTERNATIONAL DE LANAUDIERE INC.</t>
  </si>
  <si>
    <t>SOCIETE DE DEVELOPPEMENT CULTUREL DE TERREBONNE</t>
  </si>
  <si>
    <t>SOCIETE QUEBECOISE DE RECHERCHE EN MUSIQUE (SQRM)</t>
  </si>
  <si>
    <t>DIFFUSION EN SCENE RIVIERE-DU-NORD INC.</t>
  </si>
  <si>
    <t>EST-NORD-EST, RESIDENCE       D'ARTISTES</t>
  </si>
  <si>
    <t>ODYSCENE INC.</t>
  </si>
  <si>
    <t>REGROUPEMENT DES CENTRES      D'ARTISTES AUTOGERES DU QC INC</t>
  </si>
  <si>
    <t>OPÉRA DU ROYAUME</t>
  </si>
  <si>
    <t>CONFÉRENCE INTERNATIONALE DES ARTS DE LA SCENE DE MTL</t>
  </si>
  <si>
    <t>OPTICA-UN CENTRE AU SERVICE DE L'ART CONTEMPORAIN</t>
  </si>
  <si>
    <t>LES DEUX MONDES, COMPAGNIE DE THEATRE</t>
  </si>
  <si>
    <t>C.D. SPECTACLES INC.</t>
  </si>
  <si>
    <t>THÉÂTRE DU LAC BROME</t>
  </si>
  <si>
    <t>SPECTOUR ABITIBI-TEMISCAMINGUE INC.</t>
  </si>
  <si>
    <t>DULCINEE LANGFELDER ET CIE</t>
  </si>
  <si>
    <t>ATELIER DE DRAMATURGIE DE MONTREAL INC</t>
  </si>
  <si>
    <t>FEDERATION D'ART DRAMATIQUE DU QUEBEC</t>
  </si>
  <si>
    <t>CORPORATION ILE DU REPOS</t>
  </si>
  <si>
    <t>KAMELEART MATANE</t>
  </si>
  <si>
    <t>PRODUCTIONS DUA</t>
  </si>
  <si>
    <t>L'AVANT-PREMIÈRE</t>
  </si>
  <si>
    <t>LA REVUE MŒBIUS</t>
  </si>
  <si>
    <t>LA FONDATION BBCM</t>
  </si>
  <si>
    <t>OPERA DE QUEBEC INC.</t>
  </si>
  <si>
    <t>ASSOCIATION DES ÉCRIVAINES ET DES ÉCRIVAINS QUÉBÉCOIS POUR LA JEUNESSE (A. E. Q. J.)</t>
  </si>
  <si>
    <t>DANSE IMEDIA O.S.B.L.</t>
  </si>
  <si>
    <t>FESTIVAL INTERNATIONAL DE DANSE ENCORE</t>
  </si>
  <si>
    <t>CODES D'ACCES</t>
  </si>
  <si>
    <t>COMITE WATERLYS INC.</t>
  </si>
  <si>
    <t>THEATRE YOUTHEATRE INC.</t>
  </si>
  <si>
    <t>LE SABORD, REVUE CULTURELLE</t>
  </si>
  <si>
    <t>ADA  X</t>
  </si>
  <si>
    <t>CONSEIL QUEBECOIS DE LA MUSIQUE</t>
  </si>
  <si>
    <t>THEATRE PUPULUS MORDICUS</t>
  </si>
  <si>
    <t>FESTIVAL DE MUSIQUE DE CHAMBRE DE MONTREAL</t>
  </si>
  <si>
    <t>FOLIE/CULTURE INC</t>
  </si>
  <si>
    <t>L'ASSOCIATION DES PROFESSIONNELS ARTS SCENE QUE.</t>
  </si>
  <si>
    <t>THEATRE DU TANDEM INC.</t>
  </si>
  <si>
    <t>(MAI) MONTREAL, ARTS INTERCULTURELS)</t>
  </si>
  <si>
    <t>LA SOCIETE DE MUSIQUE CONTEMPORAINE DU QUEBEC</t>
  </si>
  <si>
    <t>INFINITHEATRE</t>
  </si>
  <si>
    <t>RESEAUX DES ARTS MEDIATIQUES</t>
  </si>
  <si>
    <t>THEATRE URBI &amp; ORBI INC.</t>
  </si>
  <si>
    <t>CLUB MUSICAL DE QUEBEC</t>
  </si>
  <si>
    <t>THEATRE MAINLINE</t>
  </si>
  <si>
    <t>LES AMIS DU THÉÂTRE BELCOURT</t>
  </si>
  <si>
    <t>VILLAGE EN CHANSON DE PETITE-VALLEE</t>
  </si>
  <si>
    <t>CHANTS LIBRES COMPAGNIE LYRIQUE DE CREATION</t>
  </si>
  <si>
    <t>HORS CHAMP</t>
  </si>
  <si>
    <t>LES 4 SCENES</t>
  </si>
  <si>
    <t>CENTRE D'EXPOSITION DE        VAL-D'OR</t>
  </si>
  <si>
    <t>QWF FEDERATION DES ECRIVAINES ET ECRIVAINS DU QUEBEC INC.</t>
  </si>
  <si>
    <t>LA PIETA AVEC ANGELE DUBEAU</t>
  </si>
  <si>
    <t>SOCIETE D'ART VOCAL DE MONTREAL</t>
  </si>
  <si>
    <t>L'ORCHESTRE SYMPHONIQUE DE    LAVAL 1984 INC.</t>
  </si>
  <si>
    <t>LE PETIT THEATRE DU NORD</t>
  </si>
  <si>
    <t>RESEAU CENTRE</t>
  </si>
  <si>
    <t>FESTIVAL DE LA BANDE DESSINEE FRANCOPHONE DE QUEBEC</t>
  </si>
  <si>
    <t>FESTIVAL DES MUSIQUES DE      CREATION SAGUENAY-LAC-ST-JEAN</t>
  </si>
  <si>
    <t>SOCIÉTÉ ARTS ET CULTURE DE SAINT-PLACIDE (SAC)</t>
  </si>
  <si>
    <t>COMITE DE LA CULTURE DE COWANSVILLE INC.</t>
  </si>
  <si>
    <t>LES COMPAGNONS DE LA MISE EN VALEUR DU PATRIMOINE VIVANT DE TROIS-PISTOLES INC.</t>
  </si>
  <si>
    <t>VISIONS SUR L'ART (QUÉBEC) INC.</t>
  </si>
  <si>
    <t>THEATRE DU MARAIS DE VAL-MORIN</t>
  </si>
  <si>
    <t>L'IMPRIMERIE, CENTRE D'ARTISTES</t>
  </si>
  <si>
    <t>PRODUCTIONS PERSEPHONE INC.</t>
  </si>
  <si>
    <t>FONDATION METROPOLIS BLEU</t>
  </si>
  <si>
    <t>LA SOCIETE DES AMIS DU MOULIN DU PORTAGE</t>
  </si>
  <si>
    <t>COMITE CULTUREL MEGANTIC INC.</t>
  </si>
  <si>
    <t>CONCOURS MUSICAL INTERNATIONAL DE MONTREAL</t>
  </si>
  <si>
    <t>CONTES EN ILES</t>
  </si>
  <si>
    <t>BACH - ACADEMIE DE MONTREAL</t>
  </si>
  <si>
    <t>VA ARTS VIVANTS</t>
  </si>
  <si>
    <t>LES PRODUCTIONS DES PIEDS DES MAINS</t>
  </si>
  <si>
    <t>THEATRE BIENVENUE AUX DAMES !</t>
  </si>
  <si>
    <t>L'ÉCOLE SUPÉRIEURE DES ARTS JUDAIQUES DE LA SCÈNE (KLEZKANADA)</t>
  </si>
  <si>
    <t>PETITS BONHEURS DIFFUSION CULTURELLE</t>
  </si>
  <si>
    <t>MARIBÉ - SORS DE CE CORPS</t>
  </si>
  <si>
    <t>COOP DE SOLIDARITE DU CAFE    CULTUREL DE LA CHASSE-GALERIE</t>
  </si>
  <si>
    <t>DIFFUSEUR CULTUREL DES COLLINES</t>
  </si>
  <si>
    <t>REGROUPEMENT DES ARTS INTERDISCIPLINAIRES DU QUÉBEC - RAIQ</t>
  </si>
  <si>
    <t>PETRUS</t>
  </si>
  <si>
    <t>FESTIVALS ILLIMITES</t>
  </si>
  <si>
    <t>CARREFOUR CULTUREL ESTACADE</t>
  </si>
  <si>
    <t>FESTIVAL DE JAZZ ET BLUES HERITAGE</t>
  </si>
  <si>
    <t>ORANGE, L'EVENEMENT D'ART     ACTUEL DE SAINT-HYACINTHE</t>
  </si>
  <si>
    <t>GROUPE VIVO BAROCCO</t>
  </si>
  <si>
    <t>ENSEMBLE A PERCUSSION SIXTRUM</t>
  </si>
  <si>
    <t>SBC GALLERY OF CONTEMPORARY   ART</t>
  </si>
  <si>
    <t>CORPORATION DU THÉÄTRE L'ÉTOILE</t>
  </si>
  <si>
    <t>LETTRES QUEBECOISES</t>
  </si>
  <si>
    <t>REALISATRICES EQUITABLES</t>
  </si>
  <si>
    <t>MAKILA, COOPÉRATIVE DE SOLIDARITÉ</t>
  </si>
  <si>
    <t>VOIX ÉTERNELLES / VOX AETERNA</t>
  </si>
  <si>
    <t>THEATRE A BOUT PORTANT</t>
  </si>
  <si>
    <t>LE MUSEE D'ART CONTEMPORAIN DE BAIE-SAINT-PAUL</t>
  </si>
  <si>
    <t>SOCIETE POUR LES ARTS EN MILIEUX DE SANTE</t>
  </si>
  <si>
    <t>CÖTE SCÈNE</t>
  </si>
  <si>
    <t>AUDIOTOPIE COOP</t>
  </si>
  <si>
    <t>LE FESTIVAL DU CONTE ET DE LA LEGENDE DE L'INNUCADIE</t>
  </si>
  <si>
    <t>THEATRE DE L'OEIL OUVERT</t>
  </si>
  <si>
    <t>FESTIVAL DE CONTES IL ETAIT UNE FOIS...</t>
  </si>
  <si>
    <t>CENTRE DES ARTS DE STANSTEAD</t>
  </si>
  <si>
    <t>BIGICO                        CONTEMPORAINE (BIGICO)</t>
  </si>
  <si>
    <t>FESTIVAL D'OPERA DE QUEBEC</t>
  </si>
  <si>
    <t>SLAMONTRÉAL</t>
  </si>
  <si>
    <t>PROJECTIONS LIBÉRANTES</t>
  </si>
  <si>
    <t>PRODUCTIONS ONISHKA /ONISHKA PRODUCTIONS</t>
  </si>
  <si>
    <t>CENTRE DE MUSIQUE CANADIENNE  AU QUEBEC</t>
  </si>
  <si>
    <t>ORCHESTRE DE CHAMBRE NOUVELLE GENERATION</t>
  </si>
  <si>
    <t>LA VIERGE FOLLE</t>
  </si>
  <si>
    <t>CERCLE DES AMIS DE LA MAISON MUSICALE DE WARWICK</t>
  </si>
  <si>
    <t>PORTRAIT SONORE</t>
  </si>
  <si>
    <t>PROPAGATION</t>
  </si>
  <si>
    <t>LE THÉÂTRE FÊLÉ</t>
  </si>
  <si>
    <t>MAMMIFERES</t>
  </si>
  <si>
    <t>OBSERVATOIRE QUÉBÉCOIS D'ART LYRIQUE (OQAL)</t>
  </si>
  <si>
    <t>ASSOCIATION POUR LA DIFFUSION DE LA MUSIQUE D'AUGUSTE DESCARRIES</t>
  </si>
  <si>
    <t>LA TRALEE</t>
  </si>
  <si>
    <t>THÉÂTRE DE LA BOTTE TROUÉE</t>
  </si>
  <si>
    <t>MUSIQUE ET TRADITIONS ILLIMITEES</t>
  </si>
  <si>
    <t>ALLIANCE KRUMP MONTRÉAL</t>
  </si>
  <si>
    <t>CONFLUENCE - CRÉATEUR DE VOCATIONS</t>
  </si>
  <si>
    <t>CULTURE SAINT-CASIMIR</t>
  </si>
  <si>
    <t>DIFFUSION CULTURELLE FIKA(S)</t>
  </si>
  <si>
    <t>ORCHESTRE PHILHARMONIQUE DE LA RELÈVE DU QUÉBEC</t>
  </si>
  <si>
    <t>ASSOCIATION QUEBECOISE DU COR</t>
  </si>
  <si>
    <t>LIVART</t>
  </si>
  <si>
    <t>MONDE ET MACADAM</t>
  </si>
  <si>
    <t>ESPACE COTE-COUR</t>
  </si>
  <si>
    <t>L'AMPLI DE QUEBEC</t>
  </si>
  <si>
    <t>MUSIQUE SUR LES ROUTES</t>
  </si>
  <si>
    <t>LA BRUTE QUI PLEURE</t>
  </si>
  <si>
    <t>FÂCHEUX THÉÂTRE</t>
  </si>
  <si>
    <t>LE MONASTÈRE</t>
  </si>
  <si>
    <t>P.A.A.L. PARTAGEONS LE MONDE</t>
  </si>
  <si>
    <t>INITIATIVES 1-2-3-4</t>
  </si>
  <si>
    <t>LA POESIE PARTOUT</t>
  </si>
  <si>
    <t>GESU - CENTRE DE CREATIVITE</t>
  </si>
  <si>
    <t>RANG 1 - DIRECTION CULTURE</t>
  </si>
  <si>
    <t>CAFE DE QUARTIER ASCOT</t>
  </si>
  <si>
    <t>FILMINISTES</t>
  </si>
  <si>
    <t>FESTIVAL DE MUSIQUE TRADITIONNELLE DE VAL-D'OR</t>
  </si>
  <si>
    <t>DIFFUSION COUNTRY</t>
  </si>
  <si>
    <t>LES ATELIERS DU RUISSEAU,     COOPERATIVE DE SOLIDARITE</t>
  </si>
  <si>
    <t>LES ESCAPADES MUSICALES DE LA CITÉ</t>
  </si>
  <si>
    <t>PRODUCTIONS ARTISTIQUES RÉGIONALES DES LAURENTIDES</t>
  </si>
  <si>
    <t>MUSIQUE 3 FEMMES</t>
  </si>
  <si>
    <t>FESTIVAL PLEINS ÉCRANS</t>
  </si>
  <si>
    <t>LA DIFFUSION SPOKENWORD QUEBEC</t>
  </si>
  <si>
    <t>DIFFUSION LE VRAI MONDE?</t>
  </si>
  <si>
    <t>FESTIVAL SUPERFOLK DE MORIN-HEIGHTS</t>
  </si>
  <si>
    <t>LES INTERNATIONAUX PYROTECHNIQUES DE GATINEAU</t>
  </si>
  <si>
    <t>FESTIVAL DE CIRQUE DES ILES</t>
  </si>
  <si>
    <t>NOUS SOMMES L'ÉTÉ</t>
  </si>
  <si>
    <t>CAPAS (COMMUNICATIONS, ADMINISTRATION ET PRODUCTION DES ARTS DE LA SCÈNE) INC.</t>
  </si>
  <si>
    <t>LES HÉBERTISTES</t>
  </si>
  <si>
    <t>COOPERATIVE DE SOLIDARITE TENK CANADA</t>
  </si>
  <si>
    <t>REVUE NYX</t>
  </si>
  <si>
    <t>ANIMALS OF DISTINCTION ARTS SOCIETY</t>
  </si>
  <si>
    <t>COMPAGNIE CATHERINE GAUDET</t>
  </si>
  <si>
    <t>ZEMMOURBALLET</t>
  </si>
  <si>
    <t>ECOSCENO</t>
  </si>
  <si>
    <t>RAPPELS, LA MÉMOIRE DU THÉÂTRE AU QUÉBEC</t>
  </si>
  <si>
    <t>FESTIVAL CHORAL DE MONTRÉAL</t>
  </si>
  <si>
    <t>GONG</t>
  </si>
  <si>
    <t>FESTIVAL STELLA MUSICA</t>
  </si>
  <si>
    <t>ORGANISME DE PUBLICATION      LITTERAIRE DE MONTREAL</t>
  </si>
  <si>
    <t>CONCERTS POUR TOUTES LES      OREILLES</t>
  </si>
  <si>
    <t>REGROUPEMENT DES FESTIVALS REGIONAUX ARTISTIQUES ET INDEPENDANTS</t>
  </si>
  <si>
    <t>PRODUCTIONS ÇA COMMENCE À QUELLE HEURE</t>
  </si>
  <si>
    <t>LES ÉDITIONS FEMMES DE PAROLE</t>
  </si>
  <si>
    <t>COMITÉ CULTUREL DE LA SALLE AUGUSTIN-NORBERT-MORIN</t>
  </si>
  <si>
    <t>SALON DU LIVRE DE BONAVENTURE</t>
  </si>
  <si>
    <t>LES PRODUCTIONS CULTURELLES   HIATUS INC.</t>
  </si>
  <si>
    <t>FESTIVAL TRISTE</t>
  </si>
  <si>
    <t>ENSEMBLE OBIORA</t>
  </si>
  <si>
    <t>SCORP CORPS</t>
  </si>
  <si>
    <t>PRODUCTIONS NOUVELLE-ORLEANS</t>
  </si>
  <si>
    <t>FESTIVAL CASSE-GUEULE</t>
  </si>
  <si>
    <t>VILLE DE SAINT-EUSTACHE</t>
  </si>
  <si>
    <t>VILLE DE NEW RICHMOND</t>
  </si>
  <si>
    <t>UNIVERSITÉ DU QUÉBEC À MONTRÉAL</t>
  </si>
  <si>
    <t>VILLE DE LAVAL</t>
  </si>
  <si>
    <t>VILLE DE ROBERVAL</t>
  </si>
  <si>
    <t>VILLE D'ALMA</t>
  </si>
  <si>
    <t>L'AUGUSTE THEATRE</t>
  </si>
  <si>
    <t>THEATRE COMPLICE</t>
  </si>
  <si>
    <t>JONQUIERE EN MUSIQUE INC.</t>
  </si>
  <si>
    <t>CONSEIL DE LA CULTURE DE L'ESTRIE</t>
  </si>
  <si>
    <t>CULTURE OUTAOUAIS</t>
  </si>
  <si>
    <t>CONSEIL DE LA CULTURE DE L'ABITIBI-TÉMISCAMINGUE</t>
  </si>
  <si>
    <t>INTERACTION QUI LTÉE</t>
  </si>
  <si>
    <t>CORPORATION DE DEVELOPPEMENT  PORTUAIRE L'ANSE ETANG-DU-NORD</t>
  </si>
  <si>
    <t>CONSEIL DE LA CULTURE DE      LANAUDIERE</t>
  </si>
  <si>
    <t>INSTITUT CULTUREL AVATAQ INC.</t>
  </si>
  <si>
    <t>LE CENTRE CULTUREL ESPACE 7000 INC / LA SALLE DÉSILETS</t>
  </si>
  <si>
    <t>CULTURE MAURICIE</t>
  </si>
  <si>
    <t>ASSOCIATION PROFESSIONNELLE DES ÉCRIVAINS DE LA SAGAMIE</t>
  </si>
  <si>
    <t>CULTURE CAPITALE-NATIONALE ET CHAUDIÈRE-APPALACHES</t>
  </si>
  <si>
    <t>ENSEMBLE VOCAL ARTS-QUEBEC    INC.</t>
  </si>
  <si>
    <t>ASSOCIATION DES AUTEURES ET AUTEURS DE L'ESTRIE</t>
  </si>
  <si>
    <t>CULTURE BAS-SAINT-LAURENT</t>
  </si>
  <si>
    <t>CENTRE INTERNATIONAL D'ART CONTEMPORAIN DE MONTRÉAL</t>
  </si>
  <si>
    <t>CORPORATION DU CAMP LITTERAIRE FELIX</t>
  </si>
  <si>
    <t>HARPAGON THEATRE</t>
  </si>
  <si>
    <t>LE RENDEZ-VOUS MUSICAL DE LATERRIÈRE</t>
  </si>
  <si>
    <t>ARTISTES ET ARTISANS DE BEAUCE INC.</t>
  </si>
  <si>
    <t>ESPACES SONORES ILLIMITÉS</t>
  </si>
  <si>
    <t>CHOEUR DE LAVAL</t>
  </si>
  <si>
    <t>SOCIETE LITTERAIRE DE LAVAL</t>
  </si>
  <si>
    <t>DIFFUSIONS GAIES ET LESBIENNES DU QUEBEC</t>
  </si>
  <si>
    <t>FONDATION DES ARTISTES DU QUÉBEC</t>
  </si>
  <si>
    <t>ENSEMBLE FOLKLORIQUE MACKINAW INC</t>
  </si>
  <si>
    <t>OMNIBUS, LE CORPS DU THEATRE</t>
  </si>
  <si>
    <t>LE FESTIVOIX DE TROIS-RIVIÈRES</t>
  </si>
  <si>
    <t>FONDATION J ARMAND BOMBARDIER</t>
  </si>
  <si>
    <t>VUES D'AFRIQUE</t>
  </si>
  <si>
    <t>CAMMAC</t>
  </si>
  <si>
    <t>CONSEIL MONTÉRÉGIEN DE LA CULTURE ET DES COMMUNICATIONS</t>
  </si>
  <si>
    <t>ARRIMAGE, CORPORATION CULTURELLE DES ÎLES-DE-LA-MADELEINE</t>
  </si>
  <si>
    <t>LA COMPAGNIE DE DANSE MODERNE AXILE</t>
  </si>
  <si>
    <t>CULTURE GASPÉSIE</t>
  </si>
  <si>
    <t>ORCHESTRE PHILARMONIQUE DU NOUVEAU MONDE</t>
  </si>
  <si>
    <t>HEC MONTRÉAL CHAIRE DE GESTION DES ARTS CARMELLE ET RÉMI-MARCOUX</t>
  </si>
  <si>
    <t>EXPOSITION AGRICOLE RÉGIONALE RIVE NORD</t>
  </si>
  <si>
    <t>LE CARROUSEL INTERNATIONAL DU FILM DE RIMOUSKI INC</t>
  </si>
  <si>
    <t>ACADEMIE DE DANSE DE BAIE-COMEAU</t>
  </si>
  <si>
    <t>INSTITUT TSHAKAPESH</t>
  </si>
  <si>
    <t>CULTURE CÔTE-NORD</t>
  </si>
  <si>
    <t>COMMUNAUTÉ SÉPHARADE UNIFIÉE DU QUÉBEC (FESTIVAL SÉPHARADE DE MONTRÉAL)</t>
  </si>
  <si>
    <t>MEDUSE, COOPERATIVE DE PRODUCT DIFFUS ARTIST CULTUREL</t>
  </si>
  <si>
    <t>FLÛTE ALORS!</t>
  </si>
  <si>
    <t>THÉÂTRE LA FENIÈRE</t>
  </si>
  <si>
    <t>CULTURE LAURENTIDES</t>
  </si>
  <si>
    <t>COMITE CULTUREL DE WEEDON INC.</t>
  </si>
  <si>
    <t>THEATRES UNIS ENFANCE JEUNESSE INC.</t>
  </si>
  <si>
    <t>CENTRE D'ART CONTEMPORAIN DE  L'OUTAOUAIS INC.</t>
  </si>
  <si>
    <t>FONDATION FELIX-LECLERC INC.</t>
  </si>
  <si>
    <t>C'JEUNE</t>
  </si>
  <si>
    <t>LE FESTIVAL MONTRÉAL EN LUMIÈRE INC.</t>
  </si>
  <si>
    <t>XN QUÉBEC</t>
  </si>
  <si>
    <t>LA SCENE MUSICALE</t>
  </si>
  <si>
    <t>ASSOCIATION DES RÉALISATEURS ET RÉALISATRICES DU QUEBEC</t>
  </si>
  <si>
    <t>CONSEIL QUÉBÉCOIS DES RESSOURCES HUMAINES EN CULTURE</t>
  </si>
  <si>
    <t>SOCIETE QUEBECOISE DE GESTION COLLECTIVE DROITS REPRODUCTION</t>
  </si>
  <si>
    <t>MÉTIERS ET TRADITIONS</t>
  </si>
  <si>
    <t>LES AMIS DU PATRIMOINE DE     SAINT-VENANT-DE-PAQUETTE</t>
  </si>
  <si>
    <t>COMITE D'AMENAGEMENT ET DE DEVDURABLE ENVIRONNEMENTAL ET CUL</t>
  </si>
  <si>
    <t>THEATRE CRI</t>
  </si>
  <si>
    <t>LA FETE DU LIVRE ET DE LA LECTURE DE LONGUEUIL</t>
  </si>
  <si>
    <t>STUKO-THEATRE INC.</t>
  </si>
  <si>
    <t>LA TROUPE LUNA CABALLERA</t>
  </si>
  <si>
    <t>ATELIERS L'AQUARIUM ET LE GLOBE</t>
  </si>
  <si>
    <t>THÉÂTRE DE L'UTOPIE</t>
  </si>
  <si>
    <t>CONSEIL QUÉBÉCOIS DES ÉVÉNEMENTS ÉCORESPONSABLES  RÉSEAU QUÉBÉCOIS DES FEMMES EN ENVIRONNEMENT</t>
  </si>
  <si>
    <t>THEATRE DE VILLAGE OUEST INC.</t>
  </si>
  <si>
    <t>S.O.S. PREDELT</t>
  </si>
  <si>
    <t>LES VOISINS D'EN HAUT</t>
  </si>
  <si>
    <t>LES PRODUCTIONS MUSICALES     L'ARTISHOW</t>
  </si>
  <si>
    <t>LES PRODUCTIONS ILLUSION FABULEUSE (IF PRODUCTIONS)</t>
  </si>
  <si>
    <t>LES PRODUCTIONS DROLE DE MONDE</t>
  </si>
  <si>
    <t>CORPORATION DES FÊTES ET ÉVÉNEMENTS DE CHARLEVOIX (COFEC)</t>
  </si>
  <si>
    <t>CONSEIL RÉGIONAL DE LA CULTURE SAGUENAY-LAC-SAINT-JEAN</t>
  </si>
  <si>
    <t>ESPACE SUTTON</t>
  </si>
  <si>
    <t>LE GROUPE DÉRIVES URBAINES INC.</t>
  </si>
  <si>
    <t>CERCLE DES AMIS ET AMIES DE NORTENO</t>
  </si>
  <si>
    <t>LES PRODUCTIONS DE L'ANCIEN PRESBYTÈRE</t>
  </si>
  <si>
    <t>L'ENSEMBLE MRUTA MERTSI</t>
  </si>
  <si>
    <t>PRODUCTION ART AND SOUL</t>
  </si>
  <si>
    <t>LA TROUPE A COEUR OUVERT INC.</t>
  </si>
  <si>
    <t>ET MARIANNE ET SIMON</t>
  </si>
  <si>
    <t>COMITE DE L'ENTREPOT DE L'ANSE-AU-GRIFFON</t>
  </si>
  <si>
    <t>ASSOCIATION DES AUTEURS DES LAURENTIDES</t>
  </si>
  <si>
    <t>CARREFOUR SOCIOCULTUREL AU VIEUX THÉÂTRE</t>
  </si>
  <si>
    <t>LE LAC EN FETE</t>
  </si>
  <si>
    <t>THÉÂTRE DE FORTUNE</t>
  </si>
  <si>
    <t>CULTURE MONTRÉAL</t>
  </si>
  <si>
    <t>UNIVERSITE DE MONTRÉAL</t>
  </si>
  <si>
    <t>LES PRODUCTIONS LE P'TIT MONDE INC.</t>
  </si>
  <si>
    <t>DÉCALAGE CRÉATIONS ET PRODUCTIONS</t>
  </si>
  <si>
    <t>SOCIETE LITTERAIRE ET HISTORIQUE DE QUEBEC</t>
  </si>
  <si>
    <t>LES PRODUCTIONS CARMAGNOLES</t>
  </si>
  <si>
    <t>UNANIME THEATRE</t>
  </si>
  <si>
    <t>FESTIVAL JAZZ ETCETERA LÉVIS</t>
  </si>
  <si>
    <t>PARTENARIAT DU QUARTIER DES SPECTACLES</t>
  </si>
  <si>
    <t>RENDEZ-VOUS CULTURELS DE SAINT-CASIMIR</t>
  </si>
  <si>
    <t>CULTURE CENTRE-DU-QUÉBEC</t>
  </si>
  <si>
    <t>COEUR DU VILLAGE, PRODUCTIONS</t>
  </si>
  <si>
    <t>ATELIERS BELLEVILLE</t>
  </si>
  <si>
    <t>MOBILISACTION JEUNESSE</t>
  </si>
  <si>
    <t>LES PRODUCTIONS INNU NIKAMU</t>
  </si>
  <si>
    <t>THEATRE 100 MASQUES</t>
  </si>
  <si>
    <t>FONDATION PHI POUR L'ART CONTEMPORAIN</t>
  </si>
  <si>
    <t>HETEROCLITE, LA BOITE À CULTURE</t>
  </si>
  <si>
    <t>SOEURS SCHMUTT</t>
  </si>
  <si>
    <t>LES PRODUCTIONS TRACES ET SOUVENANCES</t>
  </si>
  <si>
    <t>L'ESPACE CULTUREL DU QUARTIER</t>
  </si>
  <si>
    <t>COOPÉRATIVE D'HABITATION CERCLE CARRÉ</t>
  </si>
  <si>
    <t>FESTIVAL DE CONTES ET LEGENDES EN ABITIBI-TEMISCAMINGUE</t>
  </si>
  <si>
    <t>REGROUPEMENT DES COMPAGNIES RESIDENTES DU CENTRE DES ARTS DE LA SCENE JEAN-BESRÉ</t>
  </si>
  <si>
    <t>GROUPE PHOTO MEDIA INTERNATIONAL INC.</t>
  </si>
  <si>
    <t>CREE NATIVE ARTS AND CRAFTS ASSOCIATION / ASSOCIATION CRIE D'ARTISANAT AUTOCHTONE</t>
  </si>
  <si>
    <t>THEATRE SOUS ZERO</t>
  </si>
  <si>
    <t>THÉÂTRE GLOBE BULLE ROUGE</t>
  </si>
  <si>
    <t>RENDEZ-VOUS M.O.S. MONTREAL</t>
  </si>
  <si>
    <t>L'ODYSSEE ARTISTIQUE</t>
  </si>
  <si>
    <t>THÉÂTRE L'EXIL</t>
  </si>
  <si>
    <t>MANDALA SITÙ DANSE</t>
  </si>
  <si>
    <t>THEATRE DU DREAM TEAM</t>
  </si>
  <si>
    <t>LA FÊTE AU PETIT VILLAGE</t>
  </si>
  <si>
    <t>MAISON DE LA CULTURE DE SAINT-ROCH-DE-RICHELIEU</t>
  </si>
  <si>
    <t>MU</t>
  </si>
  <si>
    <t>LA TÊTE DE PIOCHE</t>
  </si>
  <si>
    <t>VISION DIVERSITE</t>
  </si>
  <si>
    <t>LES ECORNIFLEUSES</t>
  </si>
  <si>
    <t>PRODUCTIONS ARTISTIQUES DE LA REGION D'ACTON</t>
  </si>
  <si>
    <t>LIMOILOU EN VRAC</t>
  </si>
  <si>
    <t>THÉÂTRE TOUT TERRAIN</t>
  </si>
  <si>
    <t>LES ÉCRIVAINS DE LA MAURICIE INC.</t>
  </si>
  <si>
    <t>LE BUREAU DE L'APA</t>
  </si>
  <si>
    <t>L'ENSEMBLE DE GUITARES FORESTARE</t>
  </si>
  <si>
    <t>HERMEDIA PRODUCTION (RHYTHMS ONE)</t>
  </si>
  <si>
    <t>FONDATION ARTE MUSICA</t>
  </si>
  <si>
    <t>LA CENTRALE DES ARTISTES</t>
  </si>
  <si>
    <t>TEMPETES ET PASSIONS</t>
  </si>
  <si>
    <t>PRINTEMPS DES POETES DU QUEBEC</t>
  </si>
  <si>
    <t>ESPACE FORAIN</t>
  </si>
  <si>
    <t>INTERREART</t>
  </si>
  <si>
    <t>FONDATION L'AVENIR EN HERITAGE</t>
  </si>
  <si>
    <t>HAPPENING DE PEINTURE</t>
  </si>
  <si>
    <t>SONATE 1704</t>
  </si>
  <si>
    <t>TABLEAU D'HOTE THEATRE</t>
  </si>
  <si>
    <t>ORCHESTRE 21</t>
  </si>
  <si>
    <t>FONDATION PLAMONDON</t>
  </si>
  <si>
    <t>PRODUCTIONS RÊVES INTENTIONNELS</t>
  </si>
  <si>
    <t>THEATRE VITAL</t>
  </si>
  <si>
    <t>LE SALON PARTICULIER</t>
  </si>
  <si>
    <t>THEATRE SCAPEGOAT CARNIVALE</t>
  </si>
  <si>
    <t>STO UNION COMPAGNIE DE THEATRE</t>
  </si>
  <si>
    <t>LA CHAMAILLE</t>
  </si>
  <si>
    <t>THEATRE JESUS, SHAKESPEARE ET CAROLINE</t>
  </si>
  <si>
    <t>RAVIR</t>
  </si>
  <si>
    <t>CENTRE DE MISE EN VALEUR DES  OPERATIONS DIGNITE</t>
  </si>
  <si>
    <t>RÉSEAU DES CONSEILS RÉGIONAUX DE LA CULTURE DU QUÉBEC</t>
  </si>
  <si>
    <t>CREATIONS EYE-EYE-EYE</t>
  </si>
  <si>
    <t>THÉÂTRE PIED DE BICHE</t>
  </si>
  <si>
    <t>FESTI JAZZ MONT-TREMBLANT</t>
  </si>
  <si>
    <t>CENTRE COMMUNAUTAIRE LA PETITE ECOLE</t>
  </si>
  <si>
    <t>CORPORATION DES EVENEMENTS DE TROIS-RIVIERES INC.</t>
  </si>
  <si>
    <t>PLAISIRS DU CLAVECIN</t>
  </si>
  <si>
    <t>THEATRE NULLE PART</t>
  </si>
  <si>
    <t>FESTIVALOPÉRA DE SAINT-EUSTACHE</t>
  </si>
  <si>
    <t>LE FESTIF!</t>
  </si>
  <si>
    <t>BALLET EDDY TOUSSAINT</t>
  </si>
  <si>
    <t>FESTIVAL M.A.D. MONTRÉAL</t>
  </si>
  <si>
    <t>VAGUE DE CIRQUE</t>
  </si>
  <si>
    <t>GROUPE QWARTZ</t>
  </si>
  <si>
    <t>ART ET MUSIQUE LA MANDRAGORE</t>
  </si>
  <si>
    <t>CONCERTS CHAPELLE SAINT-CYRIAC</t>
  </si>
  <si>
    <t>CENTRE DES ARTS, DE LA CULTURE ET DU PATRIMOINE DE CHELSEA</t>
  </si>
  <si>
    <t>SERIE VOX LUMINOSA</t>
  </si>
  <si>
    <t>LES IMPRODUITS</t>
  </si>
  <si>
    <t>LA MAISON DE PRODUCTION, MÉRINO</t>
  </si>
  <si>
    <t>LE THEATRE DE L'ILE D'ORLEANS</t>
  </si>
  <si>
    <t>INSTITUT POUR LA COORDINATION ET LA PROPAGATION DES CINÉMAS EXPLORATOIRES</t>
  </si>
  <si>
    <t>PRODUCTIONS ALMA VIVA</t>
  </si>
  <si>
    <t>CENTRE CULTUREL GEORGES-VANIER</t>
  </si>
  <si>
    <t>ASSOCIATION FANMI SE FANMI</t>
  </si>
  <si>
    <t>POURQUOI SCENE</t>
  </si>
  <si>
    <t>CREASON</t>
  </si>
  <si>
    <t>FESTIVAL MONDIAL DE MUSIQUE DES FEMMES D'ICI ET D'AILLEURS</t>
  </si>
  <si>
    <t>COMPAGNIE KATIE WARD</t>
  </si>
  <si>
    <t>PRODUCTION T2C</t>
  </si>
  <si>
    <t>ASSOCIATION QUEBECOISE DES    RELIEURS ET DES ARTISANS DU LI</t>
  </si>
  <si>
    <t>THÉÄTRE DU BAOBAB</t>
  </si>
  <si>
    <t>LE VENT DANS LES ARTS</t>
  </si>
  <si>
    <t>CHOEUR DU PLATEAU</t>
  </si>
  <si>
    <t>LA COMPAGNIE DES HISTOIRES DU MONDE</t>
  </si>
  <si>
    <t>D'EUX / ANNIE GAGNON</t>
  </si>
  <si>
    <t>FILLE/DE/PERSONNE</t>
  </si>
  <si>
    <t>THEATRE TEMOIN</t>
  </si>
  <si>
    <t>LA R'VOYURE PROJET TRADITIONNEL</t>
  </si>
  <si>
    <t>L'ESCADRON CREATION</t>
  </si>
  <si>
    <t>BEAUCE ART: L'INTERNATIONAL DE SCULPTURES</t>
  </si>
  <si>
    <t>ÉVÉNEMENTS JEUNESSE VENITE ADOREMUS</t>
  </si>
  <si>
    <t>COMPAGNIE THEATRE CREOLE</t>
  </si>
  <si>
    <t>CREATIONS GIROVAGO</t>
  </si>
  <si>
    <t>COMMUNICATION CRÉATIVE HUMAN PLAYGROUND</t>
  </si>
  <si>
    <t>ENSEMBLE MUSICAL SMALL WORLD  PROJECT</t>
  </si>
  <si>
    <t>BYE BYE PRINCESSE</t>
  </si>
  <si>
    <t>PROJET NORD NORD EST</t>
  </si>
  <si>
    <t>L'ORGANISME KINA8AT</t>
  </si>
  <si>
    <t>ASSOCIATION DES AMIS DU PRESBYTERE DE BLUE SEA</t>
  </si>
  <si>
    <t>THÉÂTRE PARADOXE</t>
  </si>
  <si>
    <t>LE PAPILLON BLANC DANSE</t>
  </si>
  <si>
    <t>INGÉRENCE CRÉATIONS</t>
  </si>
  <si>
    <t>RESOLU ARTS ET SCIENCES</t>
  </si>
  <si>
    <t>CONVENTION INTERNATIONALE DE  LA CULTURE URBAINE (CICU)</t>
  </si>
  <si>
    <t>MONSIEUR JOE</t>
  </si>
  <si>
    <t>THEATRE OMNIVORE</t>
  </si>
  <si>
    <t>LA GROSSE LANTERNE</t>
  </si>
  <si>
    <t>THE MUSEUM OF JEWISH MONTREAL</t>
  </si>
  <si>
    <t>FACE DE RA</t>
  </si>
  <si>
    <t>DRÔLDADON</t>
  </si>
  <si>
    <t>ARIELLE ET SONIA</t>
  </si>
  <si>
    <t>CHOEUR DE LA PRAIRIE</t>
  </si>
  <si>
    <t>THEATRE DE LA BACAISSE</t>
  </si>
  <si>
    <t>LES MALCHAUSSEES</t>
  </si>
  <si>
    <t>LA CHIPIE</t>
  </si>
  <si>
    <t>CULTURE LAVAL</t>
  </si>
  <si>
    <t>JE SUIS JULIO</t>
  </si>
  <si>
    <t>ENSEMBLE LA CIGALE</t>
  </si>
  <si>
    <t>CORPORATION DU THEATRE SAINT-EUSTACHE INC.</t>
  </si>
  <si>
    <t>COUNTRY LOTBINIERE</t>
  </si>
  <si>
    <t>REVUE L'ESPRIT LIBRE</t>
  </si>
  <si>
    <t>LA MARBOULETTE</t>
  </si>
  <si>
    <t>PIRATA THÉÂTRE</t>
  </si>
  <si>
    <t>THEATRE DU RENARD</t>
  </si>
  <si>
    <t>LE ZEBRE JAUNE</t>
  </si>
  <si>
    <t>THÉÂTRE DU RICOCHET</t>
  </si>
  <si>
    <t>COOP DE SOLIDARITE NITASKINAN</t>
  </si>
  <si>
    <t>FONDATION 33</t>
  </si>
  <si>
    <t>THEATRE DE LA FOULEE</t>
  </si>
  <si>
    <t>SOCIETE DE CONCERTS DE MONTREAL</t>
  </si>
  <si>
    <t>UNE AUTRE COMPAGNIE DE THEATRE</t>
  </si>
  <si>
    <t>ASSOCIATION CINEMANIAK</t>
  </si>
  <si>
    <t>L'IDYLLE ARTS VIVANTS</t>
  </si>
  <si>
    <t>POLIQUIN-SIMMS²</t>
  </si>
  <si>
    <t>PRINTEMPS NUMERIQUE</t>
  </si>
  <si>
    <t>PRODUCTIONS FIL D'OR</t>
  </si>
  <si>
    <t>WRITERS FESTIVAL DES ÉCRIVAINS WAKEFIELD LA PÊCHE</t>
  </si>
  <si>
    <t>PRODUCTIONS WELCOME ABOARD</t>
  </si>
  <si>
    <t>THEATRE DU FOL ESPOIR</t>
  </si>
  <si>
    <t>INTERFÉRENCES - ARTS ET TECHNOLOGIES</t>
  </si>
  <si>
    <t>COMPAGNIE ARTISTIQUE ''FORWARD MOVEMENTS''</t>
  </si>
  <si>
    <t>TABLEAU NOIR</t>
  </si>
  <si>
    <t>THEATRE HARENG ROUGE</t>
  </si>
  <si>
    <t>UN GOUT DES CARAIBES INC.</t>
  </si>
  <si>
    <t>LA LUMIÈRE COLLECTIVE</t>
  </si>
  <si>
    <t>BALLET SYNERGIE</t>
  </si>
  <si>
    <t>ORCHESTRE CLASSIQUE DE TERREBONNE</t>
  </si>
  <si>
    <t>OPCM (ORCHESTRE PHILHARMONIQUE ET CHOEUR DES MELOMANES)</t>
  </si>
  <si>
    <t>LES PRODUCTIONS PIXEL D'ETOILE</t>
  </si>
  <si>
    <t>REGROUPEMENT DES AUTEURS PROFESSIONELS, PUBLICS ET ÉMERGENTS LAVALLOIS</t>
  </si>
  <si>
    <t>PRODUCTIONS BOULANGERIE BAKERY PRODUCTIONS</t>
  </si>
  <si>
    <t>THÉÂTRE DU PORTAGE</t>
  </si>
  <si>
    <t>COMPAGNIE DE CRÉATION LE GROS ORTEIL</t>
  </si>
  <si>
    <t>LA ROUTE DES ARTS DU RICHELIEU</t>
  </si>
  <si>
    <t>EMIE R ROUSSEL TRIO</t>
  </si>
  <si>
    <t>COLLECTIF EDEN CRÉATIF</t>
  </si>
  <si>
    <t>THEATRE EVEREST</t>
  </si>
  <si>
    <t>THEATRE OUEST END</t>
  </si>
  <si>
    <t>GROUPE OKTOPUS</t>
  </si>
  <si>
    <t>CREATURE/CREATURE</t>
  </si>
  <si>
    <t>LA PASTEQUE PROJETS</t>
  </si>
  <si>
    <t>THÉÂTRE ESCARPÉ</t>
  </si>
  <si>
    <t>CARAVANE COOP - COOPÉRATIVE DE SOLIDARITÉ</t>
  </si>
  <si>
    <t>PRODUCTIONS EXTRAVAGANZ'ARTS</t>
  </si>
  <si>
    <t>THEATRE COTE A COTE</t>
  </si>
  <si>
    <t>LA FRATRIE</t>
  </si>
  <si>
    <t>SOCIETE ARTS ET CULTURE D'OKA</t>
  </si>
  <si>
    <t>COLLECTIF DANS TA TETE</t>
  </si>
  <si>
    <t>PAPACHAT &amp; FILLES</t>
  </si>
  <si>
    <t>LES GORGONES</t>
  </si>
  <si>
    <t>AGENCE TERRES BATTUES</t>
  </si>
  <si>
    <t>EXPERIENCE EMBARGO</t>
  </si>
  <si>
    <t>GROUPE CIRCUL'R</t>
  </si>
  <si>
    <t>CORPORATION EVENEMENTIELLE    CREATIVE</t>
  </si>
  <si>
    <t>DANS SON SALON</t>
  </si>
  <si>
    <t>ÉVÈNEMENTS SPÉCIAUX SAINT-MATHIEU</t>
  </si>
  <si>
    <t>CABANE THEATRE</t>
  </si>
  <si>
    <t>ENSEMBLE VOCAL ONE EQUALL     MUSICK</t>
  </si>
  <si>
    <t>LE PICTOGRAPHE</t>
  </si>
  <si>
    <t>MUSIQTHÉ INTERNATIONAL</t>
  </si>
  <si>
    <t>L'OEIL DE LA TEMPETE</t>
  </si>
  <si>
    <t>COLLECTIF DE CRÉATION INSIDE</t>
  </si>
  <si>
    <t>LES PRODUCTIONS SIPO MATADOR</t>
  </si>
  <si>
    <t>MUSEE AFRO-CANADIEN</t>
  </si>
  <si>
    <t>L'INTERRUPTEUR</t>
  </si>
  <si>
    <t>LA RUÉE</t>
  </si>
  <si>
    <t>LE DÉLÜGE</t>
  </si>
  <si>
    <t>THEATRE DES TROMPES</t>
  </si>
  <si>
    <t>COLLECTIF BEDROC</t>
  </si>
  <si>
    <t>EQUIVOC'</t>
  </si>
  <si>
    <t>TERRITOIRE 80</t>
  </si>
  <si>
    <t>BERCEURS DU TEMPS</t>
  </si>
  <si>
    <t>THEATRE ASTRONAUTE</t>
  </si>
  <si>
    <t>FESTIVAL DES ARTS DE RUELLE</t>
  </si>
  <si>
    <t>POSTHUMAINS</t>
  </si>
  <si>
    <t>VUES DANS LA TÊTE DE RIVIÈRE-DU-LOUP</t>
  </si>
  <si>
    <t>RESSOURCERIE CULTURELLE DE QUEBEC ET DE CHAUDIERE-APPALACHES</t>
  </si>
  <si>
    <t>LES P'TITS MÉLOMANES DU DIMANCHE</t>
  </si>
  <si>
    <t>THÉÂTRE POUR PAS ÊTRE TOUT SEUL</t>
  </si>
  <si>
    <t>THEATRE A L'EAU FROIDE</t>
  </si>
  <si>
    <t>CENTRE CULTUREL VIETNAMIEN DU CANADA</t>
  </si>
  <si>
    <t>FANTÔME, COMPAGNIE DE CRÉATION</t>
  </si>
  <si>
    <t>COOP DE SOLIDARITE BIG BANG</t>
  </si>
  <si>
    <t>CHAMBRE NOIRE, COMPAGNIE DE CRÉATION</t>
  </si>
  <si>
    <t>LES DEUX COLONS D'AMERIQUE</t>
  </si>
  <si>
    <t>L'OPÉRA SOCIAL COMMUNAUTAIRE (L'OSC)</t>
  </si>
  <si>
    <t>ASPHALTE DIFFUSION</t>
  </si>
  <si>
    <t>VALISE THEATRE</t>
  </si>
  <si>
    <t>COMPAGNIE DE CRÉATION OPTIKX</t>
  </si>
  <si>
    <t>THEATRE KILL TA PEUR</t>
  </si>
  <si>
    <t>COMITÉ D'EXPOSITION SUR LES ARTS ET LA CULTURE CARIBÉENNE (C.E.A.C.C.)</t>
  </si>
  <si>
    <t>MUSIQUENATURE</t>
  </si>
  <si>
    <t>PARRESIA COMPAGNIE DE CREATION</t>
  </si>
  <si>
    <t>THÉÂTRE SURREAL SOREAL INC.</t>
  </si>
  <si>
    <t>EMPIRE PANIQUE</t>
  </si>
  <si>
    <t>L'ORPHEON DE ST-ELIE-DE-CAXTON</t>
  </si>
  <si>
    <t>RESIDENCE CELINE BUREAU</t>
  </si>
  <si>
    <t>FESTIVAL DU FILM LIBANAIS AU  CANADA (FFLCANADA)</t>
  </si>
  <si>
    <t>THEATRE DE LA SENTINELLE</t>
  </si>
  <si>
    <t>LA STATION CULTURELLE - REGROUPEMENT D'EXPOSITIONS DES LAURENTIDES</t>
  </si>
  <si>
    <t>LIBRE COURSE</t>
  </si>
  <si>
    <t>PARTS+LABOUR DANSE</t>
  </si>
  <si>
    <t>THÉÂTRE PAF</t>
  </si>
  <si>
    <t>OCTOBRE LE MOIS DES MOTS</t>
  </si>
  <si>
    <t>LES COMPAGNONS BAROQUES</t>
  </si>
  <si>
    <t>PARABOLE THÉÂTRE</t>
  </si>
  <si>
    <t>LFDT</t>
  </si>
  <si>
    <t>L'AUTHENTIQUE FESTIVAL</t>
  </si>
  <si>
    <t>THEATRE LA MOINDRE DES CHOSES</t>
  </si>
  <si>
    <t>COURONNES LUCIDES</t>
  </si>
  <si>
    <t>PAGE PAR PAGE</t>
  </si>
  <si>
    <t>PRODUCTIONS EVENITY</t>
  </si>
  <si>
    <t>FONDATION MASSIMADI</t>
  </si>
  <si>
    <t>L'APEX THEATRE</t>
  </si>
  <si>
    <t>PRODUCTIONS DE BROUSSE</t>
  </si>
  <si>
    <t>CREATIONS CREATURES</t>
  </si>
  <si>
    <t>CENTRALE ALTERNATIVE</t>
  </si>
  <si>
    <t>CREATIVA PRODUCTIONS</t>
  </si>
  <si>
    <t>ENSEMBLE CHOROS</t>
  </si>
  <si>
    <t>LA PUCE À L'OREILLE MÉDIA JEUNESSE</t>
  </si>
  <si>
    <t>LA CROUSTADE</t>
  </si>
  <si>
    <t>BUREAU ESTRIEN DE L'AUDIOVISUEL ET DU MULTIMEDIA</t>
  </si>
  <si>
    <t>FESTIVAL LE BLEUBLEU</t>
  </si>
  <si>
    <t>THEATRE DU MORTIER</t>
  </si>
  <si>
    <t>TUPIQ A.C.T. (ARCTIC CIRCUS TROUPE)</t>
  </si>
  <si>
    <t>LE TROU NOIR PHOTOGRAPHIE</t>
  </si>
  <si>
    <t>COLLECTIF LA TRESSE</t>
  </si>
  <si>
    <t>THÉÂTRE POINT VIRGULE</t>
  </si>
  <si>
    <t>MOTS DE LA RIVE</t>
  </si>
  <si>
    <t>LION LION</t>
  </si>
  <si>
    <t>AUTELS PARTICULIERS</t>
  </si>
  <si>
    <t>11208977 CANADA SOCIETY</t>
  </si>
  <si>
    <t>GROUPE ENSEMBL'ARTS</t>
  </si>
  <si>
    <t>ROUTE D'ARTISTES</t>
  </si>
  <si>
    <t>PHARE OUEST</t>
  </si>
  <si>
    <t>LA FRICHE A L'ART</t>
  </si>
  <si>
    <t>TOUTTE EST DANS TOUTTE</t>
  </si>
  <si>
    <t>FESTIVAL AFROPOLITAIN NOMADE</t>
  </si>
  <si>
    <t>PRODUCTIONS LES AIGUILLES À TRICOTER</t>
  </si>
  <si>
    <t>DANSE THEATRE A'NO:WARA</t>
  </si>
  <si>
    <t>COLLECTIF ISOCHRONE</t>
  </si>
  <si>
    <t>LES ARCHIPELS DANSE</t>
  </si>
  <si>
    <t>JOUSSOUR THÉÂTRE</t>
  </si>
  <si>
    <t>LE THEATRE DU PETIT TRICYCLE</t>
  </si>
  <si>
    <t>PRODUCTIONS ERAPOP</t>
  </si>
  <si>
    <t>LE COMPLEXE</t>
  </si>
  <si>
    <t>CENTRE DE PRODUCTION EN ART ACTUEL LES ATELIERS</t>
  </si>
  <si>
    <t>THÉÂTRE DÉCHAÎNÉS</t>
  </si>
  <si>
    <t>LE COLLECTIF DES SOEURS AMAR</t>
  </si>
  <si>
    <t>THÉÂTRE DE LA PIÈCE CASSÉE</t>
  </si>
  <si>
    <t>VENUS A VELO</t>
  </si>
  <si>
    <t>RURART</t>
  </si>
  <si>
    <t>COLLECTIF TÔLE OBNL</t>
  </si>
  <si>
    <t>LA GROSSE AFFAIRE</t>
  </si>
  <si>
    <t>LE THÉÂTRE ÉLECTRIQUE</t>
  </si>
  <si>
    <t>HOMMERIES!</t>
  </si>
  <si>
    <t>LA VIREE DU SAINT-LAURENT</t>
  </si>
  <si>
    <t>THÉÂTRE AARSIQ-COMPAGNIE DE THÉÂTRE INUIT DU NUNAVIK</t>
  </si>
  <si>
    <t>AGENCE DU CHAOS</t>
  </si>
  <si>
    <t>ALUMA</t>
  </si>
  <si>
    <t>CIRQUE BARCODE</t>
  </si>
  <si>
    <t>CRÉATIONS INTERDISCIPLINAIRES NOUS TOMBONS TOUS</t>
  </si>
  <si>
    <t>CORNE DE BRUME - MUSIQUES DE CRÉATION</t>
  </si>
  <si>
    <t>MEUTE MONDE</t>
  </si>
  <si>
    <t>QUATUOR COBALT</t>
  </si>
  <si>
    <t>FLOTS DE PAROLES</t>
  </si>
  <si>
    <t>COMPAGNIE MANAIA</t>
  </si>
  <si>
    <t>CREATIONS LA CLAIRIERE</t>
  </si>
  <si>
    <t>TUQUE ET CAPUCHE</t>
  </si>
  <si>
    <t>CONTABADOUR</t>
  </si>
  <si>
    <t>THEATRE DU REEL</t>
  </si>
  <si>
    <t>LES IMPAIRS</t>
  </si>
  <si>
    <t>MIMIQUES</t>
  </si>
  <si>
    <t>LA GRANDE TRAPPE</t>
  </si>
  <si>
    <t>MAISON MONA</t>
  </si>
  <si>
    <t>NOUAISONS, CENTRE AGRICULTUREL</t>
  </si>
  <si>
    <t>PLEURER DANS' DOUCHE</t>
  </si>
  <si>
    <t>12056194 CANADA ASSOCIATION</t>
  </si>
  <si>
    <t>SONIA ST-MICHEL CREATIONS</t>
  </si>
  <si>
    <t>SYNTHESE ADDITIVE</t>
  </si>
  <si>
    <t>ANGLE PSY</t>
  </si>
  <si>
    <t>DEVENIRS CORPS</t>
  </si>
  <si>
    <t>COMPAGNIE DE CREATION LES MARCELS</t>
  </si>
  <si>
    <t>LA COMPAGNIE DOUTE</t>
  </si>
  <si>
    <t>A L'EST DE VOS EMPIRES</t>
  </si>
  <si>
    <t>GUEULART</t>
  </si>
  <si>
    <t>STUDIO ZX</t>
  </si>
  <si>
    <t>CREATIONS LA RESISTANCE</t>
  </si>
  <si>
    <t>PRODUCTION AUEN</t>
  </si>
  <si>
    <t>MOUVEMENT CLIMAT MONTREAL</t>
  </si>
  <si>
    <t>NESISIEG - NOUS TROIS - WE THREE</t>
  </si>
  <si>
    <t>CREATIONS UNUKNU</t>
  </si>
  <si>
    <t>LES PRODUCTIONS DU 10 AVRIL</t>
  </si>
  <si>
    <t>LES SOEURS KIF-KIF</t>
  </si>
  <si>
    <t>AU-DELÀ DES MURS...MURES</t>
  </si>
  <si>
    <t>TEMPS PUBLICS</t>
  </si>
  <si>
    <t>NACELLE THÉÂTRE MUSICAL</t>
  </si>
  <si>
    <t>THEATRE DE L'IMPIE</t>
  </si>
  <si>
    <t>LES PRECIEUSES FISSURES</t>
  </si>
  <si>
    <t>FESTIVAL JACK OF ALL TRADES   (JOAT) INTERNATIONAL</t>
  </si>
  <si>
    <t>MON P'TIT DOIGT...</t>
  </si>
  <si>
    <t>ORCHESTRE CINÉMA POPS</t>
  </si>
  <si>
    <t>LE VOLIER</t>
  </si>
  <si>
    <t>ANDREA PEÑA &amp; ARTISTES</t>
  </si>
  <si>
    <t>THEATRE DES BELOUFILLES</t>
  </si>
  <si>
    <t>FESTIVAL UNISSON</t>
  </si>
  <si>
    <t>LA CARGAISON | COLLECTIF CREATIF</t>
  </si>
  <si>
    <t>MILMURS PRODUCTION</t>
  </si>
  <si>
    <t>ORGANISATION WECAN</t>
  </si>
  <si>
    <t>ASSOCIATION BAOBAB</t>
  </si>
  <si>
    <t>STUDIO IN MOTION VERITAS</t>
  </si>
  <si>
    <t>TROUPE IMAGICARIO</t>
  </si>
  <si>
    <t>PAR ÉPISODE</t>
  </si>
  <si>
    <t>AF-FLUX BIENNALE TRANSNATIONALE NOIRE</t>
  </si>
  <si>
    <t>MINORIT'ART</t>
  </si>
  <si>
    <t>PRODUCTIONS LA GRANDE TABLE</t>
  </si>
  <si>
    <t>CENT MÉANDRES - ARTS &amp; DÉCOUVERTES</t>
  </si>
  <si>
    <t>L'ENSEMBLE MIRABILIA</t>
  </si>
  <si>
    <t>OPERA DE TROIS-RIVIERES</t>
  </si>
  <si>
    <t>FOCUS FEST</t>
  </si>
  <si>
    <t>CONTOURS POESIE</t>
  </si>
  <si>
    <t>CENTRE D'EXPOSITION INOUI</t>
  </si>
  <si>
    <t>REDA</t>
  </si>
  <si>
    <t>DIFFUSION CULTURELLE SBDL</t>
  </si>
  <si>
    <t>MARGUERITE A BICYCLETTE</t>
  </si>
  <si>
    <t>LE CRUE DANSE</t>
  </si>
  <si>
    <t>LES MUSULMANS DANS LES MÉDIAS</t>
  </si>
  <si>
    <t>ENSEMBLE RENOUVEAU</t>
  </si>
  <si>
    <t>CONTEURS A GAGES</t>
  </si>
  <si>
    <t>FONDATION AFRO MONDE</t>
  </si>
  <si>
    <t>CIRQUE LES DUDES</t>
  </si>
  <si>
    <t>COURANTS CENTRE D'ARTISTES</t>
  </si>
  <si>
    <t>EXECENTRER</t>
  </si>
  <si>
    <t>PERSPEK PRODUCTIONS</t>
  </si>
  <si>
    <t>LA SPOREE / SARAH BRONSARD</t>
  </si>
  <si>
    <t>THEATRE A PLEINS POUMONS</t>
  </si>
  <si>
    <t>MAISON CREATIVE BECANCOUR</t>
  </si>
  <si>
    <t>EXPLO</t>
  </si>
  <si>
    <t>ROND-POINT CENTRE D'ARTISTES</t>
  </si>
  <si>
    <t>MOINS TRENTE HUIT</t>
  </si>
  <si>
    <t>VAUGHAN STRING QUARTET INC.</t>
  </si>
  <si>
    <t>SOCIÉTÉ RÉGIONALE DES MUSIQUES RARES</t>
  </si>
  <si>
    <t>FESTIVAL D'HUMOUR ÉMERGENT</t>
  </si>
  <si>
    <t>EXPERIENCES 4ELEMENTS</t>
  </si>
  <si>
    <t>OGIVE ART ET EDUCATION</t>
  </si>
  <si>
    <t>PRODUCTIONS CN</t>
  </si>
  <si>
    <t>CRÉATION BELTANE</t>
  </si>
  <si>
    <t>CRÉATIONS POINTE-SÈCHE</t>
  </si>
  <si>
    <t>RÉSEAU DES ARTS DE LA PAROLE ET DES ARTS ET INITIATIVES LITTÉRAIRES</t>
  </si>
  <si>
    <t>LES BÉNÉS</t>
  </si>
  <si>
    <t>ATELIER ET GALERIE D'ART FACTRIE 701</t>
  </si>
  <si>
    <t>THÉÂTRE DE SAINT-JEAN-PORT-JOLI</t>
  </si>
  <si>
    <t>ELISE LEGRAND CRÉATIONS</t>
  </si>
  <si>
    <t>PRODUCTIONS 357243</t>
  </si>
  <si>
    <t>BAINS PUBLICS - CABARET       CULTUREL, COOP DE SOLIDARITE</t>
  </si>
  <si>
    <t>RUCHE D'ART KOKOMINO</t>
  </si>
  <si>
    <t>L'ESPACE CULTUREL COOKSHIRE-EATON</t>
  </si>
  <si>
    <t>COLLECTIF NU.E.S</t>
  </si>
  <si>
    <t>SONAR : CAFE, CULTURE ET      CREATION</t>
  </si>
  <si>
    <t>VIAS ARTS ET DURABILITE</t>
  </si>
  <si>
    <t>LES CONTES BRANCHES</t>
  </si>
  <si>
    <t>L'HOMME QUI A VU L'OURS COMPAGNIE DE CRÉATION</t>
  </si>
  <si>
    <t>PERSONNE DANSE</t>
  </si>
  <si>
    <t>COOP RAQUETTE</t>
  </si>
  <si>
    <t>PRODUCTIONS LOBELIA</t>
  </si>
  <si>
    <t>AMBIANCE MUSIQUE</t>
  </si>
  <si>
    <t>ENSEMBLE ECLAT</t>
  </si>
  <si>
    <t>13705005 CANADA CENTRE</t>
  </si>
  <si>
    <t>L’ASSOCIATION SANCTUAIRE</t>
  </si>
  <si>
    <t>BENT HOLLOW COMPAGNIE</t>
  </si>
  <si>
    <t>CENTRE D'ARTISTES AHKWAYAONHKEHH</t>
  </si>
  <si>
    <t>LE COLIMBO – THÉÂTRE AU CANADA</t>
  </si>
  <si>
    <t>TURCOTTE ROXANNE</t>
  </si>
  <si>
    <t>VILLE DE EAST ANGUS</t>
  </si>
  <si>
    <t>UNIVERSITE DU QUEBEC EN OUTAOUAIS</t>
  </si>
  <si>
    <t>INSTITUT DE LA STATISTIQUE DU QUÉBEC</t>
  </si>
  <si>
    <t>Liste15</t>
  </si>
  <si>
    <t>Liste16</t>
  </si>
  <si>
    <t>Liste17</t>
  </si>
  <si>
    <t>Directives d'envoi</t>
  </si>
  <si>
    <t>Rapport final d'activité - Soutien à la mission</t>
  </si>
  <si>
    <r>
      <t>Je déclare que l'organisme, de même qu'à ma connaissance toute partie apparentée à celui-ci, ne sont impliqués dans aucun cas d'insolvabilité les concernant ni litige portant sur la </t>
    </r>
    <r>
      <rPr>
        <i/>
        <sz val="10"/>
        <color rgb="FF000000"/>
        <rFont val="Arial"/>
        <family val="2"/>
      </rPr>
      <t>Loi sur le statut professionnel des artistes des arts visuels, du cinéma, du disque, de la littérature, des métiers d'art et de la scène.</t>
    </r>
  </si>
  <si>
    <t>(Tapuscrite)</t>
  </si>
  <si>
    <t>Date :</t>
  </si>
  <si>
    <t>Lors de cette assemblée :</t>
  </si>
  <si>
    <t>Profession, employeur</t>
  </si>
  <si>
    <t>Fonction au sein de l'organisme
(s'il y a lieu)</t>
  </si>
  <si>
    <t>Nombre de membres</t>
  </si>
  <si>
    <t>Nombre</t>
  </si>
  <si>
    <t>Contractuels ou pigistes</t>
  </si>
  <si>
    <t>Rémunération totale</t>
  </si>
  <si>
    <t xml:space="preserve"> Rémunération totale</t>
  </si>
  <si>
    <t>Femmes</t>
  </si>
  <si>
    <t>Hommes</t>
  </si>
  <si>
    <t>Personnel administratif</t>
  </si>
  <si>
    <t>Autres (personnel de recherche de financement, etc.):</t>
  </si>
  <si>
    <t>Personnel de communication et de mise en marché</t>
  </si>
  <si>
    <t>Agent de communication</t>
  </si>
  <si>
    <t>Autres:</t>
  </si>
  <si>
    <t>Personnel artistique</t>
  </si>
  <si>
    <t>Personnel de production</t>
  </si>
  <si>
    <t>Nombre d'heures (estimation)</t>
  </si>
  <si>
    <t>Employés issus de la diversité culturelle</t>
  </si>
  <si>
    <t>Nombre de personnes non rémunérées</t>
  </si>
  <si>
    <t>Gouvernance</t>
  </si>
  <si>
    <t>Nom de l'organisme</t>
  </si>
  <si>
    <t>Je déclare, par la présente, que tous les renseignements et les documents fournis sont exacts, véridiques et complets.</t>
  </si>
  <si>
    <t>Veuillez confirmer que les documents ci-dessous ont été joints :</t>
  </si>
  <si>
    <t xml:space="preserve">1. États financiers </t>
  </si>
  <si>
    <t>2. Plan d'action de développement durable s'il y a lieu</t>
  </si>
  <si>
    <t>Joindre les états financiers du dernier exercice terminé, signés par le CA.</t>
  </si>
  <si>
    <t xml:space="preserve"> Pour les organismes de création et de production liés par une entente avec les associations professionnelles d'artistes</t>
  </si>
  <si>
    <t>Secondaire</t>
  </si>
  <si>
    <r>
      <rPr>
        <b/>
        <sz val="16"/>
        <color theme="1"/>
        <rFont val="Calibri"/>
        <family val="2"/>
        <scheme val="minor"/>
      </rPr>
      <t xml:space="preserve">Nouveauté ! </t>
    </r>
    <r>
      <rPr>
        <sz val="12"/>
        <color theme="1"/>
        <rFont val="Calibri"/>
        <family val="2"/>
        <scheme val="minor"/>
      </rPr>
      <t xml:space="preserve">Déposez votre rapport via </t>
    </r>
    <r>
      <rPr>
        <b/>
        <i/>
        <u/>
        <sz val="12"/>
        <color rgb="FF002060"/>
        <rFont val="Calibri"/>
        <family val="2"/>
        <scheme val="minor"/>
      </rPr>
      <t>Mon dossier CALQ</t>
    </r>
  </si>
  <si>
    <t>Statistiques d'emploi</t>
  </si>
  <si>
    <t xml:space="preserve">Étape 1: Identification de l'organisme </t>
  </si>
  <si>
    <t>Étape 2 - Onglets à remplir</t>
  </si>
  <si>
    <t>Revenus</t>
  </si>
  <si>
    <t>Dépenses</t>
  </si>
  <si>
    <t>Tout public</t>
  </si>
  <si>
    <t>Étape 1 -  Accédez à  :</t>
  </si>
  <si>
    <r>
      <t xml:space="preserve">Étape 2 - Cliquez sur l'onglet  </t>
    </r>
    <r>
      <rPr>
        <b/>
        <i/>
        <u/>
        <sz val="12"/>
        <color theme="1"/>
        <rFont val="Arial"/>
        <family val="2"/>
      </rPr>
      <t>Documents</t>
    </r>
    <r>
      <rPr>
        <b/>
        <sz val="12"/>
        <color theme="1"/>
        <rFont val="Arial"/>
        <family val="2"/>
      </rPr>
      <t xml:space="preserve"> du profil de l'organisme</t>
    </r>
  </si>
  <si>
    <t>PROD</t>
  </si>
  <si>
    <t>Pour plus de détails, voir l'onglet :</t>
  </si>
  <si>
    <t>Si votre situation financière affiche un déficit accumulé (Fonds d'administration générale ou Actifs nets non affectés) supérieur à 10 % de vos revenus, énumérez les mesures correctrices et les actions entreprises pour rectifier la situation.</t>
  </si>
  <si>
    <r>
      <t>REVENUS</t>
    </r>
    <r>
      <rPr>
        <sz val="10"/>
        <rFont val="Arial"/>
        <family val="2"/>
      </rPr>
      <t xml:space="preserve"> (% calculé sur les revenus totaux)</t>
    </r>
  </si>
  <si>
    <t>Section 14a - Sommaire des revenus et dépenses</t>
  </si>
  <si>
    <t>Dépenses assumées par le coproducteur</t>
  </si>
  <si>
    <t>Commentaires s'il y a lieu</t>
  </si>
  <si>
    <t>Annexer</t>
  </si>
  <si>
    <r>
      <t>1. Les états financiers</t>
    </r>
    <r>
      <rPr>
        <b/>
        <u/>
        <sz val="12"/>
        <color theme="1"/>
        <rFont val="Arial"/>
        <family val="2"/>
      </rPr>
      <t xml:space="preserve"> approuvés et signés par le conseil d'administration</t>
    </r>
    <r>
      <rPr>
        <b/>
        <sz val="12"/>
        <color theme="1"/>
        <rFont val="Arial"/>
        <family val="2"/>
      </rPr>
      <t xml:space="preserve"> </t>
    </r>
  </si>
  <si>
    <t>2. Le rapport final en format EXCEL</t>
  </si>
  <si>
    <r>
      <rPr>
        <b/>
        <sz val="12"/>
        <color theme="1"/>
        <rFont val="Arial"/>
        <family val="2"/>
      </rPr>
      <t>3.</t>
    </r>
    <r>
      <rPr>
        <b/>
        <u/>
        <sz val="12"/>
        <color theme="1"/>
        <rFont val="Arial"/>
        <family val="2"/>
      </rPr>
      <t xml:space="preserve"> S'il y a lieu,</t>
    </r>
    <r>
      <rPr>
        <b/>
        <sz val="12"/>
        <color theme="1"/>
        <rFont val="Arial"/>
        <family val="2"/>
      </rPr>
      <t xml:space="preserve"> preuve de versement </t>
    </r>
    <r>
      <rPr>
        <sz val="10"/>
        <color theme="1"/>
        <rFont val="Arial"/>
        <family val="2"/>
      </rPr>
      <t>pour les organismes de création et production</t>
    </r>
  </si>
  <si>
    <t>qui ont des ententes avec une ou plusieurs associations professionnelles.</t>
  </si>
  <si>
    <t>EVEN</t>
  </si>
  <si>
    <t>Type de coproduction</t>
  </si>
  <si>
    <t>Nom_Légal_Dem</t>
  </si>
  <si>
    <t>Nom_Discipline</t>
  </si>
  <si>
    <t>Code_Progamme</t>
  </si>
  <si>
    <t>Nom_Volet_Officiel</t>
  </si>
  <si>
    <t>Nom_Usuel_Dem</t>
  </si>
  <si>
    <t>Code_Volet</t>
  </si>
  <si>
    <t>Nom_Volet</t>
  </si>
  <si>
    <t>Politesse_Porteur</t>
  </si>
  <si>
    <t>Code_Porteur</t>
  </si>
  <si>
    <t xml:space="preserve">"OCCURRENCE" ESPACE D'ART ET D'ESSAI CONTEMPORAINS </t>
  </si>
  <si>
    <t>SFVI</t>
  </si>
  <si>
    <t>Occurrence</t>
  </si>
  <si>
    <t>PROG</t>
  </si>
  <si>
    <t>Mme</t>
  </si>
  <si>
    <t>MROS</t>
  </si>
  <si>
    <t xml:space="preserve">(MAI) MONTREAL, ARTS INTERCULTURELS) </t>
  </si>
  <si>
    <t>DIFF</t>
  </si>
  <si>
    <t>MAI (Montréal, arts interculturels)</t>
  </si>
  <si>
    <t>Accueil et programmation</t>
  </si>
  <si>
    <t>MVEZ</t>
  </si>
  <si>
    <t xml:space="preserve">100LUX </t>
  </si>
  <si>
    <t>ASSO</t>
  </si>
  <si>
    <t>100Lux</t>
  </si>
  <si>
    <t>ORSE</t>
  </si>
  <si>
    <t>CSIM</t>
  </si>
  <si>
    <t xml:space="preserve">14 LIEUX </t>
  </si>
  <si>
    <t>Organismes de création-production</t>
  </si>
  <si>
    <t>14 lieux</t>
  </si>
  <si>
    <t>FONC</t>
  </si>
  <si>
    <t>Création et production</t>
  </si>
  <si>
    <t>M.</t>
  </si>
  <si>
    <t>PDOY</t>
  </si>
  <si>
    <t xml:space="preserve">24/30 I/S </t>
  </si>
  <si>
    <t>PERI</t>
  </si>
  <si>
    <t>24/30 I/S (24 Images)</t>
  </si>
  <si>
    <t>EDIT</t>
  </si>
  <si>
    <t>JBRE</t>
  </si>
  <si>
    <t xml:space="preserve">3E IMPERIAL, CENTRE D'ESSAI EN ARTS VISUELS </t>
  </si>
  <si>
    <t>3e impérial</t>
  </si>
  <si>
    <t>DIPR</t>
  </si>
  <si>
    <t>MTHI</t>
  </si>
  <si>
    <t xml:space="preserve">4D ART LEMIEUX/PILON INC. </t>
  </si>
  <si>
    <t>4D Art</t>
  </si>
  <si>
    <t xml:space="preserve">ADA  X </t>
  </si>
  <si>
    <t>SFMI</t>
  </si>
  <si>
    <t>Ada  X</t>
  </si>
  <si>
    <t xml:space="preserve">AGENCE TOPO </t>
  </si>
  <si>
    <t>Agence Topo</t>
  </si>
  <si>
    <t xml:space="preserve">AGORA DES ARTS </t>
  </si>
  <si>
    <t>Agora des Arts</t>
  </si>
  <si>
    <t xml:space="preserve">ALCHIMIES, CRÉATIONS ET CULTURES </t>
  </si>
  <si>
    <t>Organismes de création-production et événements nationaux et internationaux</t>
  </si>
  <si>
    <t>Alchimies, Créations et Cultures (Festival du Monde Arabe de Montréal)</t>
  </si>
  <si>
    <t>CPEV</t>
  </si>
  <si>
    <t>Création-production et événements nationaux et internationaux</t>
  </si>
  <si>
    <t>SPER</t>
  </si>
  <si>
    <t xml:space="preserve">ANIMATION CENTRE-VILLE SHERBROOKE </t>
  </si>
  <si>
    <t>Théâtre Granada</t>
  </si>
  <si>
    <t>EPRE</t>
  </si>
  <si>
    <t xml:space="preserve">ANTITUBE </t>
  </si>
  <si>
    <t>Antitube</t>
  </si>
  <si>
    <t>Organismes voués à la diffusion</t>
  </si>
  <si>
    <t xml:space="preserve">ARPRIM, CENTRE D'ESSAI EN ART IMPRIME </t>
  </si>
  <si>
    <t>ARPRIM,  centre d'essai en art imprimé</t>
  </si>
  <si>
    <t xml:space="preserve">ARTICULE </t>
  </si>
  <si>
    <t>articule</t>
  </si>
  <si>
    <t xml:space="preserve">ASSOCIATION DE CRÉATION ET DIFFUSION SONORES ET ÉLECTRONIQUES AVATAR </t>
  </si>
  <si>
    <t>Avatar</t>
  </si>
  <si>
    <t xml:space="preserve">ASSOCIATION DES CINEMAS PARALLELES DU QUEBEC </t>
  </si>
  <si>
    <t>Revue Ciné-Bulles</t>
  </si>
  <si>
    <t xml:space="preserve">ASSOCIATION LURELU </t>
  </si>
  <si>
    <t>Revue Lurelu</t>
  </si>
  <si>
    <t xml:space="preserve">ASSOCIATION PRESSE-PAPIERS INC. </t>
  </si>
  <si>
    <t>Association Presse-Papiers</t>
  </si>
  <si>
    <t xml:space="preserve">ASSOCIATION QUEBECOISE AUTEURS DRAMATIQUES (A.Q.A.D.) </t>
  </si>
  <si>
    <t>Associations professionnelles d'artistes</t>
  </si>
  <si>
    <t>AQAD - Association québécoise des auteurs dramatiques</t>
  </si>
  <si>
    <t>AMAR</t>
  </si>
  <si>
    <t xml:space="preserve">ATELIER DE DRAMATURGIE DE MONTRÉAL INC </t>
  </si>
  <si>
    <t>ADM - Playwrights' Workshop (Atelier de dramaturgie de Montréal)</t>
  </si>
  <si>
    <t xml:space="preserve">ATELIER SILEX INC. </t>
  </si>
  <si>
    <t>Silex</t>
  </si>
  <si>
    <t>Organisme de soutien à la production</t>
  </si>
  <si>
    <t xml:space="preserve">ATSA </t>
  </si>
  <si>
    <t>Organismes de création-production et diffuseurs</t>
  </si>
  <si>
    <t>CPDI</t>
  </si>
  <si>
    <t>Création-production et diffuseurs</t>
  </si>
  <si>
    <t xml:space="preserve">AU VIEUX TREUIL </t>
  </si>
  <si>
    <t>Au Vieux Treuil</t>
  </si>
  <si>
    <t xml:space="preserve">AXENÉO7 </t>
  </si>
  <si>
    <t>Axe Néo 7</t>
  </si>
  <si>
    <t xml:space="preserve">AZIMUT DIFFUSION INC. </t>
  </si>
  <si>
    <t>Azimut diffusion inc.</t>
  </si>
  <si>
    <t xml:space="preserve">BACH - ACADEMIE DE MONTREAL </t>
  </si>
  <si>
    <t>Bach - Académie de Montréal (Festival Bach de Montréal)</t>
  </si>
  <si>
    <t>MANI</t>
  </si>
  <si>
    <t>Manifestations consacrées à une ou plusieurs disciplines</t>
  </si>
  <si>
    <t xml:space="preserve">BANDE SONIMAGE </t>
  </si>
  <si>
    <t>Bande Sonimage</t>
  </si>
  <si>
    <t xml:space="preserve">BIENNALE INTERNATIONALE D'ESTAMPE CONTEMPORAINE DE TROIS-RIVIÈRES </t>
  </si>
  <si>
    <t>Biennale internationale d'estampe contemporaine de Trois-Rivières</t>
  </si>
  <si>
    <t xml:space="preserve">BIENNALE NATIONALE DE SCULPTURE CONTEMPORAINE </t>
  </si>
  <si>
    <t>Biennale nationale de sculpture contemporaine</t>
  </si>
  <si>
    <t xml:space="preserve">BLUFF PRODUCTIONS </t>
  </si>
  <si>
    <t>Bluff Productions</t>
  </si>
  <si>
    <t xml:space="preserve">BOUGE DE LÀ INC. </t>
  </si>
  <si>
    <t>Bouge de là</t>
  </si>
  <si>
    <t xml:space="preserve">BUZZ CUIVRES </t>
  </si>
  <si>
    <t>Buzz cuivres</t>
  </si>
  <si>
    <t>MBRU</t>
  </si>
  <si>
    <t xml:space="preserve">BW MUSIQUE </t>
  </si>
  <si>
    <t>BW Musique (BradyWorks)</t>
  </si>
  <si>
    <t xml:space="preserve">C.D. SPECTACLES INC. </t>
  </si>
  <si>
    <t>CD Spectacles</t>
  </si>
  <si>
    <t xml:space="preserve">C.R.A.P.O. DE LANAUDIÈRE (CENTRE RÉGIONAL D'ANIMATION DU PATRIMOINE ORAL) </t>
  </si>
  <si>
    <t>CRAPO de Lanaudière (Centre régional d'animation du patrimoine oral)</t>
  </si>
  <si>
    <t xml:space="preserve">CAFÉ-THÉÂTRE LE GRAFFITI </t>
  </si>
  <si>
    <t>Café-Théâtre Le Graffiti</t>
  </si>
  <si>
    <t xml:space="preserve">CAHIERS DE THEATRE JEU INC. </t>
  </si>
  <si>
    <t>Cahiers de théâtre Jeu</t>
  </si>
  <si>
    <t xml:space="preserve">CARREFOUR DE LA LITTÉRATURE, DES ARTS ET DE LA CULTURE (CLAC) </t>
  </si>
  <si>
    <t>SFLI</t>
  </si>
  <si>
    <t>Carrefour de la littérature, des arts et de la culture (CLAC)</t>
  </si>
  <si>
    <t xml:space="preserve">CARREFOUR INTERNATIONAL DE THEATRE DE QUEBEC INC. </t>
  </si>
  <si>
    <t>Carrefour international de théâtre de Québec</t>
  </si>
  <si>
    <t>FICT</t>
  </si>
  <si>
    <t>Événements</t>
  </si>
  <si>
    <t xml:space="preserve">CASTELIERS </t>
  </si>
  <si>
    <t>Diffuseurs et événements nationaux et internationaux</t>
  </si>
  <si>
    <t>Casteliers</t>
  </si>
  <si>
    <t>EVDI</t>
  </si>
  <si>
    <t>Diffuseur et événement</t>
  </si>
  <si>
    <t xml:space="preserve">CENTRE ADELARD </t>
  </si>
  <si>
    <t>Centre Adélard</t>
  </si>
  <si>
    <t xml:space="preserve">CENTRE BANG </t>
  </si>
  <si>
    <t>Centre BANG (La galerie Séquence)</t>
  </si>
  <si>
    <t xml:space="preserve">CENTRE CULTUREL DE JOLIETTE INC </t>
  </si>
  <si>
    <t>Centre culturel de Joliette inc.</t>
  </si>
  <si>
    <t xml:space="preserve">CENTRE D'ART DE KAMOURASKA </t>
  </si>
  <si>
    <t>Centres d'exposition</t>
  </si>
  <si>
    <t>Centre d'art de Kamouraska</t>
  </si>
  <si>
    <t>CEEX</t>
  </si>
  <si>
    <t xml:space="preserve">CENTRE D'ART ET DE DIFFUSION CLARK </t>
  </si>
  <si>
    <t>Clark</t>
  </si>
  <si>
    <t xml:space="preserve">CENTRE D'ARTISTES CARAVANSÉRAIL </t>
  </si>
  <si>
    <t>Caravansérail</t>
  </si>
  <si>
    <t xml:space="preserve">CENTRE D'ARTISTES VASTE ET VAGUE </t>
  </si>
  <si>
    <t>Vaste et Vague</t>
  </si>
  <si>
    <t xml:space="preserve">CENTRE DE MUSIQUE CANADIENNE  AU QUEBEC </t>
  </si>
  <si>
    <t>CMC - Centre de musique canadienne au Québec</t>
  </si>
  <si>
    <t>SLES</t>
  </si>
  <si>
    <t xml:space="preserve">CENTRE DE PRODUCTION DAIMON </t>
  </si>
  <si>
    <t>DAÏMÔN</t>
  </si>
  <si>
    <t xml:space="preserve">CENTRE DE VALORISATION DU PATRIMOINE VIVANT </t>
  </si>
  <si>
    <t>Diffuseurs et organismes de création-production</t>
  </si>
  <si>
    <t>Centre de valorisation du patrimoine vivant</t>
  </si>
  <si>
    <t>Diffuseur et Création-production</t>
  </si>
  <si>
    <t xml:space="preserve">CENTRE DES ARTISTES EN ARTS VISUELS DE L'ABITIBI-TÉMISCAMINGUE </t>
  </si>
  <si>
    <t>CAAVAT / L'Écart</t>
  </si>
  <si>
    <t xml:space="preserve">CENTRE DES ARTS ACTUELS SKOL </t>
  </si>
  <si>
    <t>Skol</t>
  </si>
  <si>
    <t xml:space="preserve">CENTRE DES ARTS DE LA SCENE PAULINE JULIEN </t>
  </si>
  <si>
    <t>Centre des arts de la scène Pauline-Julien</t>
  </si>
  <si>
    <t xml:space="preserve">CENTRE DES AUTEURS DRAMATIQUES (MONTREAL) (CEAD) INC. </t>
  </si>
  <si>
    <t>CEAD - Centre des auteurs dramatiques</t>
  </si>
  <si>
    <t xml:space="preserve">CENTRE DES MUSICIENS DU MONDE </t>
  </si>
  <si>
    <t>Centre des musiciens du monde</t>
  </si>
  <si>
    <t xml:space="preserve">CENTRE D'EXPOSITION DE        VAL-D'OR </t>
  </si>
  <si>
    <t>Centre d'exposition de Val-d'Or</t>
  </si>
  <si>
    <t xml:space="preserve">CENTRE D'INFORMATION ARTEXTE INFORMATION CENTRE </t>
  </si>
  <si>
    <t>Artexte</t>
  </si>
  <si>
    <t xml:space="preserve">CENTRE DU THÉÂTRE D'AUJOURD'HUI </t>
  </si>
  <si>
    <t>Théâtre d'Aujourd'hui</t>
  </si>
  <si>
    <t xml:space="preserve">CENTRE MATERIA </t>
  </si>
  <si>
    <t>Materia</t>
  </si>
  <si>
    <t xml:space="preserve">CENTRE SAGAMIE </t>
  </si>
  <si>
    <t>Sagamie</t>
  </si>
  <si>
    <t xml:space="preserve">CENTRE SEGAL DES ARTS DE LA SCÈNE </t>
  </si>
  <si>
    <t>Centre Segal</t>
  </si>
  <si>
    <t xml:space="preserve">CENTRE TURBINE </t>
  </si>
  <si>
    <t>Centre Turbine</t>
  </si>
  <si>
    <t xml:space="preserve">CERCLE D'EXPRESSION ARTISTIQUE NYATA NYATA </t>
  </si>
  <si>
    <t>Cercle d'expression artistique Nyata Nyata</t>
  </si>
  <si>
    <t xml:space="preserve">CHANTS DE VIELLES </t>
  </si>
  <si>
    <t>Chants de Vielles</t>
  </si>
  <si>
    <t xml:space="preserve">CHANTS LIBRES COMPAGNIE LYRIQUE DE CREATION </t>
  </si>
  <si>
    <t>Chants Libres</t>
  </si>
  <si>
    <t xml:space="preserve">CIRCA ART ACTUEL </t>
  </si>
  <si>
    <t>CIRCA</t>
  </si>
  <si>
    <t xml:space="preserve">CIRCUIT - MUSIQUES CONTEMPORAINES </t>
  </si>
  <si>
    <t>Circuit - Musiques contemporaines</t>
  </si>
  <si>
    <t xml:space="preserve">CIRCUIT-EST </t>
  </si>
  <si>
    <t>Circuit-Est</t>
  </si>
  <si>
    <t xml:space="preserve">CIRQUE ÉLOIZE </t>
  </si>
  <si>
    <t>Cirque Éloize</t>
  </si>
  <si>
    <t xml:space="preserve">CITÉ DES ARTS DU CIRQUE </t>
  </si>
  <si>
    <t>TOHU</t>
  </si>
  <si>
    <t>LROZ</t>
  </si>
  <si>
    <t xml:space="preserve">CLAVECIN EN CONCERT </t>
  </si>
  <si>
    <t>Clavecin en concert</t>
  </si>
  <si>
    <t>BCOR</t>
  </si>
  <si>
    <t xml:space="preserve">CODES D'ACCES </t>
  </si>
  <si>
    <t>Codes d'Accès</t>
  </si>
  <si>
    <t xml:space="preserve">COLLECTIF LIBERTE INC. </t>
  </si>
  <si>
    <t>Revue Liberté</t>
  </si>
  <si>
    <t xml:space="preserve">COLLECTIF NOUS SOMMES ICI </t>
  </si>
  <si>
    <t>Collectif Nous sommes ici</t>
  </si>
  <si>
    <t>GPEL</t>
  </si>
  <si>
    <t xml:space="preserve">COMITE CULTUREL MEGANTIC INC. </t>
  </si>
  <si>
    <t>Comité culturel Mégantic inc.</t>
  </si>
  <si>
    <t xml:space="preserve">COMITE DE SPECTACLES DE THETFORD MINES INC </t>
  </si>
  <si>
    <t>Comité de spectacles de Thetford Mines inc.</t>
  </si>
  <si>
    <t xml:space="preserve">COMITÉ DES SPECTACLES DE DOLBEAU-MISTASSINI (2013) INC. </t>
  </si>
  <si>
    <t>Comité des spectacles de Dolbeau-Mistassini inc.</t>
  </si>
  <si>
    <t xml:space="preserve">COMITE WATERLYS INC. </t>
  </si>
  <si>
    <t>Comité Waterlys inc.</t>
  </si>
  <si>
    <t xml:space="preserve">COMPAGNIE DE DANSE EBNFLOH </t>
  </si>
  <si>
    <t>Compagnie de danse Ebnfloh</t>
  </si>
  <si>
    <t xml:space="preserve">COMPAGNIE DE THÉÂTRE LE CARROUSEL </t>
  </si>
  <si>
    <t>Compagnie de théâtre Le Carrousel</t>
  </si>
  <si>
    <t xml:space="preserve">COMPAGNIE FLAK </t>
  </si>
  <si>
    <t>Compagnie Flak</t>
  </si>
  <si>
    <t xml:space="preserve">COMPAGNIE LA OTRA ORILLA </t>
  </si>
  <si>
    <t>Compagnie La Otra Orilla</t>
  </si>
  <si>
    <t xml:space="preserve">COMPAGNIE MUSICALE LA NEF </t>
  </si>
  <si>
    <t>La Nef</t>
  </si>
  <si>
    <t xml:space="preserve">CONCOURS MUSICAL INTERNATIONAL DE MONTREAL </t>
  </si>
  <si>
    <t>CMIM - Concours Musical International de Montréal</t>
  </si>
  <si>
    <t xml:space="preserve">CONFÉRENCE INTERNATIONALE DES ARTS DE LA SCENE DE MTL </t>
  </si>
  <si>
    <t>CINARS (Conférence internationale des arts de la scène)</t>
  </si>
  <si>
    <t>MDOL</t>
  </si>
  <si>
    <t xml:space="preserve">CONSEIL QUEBECOIS DE LA MUSIQUE </t>
  </si>
  <si>
    <t>CQM - Conseil québécois de la musique</t>
  </si>
  <si>
    <t>REGR</t>
  </si>
  <si>
    <t xml:space="preserve">CONSEIL QUEBECOIS DU THEATRE </t>
  </si>
  <si>
    <t>CQT - Conseil québécois du théâtre</t>
  </si>
  <si>
    <t xml:space="preserve">CONSTANTINOPLE </t>
  </si>
  <si>
    <t>Constantinople</t>
  </si>
  <si>
    <t xml:space="preserve">CONTES EN ILES </t>
  </si>
  <si>
    <t>Contes en Îles</t>
  </si>
  <si>
    <t xml:space="preserve">COOP DE SOLIDARITE DU CAFE    CULTUREL DE LA CHASSE-GALERIE </t>
  </si>
  <si>
    <t>Coop  de solidarité du Café culturel de la Chasse-galerie</t>
  </si>
  <si>
    <t xml:space="preserve">COOP SPIRA </t>
  </si>
  <si>
    <t>Coop Spira</t>
  </si>
  <si>
    <t xml:space="preserve">COOP VIDEO DE MONTREAL </t>
  </si>
  <si>
    <t>Coop Vidéo de Montréal</t>
  </si>
  <si>
    <t xml:space="preserve">CORPORATION AUGUSTIN-CHÉNIER INC. </t>
  </si>
  <si>
    <t>Corporation Augustin-Chénier (Théâtre du Rift et Galerie du Rift)</t>
  </si>
  <si>
    <t xml:space="preserve">CORPORATION DE DEVELOPPEMENT  ARTS ET CULTURE VILLE LA TUQUE </t>
  </si>
  <si>
    <t>Complexe culturel Félix-Leclerc (La Tuque)</t>
  </si>
  <si>
    <t xml:space="preserve">CORPORATION DE DEVELOPPEMENT CULTUREL DE TROIS-RIVIERES </t>
  </si>
  <si>
    <t>CULTURE TROIS-RIVIÈRES (CEEX et pluri)</t>
  </si>
  <si>
    <t xml:space="preserve">CORPORATION DE GESTION DE LA  SALLE DE SPECTACLE BAIE-COMEAU </t>
  </si>
  <si>
    <t>Corporation de gestion de la salle de spectacle de Baie-Comeau</t>
  </si>
  <si>
    <t xml:space="preserve">CORPORATION DE LA MAISON DES ARTS DESJARDINS-DRUMMONDVILLE INC. </t>
  </si>
  <si>
    <t>Corporation de la Maison des arts Desjardins-Drummondville inc.</t>
  </si>
  <si>
    <t xml:space="preserve">CORPORATION DE LA SALLE ANDRE-MATHIEU </t>
  </si>
  <si>
    <t>Corporation de la Salle André-Mathieu - co-motion</t>
  </si>
  <si>
    <t xml:space="preserve">CORPORATION DE LA SALLE DE SPECTACLES DE SEPT-ILES INC </t>
  </si>
  <si>
    <t>Corporation de la salle de spectacle de Sept-Îles inc.</t>
  </si>
  <si>
    <t xml:space="preserve">CORPORATION DU CENTRE CULTUREL DE GATINEAU </t>
  </si>
  <si>
    <t>La Maison de la Culture de Gatineau</t>
  </si>
  <si>
    <t xml:space="preserve">CORPORATION HECTOR-CHARLAND </t>
  </si>
  <si>
    <t>Théâtre Hector-Charland</t>
  </si>
  <si>
    <t xml:space="preserve">CORPORATION ILE DU REPOS </t>
  </si>
  <si>
    <t>Corporation Île du Repos</t>
  </si>
  <si>
    <t xml:space="preserve">CORPORATION RÉGIONALE DE LA SALLE ANDRÉ-GAGNON INC. </t>
  </si>
  <si>
    <t>Corporation régionale de la salle André-Gagnon inc.</t>
  </si>
  <si>
    <t xml:space="preserve">CORPORATION WAPIKONI MOBILE </t>
  </si>
  <si>
    <t>Wapikoni mobile</t>
  </si>
  <si>
    <t xml:space="preserve">CORPUSCULE DANSE </t>
  </si>
  <si>
    <t>Corpuscule Danse</t>
  </si>
  <si>
    <t xml:space="preserve">CÔTE SCÈNE </t>
  </si>
  <si>
    <t>Côté Scène</t>
  </si>
  <si>
    <t xml:space="preserve">CRÉATZIRQUE </t>
  </si>
  <si>
    <t>Créatzirque (Flip Fabrique)</t>
  </si>
  <si>
    <t xml:space="preserve">DANIEL LÉVEILLÉ NOUVELLE DANSE INC. </t>
  </si>
  <si>
    <t>SPRO</t>
  </si>
  <si>
    <t>Daniel Léveillé danse (DLD)</t>
  </si>
  <si>
    <t xml:space="preserve">DANSE CARPE DIEM </t>
  </si>
  <si>
    <t>Danse Carpe Diem</t>
  </si>
  <si>
    <t xml:space="preserve">DANSE DANSE INC. </t>
  </si>
  <si>
    <t xml:space="preserve">DANSE K PAR K </t>
  </si>
  <si>
    <t>Danse K par K</t>
  </si>
  <si>
    <t xml:space="preserve">DANSE TENTACLE TRIBE </t>
  </si>
  <si>
    <t>Danse Tentacle Tribe</t>
  </si>
  <si>
    <t xml:space="preserve">DANSE-CITE INC. </t>
  </si>
  <si>
    <t>Danse-Cité</t>
  </si>
  <si>
    <t xml:space="preserve">DARE-DARE CENTRE DE DIFFUSION D'ART MULTIDISCIPLINAIRE DE MONTRÉAL INC. </t>
  </si>
  <si>
    <t>Dare-Dare</t>
  </si>
  <si>
    <t xml:space="preserve">DAZIBAO IMAGES, EXPOSITIONS, EDITIONS </t>
  </si>
  <si>
    <t>Dazibao</t>
  </si>
  <si>
    <t xml:space="preserve">DES MOTS D'LA DYNAMITE </t>
  </si>
  <si>
    <t>Des mots d'la dynamite</t>
  </si>
  <si>
    <t xml:space="preserve">DESTINS CROISES </t>
  </si>
  <si>
    <t>Destins Croisés</t>
  </si>
  <si>
    <t xml:space="preserve">DIAGONALE </t>
  </si>
  <si>
    <t>Diagonale</t>
  </si>
  <si>
    <t xml:space="preserve">DIAGRAMME GESTION CULTURELLE INC. </t>
  </si>
  <si>
    <t>Diagramme</t>
  </si>
  <si>
    <t xml:space="preserve">DIFFUSION AVANT SCENE </t>
  </si>
  <si>
    <t>Diffusion Avant Scène (Théâtre du Vieux Bureau de Poste)</t>
  </si>
  <si>
    <t xml:space="preserve">DIFFUSION CULTURELLE DE LEVIS </t>
  </si>
  <si>
    <t>Diffusion culturelle de Lévis</t>
  </si>
  <si>
    <t xml:space="preserve">DIFFUSION EN SCENE RIVIERE-DU-NORD INC. </t>
  </si>
  <si>
    <t>Diffusion en Scène Rivière-du-Nord inc.</t>
  </si>
  <si>
    <t xml:space="preserve">DIFFUSION LE VRAI MONDE? </t>
  </si>
  <si>
    <t>Diffusion le vrai monde?</t>
  </si>
  <si>
    <t xml:space="preserve">DIFFUSION MOMENTUM </t>
  </si>
  <si>
    <t>Diffusion Momentum (Le carré 150)</t>
  </si>
  <si>
    <t xml:space="preserve">DIFFUSION SAGUENAY INC. </t>
  </si>
  <si>
    <t>Diffusion Saguenay inc.</t>
  </si>
  <si>
    <t xml:space="preserve">DIFFUSIONS DE LA COULISSE INC. </t>
  </si>
  <si>
    <t>Diffusions de la Coulisse inc.</t>
  </si>
  <si>
    <t xml:space="preserve">DIFFUSIONS PLEIN SUD </t>
  </si>
  <si>
    <t>Diffusions Plein Sud</t>
  </si>
  <si>
    <t xml:space="preserve">DYNAMO THÉÂTRE INC. </t>
  </si>
  <si>
    <t>DynamO Théâtre</t>
  </si>
  <si>
    <t xml:space="preserve">EDITIONS CONTINUITE INC. </t>
  </si>
  <si>
    <t>Revue Continuité</t>
  </si>
  <si>
    <t xml:space="preserve">EN PISTE INC. </t>
  </si>
  <si>
    <t>En Piste</t>
  </si>
  <si>
    <t xml:space="preserve">ENGLISH LANGUAGE ARTS NETWORK QUEBEC </t>
  </si>
  <si>
    <t>ELAN - English Language Arts Network Qc</t>
  </si>
  <si>
    <t xml:space="preserve">ENGRAMME </t>
  </si>
  <si>
    <t>Engramme</t>
  </si>
  <si>
    <t xml:space="preserve">ENSEMBLE A PERCUSSION SIXTRUM </t>
  </si>
  <si>
    <t>Sixtrum</t>
  </si>
  <si>
    <t xml:space="preserve">ENSEMBLE ARION </t>
  </si>
  <si>
    <t>Ensemble Arion</t>
  </si>
  <si>
    <t xml:space="preserve">ENSEMBLE CAPRICE </t>
  </si>
  <si>
    <t>Ensemble Caprice</t>
  </si>
  <si>
    <t xml:space="preserve">ESPACE COTE-COUR </t>
  </si>
  <si>
    <t>Espace Côté-Cour</t>
  </si>
  <si>
    <t xml:space="preserve">ESPACE GO INC. </t>
  </si>
  <si>
    <t>Espace GO</t>
  </si>
  <si>
    <t xml:space="preserve">ESPACE LIBRE INC. </t>
  </si>
  <si>
    <t>Espace Libre</t>
  </si>
  <si>
    <t xml:space="preserve">EST-NORD-EST, RESIDENCE D'ARTISTES </t>
  </si>
  <si>
    <t>Est-Nord-Est</t>
  </si>
  <si>
    <t xml:space="preserve">EXPRESSION CENTRE D'EXPOSITION DE ST-HYACINTHE INC. </t>
  </si>
  <si>
    <t>Expression, Centre d'exposition de Saint-Hyacinthe inc.</t>
  </si>
  <si>
    <t xml:space="preserve">FEDERATION D'ART DRAMATIQUE DU QUEBEC </t>
  </si>
  <si>
    <t>QDF - Quebec Drama Federation - Fédération d'art dramatique du Québec</t>
  </si>
  <si>
    <t xml:space="preserve">FESTI JAZZ RIMOUSKI INC </t>
  </si>
  <si>
    <t>Festi Jazz international de Rimouski</t>
  </si>
  <si>
    <t xml:space="preserve">FESTIVAL DE LA BANDE DESSINEE FRANCOPHONE DE QUEBEC </t>
  </si>
  <si>
    <t>QUÉBEC BD</t>
  </si>
  <si>
    <t xml:space="preserve">FESTIVAL DE MUSIQUE DE CHAMBRE DE MONTREAL </t>
  </si>
  <si>
    <t>FMCM - Festival de musique de chambre de Montréal</t>
  </si>
  <si>
    <t xml:space="preserve">FESTIVAL DES ARTS DE SAINT-SAUVEUR </t>
  </si>
  <si>
    <t>Festival des arts de Saint-Sauveur</t>
  </si>
  <si>
    <t xml:space="preserve">FESTIVAL D'OPERA DE QUEBEC </t>
  </si>
  <si>
    <t>Festival d'opéra de Québec</t>
  </si>
  <si>
    <t xml:space="preserve">FESTIVAL INTERCULTUREL DU CONTE DE MONTREAL </t>
  </si>
  <si>
    <t>Festival interculturel du conte de Montréal</t>
  </si>
  <si>
    <t xml:space="preserve">FESTIVAL INTERNATIONAL DE DANSE ENCORE </t>
  </si>
  <si>
    <t>Le Festival international de danse Encore</t>
  </si>
  <si>
    <t xml:space="preserve">FESTIVAL INTERNATIONAL DE JARDINS </t>
  </si>
  <si>
    <t>Festival international de jardins</t>
  </si>
  <si>
    <t xml:space="preserve">FESTIVAL INTERNATIONAL DE LA LITTÉRATURE (FIL) </t>
  </si>
  <si>
    <t>Festival international de la littérature (FIL)</t>
  </si>
  <si>
    <t xml:space="preserve">FESTIVAL INTERNATIONAL DE LANAUDIERE INC. </t>
  </si>
  <si>
    <t>Festival international de Lanaudière</t>
  </si>
  <si>
    <t xml:space="preserve">FESTIVAL TRANSAMERIQUES </t>
  </si>
  <si>
    <t>FTA</t>
  </si>
  <si>
    <t xml:space="preserve">FESTIVALS ILLIMITES </t>
  </si>
  <si>
    <t>Festival de guitares du monde en Abitibi (Festivals illimités)</t>
  </si>
  <si>
    <t xml:space="preserve">FLEUVE ESPACE-DANSE </t>
  </si>
  <si>
    <t xml:space="preserve">FONDATION DE DANSE MARGIE GILLIS </t>
  </si>
  <si>
    <t>Fondation de danse Margie Gillis</t>
  </si>
  <si>
    <t xml:space="preserve">FONDATION GRANTHAM POUR L'ART ET L'ENVIRONNEMENT (FGAE) </t>
  </si>
  <si>
    <t xml:space="preserve">FONDATION JEAN-PIERRE PERREAULT </t>
  </si>
  <si>
    <t>FJPP - Fondation Jean-Pierre Perreault</t>
  </si>
  <si>
    <t xml:space="preserve">FONDATION LES FORGES INC. </t>
  </si>
  <si>
    <t>Festival international de la poésie de Trois-Rivières</t>
  </si>
  <si>
    <t xml:space="preserve">FONDATION METROPOLIS BLEU </t>
  </si>
  <si>
    <t>Festival littéraire international de Montréal Métropolis Bleu</t>
  </si>
  <si>
    <t xml:space="preserve">FOU GLORIEUX </t>
  </si>
  <si>
    <t>Fou Glorieux</t>
  </si>
  <si>
    <t xml:space="preserve">GALERIE &amp; ATELIER LA CENTRALE ELECTRIQUE </t>
  </si>
  <si>
    <t>Galerie &amp; Atelier La Centrale Électrique</t>
  </si>
  <si>
    <t xml:space="preserve">GALERIE B-312 </t>
  </si>
  <si>
    <t>Galerie B-312</t>
  </si>
  <si>
    <t xml:space="preserve">GALERIE D'ART DU PARC INC </t>
  </si>
  <si>
    <t>Galerie d'art du Parc</t>
  </si>
  <si>
    <t xml:space="preserve">GEORDIE PRODUCTIONS INC. </t>
  </si>
  <si>
    <t>Geordie Productions</t>
  </si>
  <si>
    <t xml:space="preserve">GRAND PONEY </t>
  </si>
  <si>
    <t>Grand Poney</t>
  </si>
  <si>
    <t xml:space="preserve">GROUPE INTERVENTION VIDÉO DE MONTRÉAL INC. </t>
  </si>
  <si>
    <t>GIV</t>
  </si>
  <si>
    <t xml:space="preserve">GROUPE LE VIVIER </t>
  </si>
  <si>
    <t>Le Vivier</t>
  </si>
  <si>
    <t xml:space="preserve">GROUPE RUBBERBANDANCE </t>
  </si>
  <si>
    <t>Rubberbandance Group</t>
  </si>
  <si>
    <t xml:space="preserve">IMAGO THEATRE INC. </t>
  </si>
  <si>
    <t>Imago Théâtre</t>
  </si>
  <si>
    <t xml:space="preserve">INFINITHEATRE </t>
  </si>
  <si>
    <t>Infinithéâtre</t>
  </si>
  <si>
    <t xml:space="preserve">INFRAROUGE THÉÂTRE </t>
  </si>
  <si>
    <t>Infrarouge Théâtre</t>
  </si>
  <si>
    <t xml:space="preserve">INNOVATIONS EN CONCERT </t>
  </si>
  <si>
    <t>Innovations en concert</t>
  </si>
  <si>
    <t xml:space="preserve">INSTITUT CANADIEN DE QUEBEC </t>
  </si>
  <si>
    <t>Organismes de diffusion et événements nationaux et internationaux</t>
  </si>
  <si>
    <t xml:space="preserve">JAMAIS LU </t>
  </si>
  <si>
    <t>Jamais Lu</t>
  </si>
  <si>
    <t xml:space="preserve">JEUNESSES MUSICALES CANADA </t>
  </si>
  <si>
    <t>JMC - Jeunesses Musicales Canada</t>
  </si>
  <si>
    <t xml:space="preserve">JOE JACK &amp; JOHN </t>
  </si>
  <si>
    <t>Joe Jack &amp; John</t>
  </si>
  <si>
    <t xml:space="preserve">KINO00 </t>
  </si>
  <si>
    <t>Kino' 00</t>
  </si>
  <si>
    <t xml:space="preserve">KONDITION PLURIEL </t>
  </si>
  <si>
    <t>Kondition Pluriel</t>
  </si>
  <si>
    <t xml:space="preserve">LA BANDE VIDEO ET FILM DE     QUEBEC </t>
  </si>
  <si>
    <t>Bande vidéo et film de Québec</t>
  </si>
  <si>
    <t xml:space="preserve">LA BIENNALE INTERNATIONALE DU LIN DE PORTNEUF </t>
  </si>
  <si>
    <t>Biennale internationale du lin de Portneuf</t>
  </si>
  <si>
    <t xml:space="preserve">LA COMPAGNIE JEAN DUCEPPE </t>
  </si>
  <si>
    <t>La Compagnie Jean Duceppe</t>
  </si>
  <si>
    <t xml:space="preserve">LA COMPAGNIE MARIE CHOUINARD </t>
  </si>
  <si>
    <t>La Compagnie Marie Chouinard</t>
  </si>
  <si>
    <t xml:space="preserve">LA COOPÉRATIVE DES TRAVAILLEUSES ET TRAVAILLEURS DE THÉÂTRE DES BOIS-FRANCS </t>
  </si>
  <si>
    <t>Théâtre Parminou (Coop des travailleuses... théâtre Bois-Francs)</t>
  </si>
  <si>
    <t xml:space="preserve">LA CORPORATION DU BEDEAU </t>
  </si>
  <si>
    <t>La Corporation du Bedeau (Vieux Couvent de Saint-Prime)</t>
  </si>
  <si>
    <t xml:space="preserve">LA DANSE SUR LES ROUTES DU QUÉBEC </t>
  </si>
  <si>
    <t>La danse sur les routes du Québec</t>
  </si>
  <si>
    <t xml:space="preserve">LA FONDATION CENTAUR POUR LES ARTS D'INTERPRÉTATION </t>
  </si>
  <si>
    <t>Centaur</t>
  </si>
  <si>
    <t xml:space="preserve">LA FONDATION DU THÉÂTRE DU NOUVEAU MONDE </t>
  </si>
  <si>
    <t>TNM - Théâtre du nouveau monde</t>
  </si>
  <si>
    <t xml:space="preserve">LA POESIE PARTOUT </t>
  </si>
  <si>
    <t>La poésie partout</t>
  </si>
  <si>
    <t xml:space="preserve">LA RENCONTRE THEATRE-ADOS </t>
  </si>
  <si>
    <t>La Rencontre Théâtre Ados</t>
  </si>
  <si>
    <t>DISE</t>
  </si>
  <si>
    <t>Diffuseur et organisme de services</t>
  </si>
  <si>
    <t xml:space="preserve">LA RUBRIQUE INC. </t>
  </si>
  <si>
    <t>Organismes de création-production, diffuseurs et événements nationaux et internationaux</t>
  </si>
  <si>
    <t>Théâtre La Rubrique</t>
  </si>
  <si>
    <t>CPED</t>
  </si>
  <si>
    <t>Création-production, événements et diffuseurs</t>
  </si>
  <si>
    <t xml:space="preserve">LA SERRE - ARTS VIVANTS </t>
  </si>
  <si>
    <t>Événements nationaux et internationaux et organismes de services</t>
  </si>
  <si>
    <t>LA SERRE_arts vivants (OFF.T.A.)</t>
  </si>
  <si>
    <t>EVSE</t>
  </si>
  <si>
    <t xml:space="preserve">LA SOCIETE CULTURELLE DE VANIER </t>
  </si>
  <si>
    <t>La Société culturelle de Vanier (Le Centre d'art La Chapelle)</t>
  </si>
  <si>
    <t xml:space="preserve">LA SOCIETE DE DIFFUSION DE SPECTACLES DE RIMOUSKI </t>
  </si>
  <si>
    <t>La Société de diffusion de spectacles de Rimouski (Spect'Art)</t>
  </si>
  <si>
    <t xml:space="preserve">LA SOCIETE DE MUSIQUE CONTEMPORAINE DU QUEBEC </t>
  </si>
  <si>
    <t>SMCQ - Société de musique contemporaine</t>
  </si>
  <si>
    <t xml:space="preserve">LA SOCIETE DES ARTS LIBRES ET ACTUELS </t>
  </si>
  <si>
    <t>SALA - Société des Arts Libres et Actuels</t>
  </si>
  <si>
    <t xml:space="preserve">LA SOCIETE DES ARTS VISUELS DE LAVAL </t>
  </si>
  <si>
    <t>La Société des arts visuels de Laval / Galerie Verticale</t>
  </si>
  <si>
    <t xml:space="preserve">LA TORTUE NOIRE </t>
  </si>
  <si>
    <t>La Tortue Noire</t>
  </si>
  <si>
    <t xml:space="preserve">LA VIE DES ARTS </t>
  </si>
  <si>
    <t>Revue Vie des Arts</t>
  </si>
  <si>
    <t xml:space="preserve">L'ACTIVITÉ </t>
  </si>
  <si>
    <t>L'Activité</t>
  </si>
  <si>
    <t xml:space="preserve">L'AGORA DE LA DANSE </t>
  </si>
  <si>
    <t>Agora de la danse</t>
  </si>
  <si>
    <t xml:space="preserve">LANAUDIÈRE : MÉMOIRE ET RACINES </t>
  </si>
  <si>
    <t>Lanaudière : Mémoire et Racines</t>
  </si>
  <si>
    <t xml:space="preserve">LANGAGE PLUS </t>
  </si>
  <si>
    <t>Langage Plus</t>
  </si>
  <si>
    <t xml:space="preserve">L'ARRIÈRE SCÈNE, CENTRE DRAMATIQUE POUR L'ENFANCE ET LA JEUNESSE </t>
  </si>
  <si>
    <t>L'Arrière Scène</t>
  </si>
  <si>
    <t xml:space="preserve">L'ARSENAL À MUSIQUE INC. </t>
  </si>
  <si>
    <t>Arsenal à musique</t>
  </si>
  <si>
    <t xml:space="preserve">L'ARTÈRE, DÉVELOPPEMENT ET PERFECTIONNEMENT EN DANSE CONTEMPORAINE </t>
  </si>
  <si>
    <t>L'Artère</t>
  </si>
  <si>
    <t xml:space="preserve">L'ASSOCIATION DE REPENTIGNY POUR L'AVANCEMENT DE LA MUSIQUE L'ARAM </t>
  </si>
  <si>
    <t>ARAM - L'association de Repentigny pour l'avancement de la musique</t>
  </si>
  <si>
    <t xml:space="preserve">L'ASSOCIATION DES PROFESSIONNELS ARTS SCÈNE QUE. </t>
  </si>
  <si>
    <t>APASQ - Association des professionnels des arts de la scène du Qc</t>
  </si>
  <si>
    <t xml:space="preserve">L'ASSOCIATION QUÉBÉCOISE DES MARIONNETTISTES A.Q.M. </t>
  </si>
  <si>
    <t>AQM - Association québécoise des marionnettistes</t>
  </si>
  <si>
    <t xml:space="preserve">L'ATELIER CIRCULAIRE </t>
  </si>
  <si>
    <t>Atelier Circulaire</t>
  </si>
  <si>
    <t xml:space="preserve">L'AUBERGINE DE LA MACÉDOINE DU QUÉBEC INC. </t>
  </si>
  <si>
    <t>L'Aubergine</t>
  </si>
  <si>
    <t xml:space="preserve">LE CARRÉ DES LOMBES </t>
  </si>
  <si>
    <t>Carré des Lombes</t>
  </si>
  <si>
    <t xml:space="preserve">LE CENTRE D'EXPOSITION L'IMAGIER </t>
  </si>
  <si>
    <t>Centre d'exposition L'Imagier</t>
  </si>
  <si>
    <t xml:space="preserve">LE CENTRE D'EXPOSITION MONT-LAURIER </t>
  </si>
  <si>
    <t>Le Centre d'exposition de Mont-Laurier</t>
  </si>
  <si>
    <t xml:space="preserve">LE CUBE, CENTRE INTERNATIONAL DE RECHERCHE ET DE CRÉATION EN THÉÂTRE POUR L'ENFANCE ET LA JEUNESSE </t>
  </si>
  <si>
    <t>Le Cube</t>
  </si>
  <si>
    <t xml:space="preserve">LE DOMAINE FORGET DE CHARLEVOIX INC </t>
  </si>
  <si>
    <t>Le Domaine Forget de Charlevoix inc.</t>
  </si>
  <si>
    <t xml:space="preserve">LE FILS D'ADRIEN DANSE </t>
  </si>
  <si>
    <t>Le Fils d'Adrien danse</t>
  </si>
  <si>
    <t xml:space="preserve">LE GROUPE DANSE PARTOUT INC. </t>
  </si>
  <si>
    <t>La Rotonde, Centre chorégraphique contemporain de Québec</t>
  </si>
  <si>
    <t xml:space="preserve">LE GROUPE DE CREATION ESTUAIRE </t>
  </si>
  <si>
    <t>Revue Estuaire</t>
  </si>
  <si>
    <t xml:space="preserve">LE MOULIN À MUSIQUE INC. </t>
  </si>
  <si>
    <t>Moulin à musique</t>
  </si>
  <si>
    <t xml:space="preserve">LE MUSEE D'ART CONTEMPORAIN DE BAIE-SAINT-PAUL </t>
  </si>
  <si>
    <t>Musée d'art contemporain de Baie-Saint-Paul</t>
  </si>
  <si>
    <t xml:space="preserve">LE NOUVEAU THÉÂTRE EXPERIMENTAL </t>
  </si>
  <si>
    <t>NTE - Le Nouveau Théâtre Expérimental</t>
  </si>
  <si>
    <t xml:space="preserve">LE PETIT THEATRE DE SHERBROOKE INC </t>
  </si>
  <si>
    <t>Le Petit Théâtre de Sherbrooke</t>
  </si>
  <si>
    <t xml:space="preserve">LE PETIT THÉÂTRE DU NORD </t>
  </si>
  <si>
    <t>PTDN - Le Petit Théâtre du Nord</t>
  </si>
  <si>
    <t xml:space="preserve">LE PROJET EX MACHINA </t>
  </si>
  <si>
    <t>Ex Machina</t>
  </si>
  <si>
    <t xml:space="preserve">LE SABORD, REVUE CULTURELLE </t>
  </si>
  <si>
    <t>Revue Le Sabord</t>
  </si>
  <si>
    <t xml:space="preserve">LE THÉÂTRE DE LA BORDÉE </t>
  </si>
  <si>
    <t>Théâtre de la Bordée</t>
  </si>
  <si>
    <t xml:space="preserve">LE THÉÂTRE DE LA MANUFACTURE INC. </t>
  </si>
  <si>
    <t>La Manufacture (théâtre La Licorne)</t>
  </si>
  <si>
    <t xml:space="preserve">LE THÉÂTRE DE L'OPSIS INC. </t>
  </si>
  <si>
    <t>Théâtre de l'Opsis</t>
  </si>
  <si>
    <t xml:space="preserve">LE THÉÂTRE DENISE-PELLETIER INC. </t>
  </si>
  <si>
    <t>TDP - Théâtre Denise-Pelletier</t>
  </si>
  <si>
    <t xml:space="preserve">LE THÉÂTRE DES CONFETTIS INC </t>
  </si>
  <si>
    <t>Théâtre des Confettis</t>
  </si>
  <si>
    <t xml:space="preserve">LE THÉÂTRE DES PETITES LANTERNES </t>
  </si>
  <si>
    <t>Théâtre des petites lanternes</t>
  </si>
  <si>
    <t xml:space="preserve">LE THÉÂTRE DU DOUBLE SIGNE </t>
  </si>
  <si>
    <t>Double Signe</t>
  </si>
  <si>
    <t xml:space="preserve">LE THEATRE DU TRIDENT INC </t>
  </si>
  <si>
    <t>Trident</t>
  </si>
  <si>
    <t xml:space="preserve">LE THEATRE LES GENS D'EN BAS INC. </t>
  </si>
  <si>
    <t>Gens d'en bas - Théâtre du Bic</t>
  </si>
  <si>
    <t xml:space="preserve">LE THÉÂTRE PETIT À PETIT </t>
  </si>
  <si>
    <t>PÀP - Le Théâtre Petit à Petit</t>
  </si>
  <si>
    <t xml:space="preserve">LE THEATRE SORTIE DE SECOURS </t>
  </si>
  <si>
    <t>Sortie de secours</t>
  </si>
  <si>
    <t xml:space="preserve">L'ENSEMBLE LES BORÉADES DE MONTRÉAL </t>
  </si>
  <si>
    <t>L'Ensemble les Boréades de Montréal</t>
  </si>
  <si>
    <t xml:space="preserve">LES 7 DOIGTS DE LA MAIN </t>
  </si>
  <si>
    <t>Les 7 doigts de la main</t>
  </si>
  <si>
    <t xml:space="preserve">LES AMANTS DE LA SCENE </t>
  </si>
  <si>
    <t>Les Amants de la scène</t>
  </si>
  <si>
    <t xml:space="preserve">LES ARTS DE LA SCÈNE DE MONTMAGNY </t>
  </si>
  <si>
    <t>Les Arts de la scène de Montmagny</t>
  </si>
  <si>
    <t xml:space="preserve">LES BALLETS JAZZ DE MONTREAL </t>
  </si>
  <si>
    <t>BJM Danse</t>
  </si>
  <si>
    <t xml:space="preserve">LES COMPAGNONS DE LA MISE EN VALEUR DU PATRIMOINE VIVANT DE TROIS-PISTOLES INC. </t>
  </si>
  <si>
    <t>Compagnons de la mise en valeur du patrimoine vivant de Trois-Pistoles</t>
  </si>
  <si>
    <t xml:space="preserve">LES CONCERTS PONTICELLO </t>
  </si>
  <si>
    <t>Concerts Ponticello</t>
  </si>
  <si>
    <t xml:space="preserve">LES CORRESPONDANCES D'EASTMAN </t>
  </si>
  <si>
    <t>Les Correspondances d'Eastman</t>
  </si>
  <si>
    <t xml:space="preserve">LES DEUX MONDES, COMPAGNIE DE THEATRE </t>
  </si>
  <si>
    <t>Deux Mondes</t>
  </si>
  <si>
    <t xml:space="preserve">LES EDITIONS CAP-AUX-DIAMANTS INC </t>
  </si>
  <si>
    <t>Revue Cap-aux-Diamants</t>
  </si>
  <si>
    <t xml:space="preserve">LES EDITIONS ESSE </t>
  </si>
  <si>
    <t>Esse</t>
  </si>
  <si>
    <t xml:space="preserve">LES EDITIONS INTERVENTION INC. </t>
  </si>
  <si>
    <t>Revue Inter, Éditions Intervention, Le Lieu</t>
  </si>
  <si>
    <t xml:space="preserve">LES FILLES ELECTRIQUES </t>
  </si>
  <si>
    <t>Les Filles électriques</t>
  </si>
  <si>
    <t xml:space="preserve">LES FILMS DE L'AUTRE </t>
  </si>
  <si>
    <t>Films de l'Autre</t>
  </si>
  <si>
    <t xml:space="preserve">LES GRANDS BALLETS CANADIENS </t>
  </si>
  <si>
    <t>GBC - Grands Ballets Canadiens</t>
  </si>
  <si>
    <t xml:space="preserve">LES IDEES HEUREUSES </t>
  </si>
  <si>
    <t>Les Idées Heureuses</t>
  </si>
  <si>
    <t xml:space="preserve">LES INCOMPLÈTES </t>
  </si>
  <si>
    <t>Les Incomplètes</t>
  </si>
  <si>
    <t xml:space="preserve">LES NUAGES EN PANTALON </t>
  </si>
  <si>
    <t>Les Nuages en pantalon</t>
  </si>
  <si>
    <t xml:space="preserve">LES POÈTES DE L'AMÉRIQUE FRANÇAISE </t>
  </si>
  <si>
    <t>Les Poètes de l'Amérique française</t>
  </si>
  <si>
    <t xml:space="preserve">LES PRODUCTIONS A TOUR DE ROLE INC. </t>
  </si>
  <si>
    <t>Productions À tour de rôle</t>
  </si>
  <si>
    <t xml:space="preserve">LES PRODUCTIONS D'ALBERT INC. </t>
  </si>
  <si>
    <t>Les Productions d'Albert inc.</t>
  </si>
  <si>
    <t xml:space="preserve">LES PRODUCTIONS DU C.E.M. INC. </t>
  </si>
  <si>
    <t>Les Productions du C.E.M. inc.</t>
  </si>
  <si>
    <t xml:space="preserve">LES PRODUCTIONS DU DIABLE VERT </t>
  </si>
  <si>
    <t>Les Productions du Diable Vert</t>
  </si>
  <si>
    <t xml:space="preserve">LES PRODUCTIONS FUNAMBULES MÉDIAS </t>
  </si>
  <si>
    <t>Les productions Funambules Médias</t>
  </si>
  <si>
    <t xml:space="preserve">LES PRODUCTIONS NUITS D'AFRIQUE INC. </t>
  </si>
  <si>
    <t>Nuits d'Afrique</t>
  </si>
  <si>
    <t xml:space="preserve">LES PRODUCTIONS ONDINNOK INC. </t>
  </si>
  <si>
    <t>Productions Ondinnok</t>
  </si>
  <si>
    <t xml:space="preserve">LES PRODUCTIONS PORTE PAROLE </t>
  </si>
  <si>
    <t>Porte Parole</t>
  </si>
  <si>
    <t xml:space="preserve">LES PRODUCTIONS POUR ENFANTS DE QUÉBEC </t>
  </si>
  <si>
    <t>Théâtre du Gros Mécano (Productions pour enfants de Québec)</t>
  </si>
  <si>
    <t xml:space="preserve">LES PRODUCTIONS RECTO-VERSO QUEBEC INC. </t>
  </si>
  <si>
    <t>Productions Recto-Verso</t>
  </si>
  <si>
    <t xml:space="preserve">LES PRODUCTIONS SUPER-MEME INC </t>
  </si>
  <si>
    <t>Productions SuperMusique (Productions Super-Mémé)</t>
  </si>
  <si>
    <t xml:space="preserve">LES PRODUCTIONS YVES LEVEILLE </t>
  </si>
  <si>
    <t>Productions Yves Léveillé</t>
  </si>
  <si>
    <t xml:space="preserve">LES PUBLICATIONS BÉNÉVOLES DES LITTÉRATURES DE L'IMAGINAIRE DU QUÉBEC </t>
  </si>
  <si>
    <t>Revue Solaris</t>
  </si>
  <si>
    <t xml:space="preserve">LES SAGES FOUS </t>
  </si>
  <si>
    <t>Les Sages Fous</t>
  </si>
  <si>
    <t xml:space="preserve">LES VIOLONS DU ROY </t>
  </si>
  <si>
    <t>Les Violons du Roy</t>
  </si>
  <si>
    <t xml:space="preserve">LES VOYAGEMENTS - THÉÂTRE DE CRÉATION EN TOURNÉE </t>
  </si>
  <si>
    <t>Les Voyagements</t>
  </si>
  <si>
    <t xml:space="preserve">LETTRES QUEBECOISES </t>
  </si>
  <si>
    <t>Lettres québécoises</t>
  </si>
  <si>
    <t xml:space="preserve">L'ILLUSION, THÉÂTRE DE MARIONNETTES </t>
  </si>
  <si>
    <t>L'Illusion, théâtre de marionnettes</t>
  </si>
  <si>
    <t xml:space="preserve">L'IMPRIMERIE, CENTRE D'ARTISTES </t>
  </si>
  <si>
    <t>L'imprimerie, centre d'artistes</t>
  </si>
  <si>
    <t xml:space="preserve">L'INCONVÉNIENT </t>
  </si>
  <si>
    <t>L'Inconvénient</t>
  </si>
  <si>
    <t xml:space="preserve">L'INSTITUT DES ARTS AU        SAGUENAY </t>
  </si>
  <si>
    <t>L'Institut des arts au Saguenay</t>
  </si>
  <si>
    <t xml:space="preserve">L'OEIL DE POISSON </t>
  </si>
  <si>
    <t>Oeil de Poisson</t>
  </si>
  <si>
    <t xml:space="preserve">L'OEIL VIF </t>
  </si>
  <si>
    <t>Les Films du 3 mars</t>
  </si>
  <si>
    <t xml:space="preserve">L'ORCHESTRE D'HOMMES-ORCHESTRES </t>
  </si>
  <si>
    <t xml:space="preserve">LODHO - L'orchestre d'hommes-orchestres </t>
  </si>
  <si>
    <t xml:space="preserve">L'ORCHESTRE LA SINFONIA DE LANAUDIERE </t>
  </si>
  <si>
    <t>La Sinfonia de Lanaudière</t>
  </si>
  <si>
    <t xml:space="preserve">L'ORCHESTRE SYMPHONIQUE DE GATINEAU </t>
  </si>
  <si>
    <t>OSG - Orchestre symphonique de Gatineau</t>
  </si>
  <si>
    <t xml:space="preserve">L'ORCHESTRE SYMPHONIQUE DE LAVAL 1984 INC. </t>
  </si>
  <si>
    <t>OSL - L'Orchestre symphonique de Laval</t>
  </si>
  <si>
    <t xml:space="preserve">L'ORCHESTRE SYMPHONIQUE DE QUÉBEC </t>
  </si>
  <si>
    <t>OSQ - Orchestre symphonique de Québec</t>
  </si>
  <si>
    <t xml:space="preserve">L'ORCHESTRE SYMPHONIQUE DE TROIS-RIVIÈRES INC. </t>
  </si>
  <si>
    <t>OSTR - Orchestre symphonique de Trois-Rivières</t>
  </si>
  <si>
    <t xml:space="preserve">MACHINERIE DES ARTS </t>
  </si>
  <si>
    <t>Machinerie des arts (Bureau, gestion des arts (Le))</t>
  </si>
  <si>
    <t xml:space="preserve">MAI(G)WENN ET LES ORTEILS </t>
  </si>
  <si>
    <t>Maï(g)wenn et les Orteils</t>
  </si>
  <si>
    <t xml:space="preserve">MAINFILM </t>
  </si>
  <si>
    <t>Main Film</t>
  </si>
  <si>
    <t xml:space="preserve">MAISON DE LA MUSIQUE DE SOREL-TRACY </t>
  </si>
  <si>
    <t>Maison de la musique de Sorel-Tracy</t>
  </si>
  <si>
    <t xml:space="preserve">MAISON DES ARTS DE LA PAROLE </t>
  </si>
  <si>
    <t>Maison des arts de la parole (Productions Littorale)</t>
  </si>
  <si>
    <t xml:space="preserve">MAISON QUÉBÉCOISE DU THÉATRE POUR L'ENFANCE ET LA JEUNESSE </t>
  </si>
  <si>
    <t>Maison Théâtre (MAQTEJ)</t>
  </si>
  <si>
    <t xml:space="preserve">MAISONNEUVE MAGAZINE ASSOCIATION </t>
  </si>
  <si>
    <t>Maisonneuve Magazine</t>
  </si>
  <si>
    <t xml:space="preserve">MANDOLINE HYBRIDE </t>
  </si>
  <si>
    <t>Mandoline Hybride</t>
  </si>
  <si>
    <t xml:space="preserve">MANIF D'ART </t>
  </si>
  <si>
    <t xml:space="preserve">MAXIMUM 90 </t>
  </si>
  <si>
    <t>Maximum 90</t>
  </si>
  <si>
    <t xml:space="preserve">MAYDAY DANSE </t>
  </si>
  <si>
    <t>Mayday Danse</t>
  </si>
  <si>
    <t xml:space="preserve">MOMENTA BIENNALE DE L'IMAGE </t>
  </si>
  <si>
    <t>MOMENTA</t>
  </si>
  <si>
    <t xml:space="preserve">MONTRÉAL BAROQUE INC. </t>
  </si>
  <si>
    <t>Montréal Baroque inc.</t>
  </si>
  <si>
    <t xml:space="preserve">MONTREAL DANSE </t>
  </si>
  <si>
    <t xml:space="preserve">MU </t>
  </si>
  <si>
    <t>MUMTL – MU</t>
  </si>
  <si>
    <t xml:space="preserve">MUNI-SPEC MONT-LAURIER </t>
  </si>
  <si>
    <t>Muni-Spec Mont-Laurier</t>
  </si>
  <si>
    <t xml:space="preserve">MUSEE AMBULANT </t>
  </si>
  <si>
    <t>MUSÉE AMBULANT</t>
  </si>
  <si>
    <t xml:space="preserve">MUSIQUE DU BOUT DU MONDE </t>
  </si>
  <si>
    <t>Festival Musique du bout du monde</t>
  </si>
  <si>
    <t xml:space="preserve">MUTEK </t>
  </si>
  <si>
    <t>MUTEK (ISEA Inter-Société des arts électroniques)</t>
  </si>
  <si>
    <t xml:space="preserve">O VERTIGO DANSE INC. </t>
  </si>
  <si>
    <t>CCOV - O VERTIGO</t>
  </si>
  <si>
    <t xml:space="preserve">OBORO GOBORO </t>
  </si>
  <si>
    <t>Oboro</t>
  </si>
  <si>
    <t xml:space="preserve">ODYSCENE INC. </t>
  </si>
  <si>
    <t>Odyscène Inc.</t>
  </si>
  <si>
    <t xml:space="preserve">OKTOÉCHO </t>
  </si>
  <si>
    <t>Oktoécho</t>
  </si>
  <si>
    <t xml:space="preserve">OMBRES FOLLES </t>
  </si>
  <si>
    <t>Ombres Folles</t>
  </si>
  <si>
    <t xml:space="preserve">OPERA DE MONTREAL </t>
  </si>
  <si>
    <t>Opéra de Montréal</t>
  </si>
  <si>
    <t xml:space="preserve">OPERA DE QUEBEC INC. </t>
  </si>
  <si>
    <t>Opéra de Québec</t>
  </si>
  <si>
    <t xml:space="preserve">OPÉRA DU ROYAUME </t>
  </si>
  <si>
    <t>Opéra du Royaume</t>
  </si>
  <si>
    <t xml:space="preserve">OPÉRA/THÉÂTRE VOXPOPULI </t>
  </si>
  <si>
    <t>Voxpopuli, Opéra/théâtre</t>
  </si>
  <si>
    <t xml:space="preserve">OPTICA-UN CENTRE AU SERVICE DE L'ART CONTEMPORAIN </t>
  </si>
  <si>
    <t>Optica</t>
  </si>
  <si>
    <t xml:space="preserve">ORANGE NOYEE </t>
  </si>
  <si>
    <t>Orange Noyée</t>
  </si>
  <si>
    <t xml:space="preserve">ORANGE, L'EVENEMENT D'ART ACTUEL DE SAINT-HYACINTHE </t>
  </si>
  <si>
    <t>Orange</t>
  </si>
  <si>
    <t xml:space="preserve">ORCHESTRE CLASSIQUE DE MONTRÉAL </t>
  </si>
  <si>
    <t>OCM - Orchestre classique de Montréal</t>
  </si>
  <si>
    <t xml:space="preserve">ORCHESTRE MÉTROPOLITAIN </t>
  </si>
  <si>
    <t>OM - Orchestre Métropolitain</t>
  </si>
  <si>
    <t xml:space="preserve">ORCHESTRE NATIONAL DE JAZZ </t>
  </si>
  <si>
    <t>ONJ - Orchestre national de jazz</t>
  </si>
  <si>
    <t xml:space="preserve">ORCHESTRE SYMPHONIQUE DE DRUMMONDVILLE </t>
  </si>
  <si>
    <t>OSD - Orchestre symphonique de Drummondville ou Orchestre à cordes</t>
  </si>
  <si>
    <t xml:space="preserve">ORCHESTRE SYMPHONIQUE DE L'ESTUAIRE DU ST-LAURENT </t>
  </si>
  <si>
    <t>OSE - Orchestre symphonique de l'Estuaire du Saint-Laurent</t>
  </si>
  <si>
    <t xml:space="preserve">ORCHESTRE SYMPHONIQUE DE LONGUEUIL </t>
  </si>
  <si>
    <t>OSDL - Orchestre symphonique de Longueuil</t>
  </si>
  <si>
    <t xml:space="preserve">ORCHESTRE SYMPHONIQUE DE MONTREAL </t>
  </si>
  <si>
    <t>OSM - Orchestre symphonique de Montréal</t>
  </si>
  <si>
    <t xml:space="preserve">ORCHESTRE SYMPHONIQUE DE SHERBROOKE </t>
  </si>
  <si>
    <t>OSS - Orchestre symphonique de Sherbrooke</t>
  </si>
  <si>
    <t xml:space="preserve">ORCHESTRE SYMPHONIQUE DU SAGUENAY-LAC ST-JEAN INC </t>
  </si>
  <si>
    <t>OSSLSJ - Orchestre symphonique du Saguenay-Lac-St-Jean</t>
  </si>
  <si>
    <t xml:space="preserve">ORFORD MUSIQUE </t>
  </si>
  <si>
    <t>Orford Musique (Centre d'arts Orford)</t>
  </si>
  <si>
    <t xml:space="preserve">OVASCENE </t>
  </si>
  <si>
    <t>Ovascène</t>
  </si>
  <si>
    <t xml:space="preserve">PALACE DE GRANBY </t>
  </si>
  <si>
    <t>Le Palace de Granby</t>
  </si>
  <si>
    <t xml:space="preserve">PALAIS MONTCALM - MAISON DE LA MUSIQUE </t>
  </si>
  <si>
    <t>Palais Montcalm</t>
  </si>
  <si>
    <t xml:space="preserve">PANACHE ART ACTUEL </t>
  </si>
  <si>
    <t>Panache art actuel</t>
  </si>
  <si>
    <t xml:space="preserve">PAR B.L. EUX </t>
  </si>
  <si>
    <t>Parbleux</t>
  </si>
  <si>
    <t xml:space="preserve">PARALOEIL </t>
  </si>
  <si>
    <t>Paraloeil</t>
  </si>
  <si>
    <t xml:space="preserve">PARCOURS DU POINT DE VUE - GASPÉSIE - RENCONTRES INTERNATIONALES PHOTOS </t>
  </si>
  <si>
    <t>Rencontres internationales de la photographie en Gaspésie</t>
  </si>
  <si>
    <t xml:space="preserve">PENTAÈDRE, QUINTETTE À VENT INC. </t>
  </si>
  <si>
    <t>Pentaèdre, quintette à vent</t>
  </si>
  <si>
    <t xml:space="preserve">PERTE DE SIGNAL </t>
  </si>
  <si>
    <t>Perte de Signal</t>
  </si>
  <si>
    <t xml:space="preserve">PETITS BONHEURS DIFFUSION CULTURELLE </t>
  </si>
  <si>
    <t>Petits bonheurs</t>
  </si>
  <si>
    <t xml:space="preserve">PLEIN SUD, CENTRE D'EXPOSITIONET D'ANIMATION EN ART ACTUEL À LONGUEUIL </t>
  </si>
  <si>
    <t>Plein Sud</t>
  </si>
  <si>
    <t xml:space="preserve">PME-ART </t>
  </si>
  <si>
    <t xml:space="preserve">PPS DANSE INC. </t>
  </si>
  <si>
    <t>PPS Danse inc.</t>
  </si>
  <si>
    <t xml:space="preserve">PREMIER ACTE </t>
  </si>
  <si>
    <t>Premier Acte</t>
  </si>
  <si>
    <t xml:space="preserve">PRODUCTIONS BALLET OPÉRA PANTOMIME </t>
  </si>
  <si>
    <t>Les Productions Ballet Opéra Pantomime</t>
  </si>
  <si>
    <t xml:space="preserve">PRODUCTIONS CAS PUBLIC </t>
  </si>
  <si>
    <t>Productions Cas Public</t>
  </si>
  <si>
    <t xml:space="preserve">PRODUCTIONS CIEL VARIABLE. </t>
  </si>
  <si>
    <t>Magazine Ciel Variable</t>
  </si>
  <si>
    <t xml:space="preserve">PRODUCTIONS DE LA SALLE COMBLE </t>
  </si>
  <si>
    <t>Productions de la Salle Comble</t>
  </si>
  <si>
    <t xml:space="preserve">PRODUCTIONS DUA </t>
  </si>
  <si>
    <t xml:space="preserve">Théâtre Petit Champlain (Productions DUA) </t>
  </si>
  <si>
    <t xml:space="preserve">PRODUCTIONS FESTIVES </t>
  </si>
  <si>
    <t>Productions Festives (Travelling)</t>
  </si>
  <si>
    <t xml:space="preserve">PRODUCTIONS HOTEL-MOTEL </t>
  </si>
  <si>
    <t>Productions Hôtel-Motel</t>
  </si>
  <si>
    <t xml:space="preserve">PRODUCTIONS LES GROS BECS </t>
  </si>
  <si>
    <t>Productions Les Gros Becs</t>
  </si>
  <si>
    <t xml:space="preserve">PRODUCTIONS PLATEFORME INC </t>
  </si>
  <si>
    <t>Productions Plateforme - Festival de musique actuelle de Victoriaville</t>
  </si>
  <si>
    <t xml:space="preserve">PRODUCTIONS REALISATIONS INDEPENDANTES DE MTL P.R.I.M. </t>
  </si>
  <si>
    <t>PRIM</t>
  </si>
  <si>
    <t xml:space="preserve">PRODUCTIONS RHIZOME </t>
  </si>
  <si>
    <t>Productions Rhizome</t>
  </si>
  <si>
    <t xml:space="preserve">PRODUCTIONS STRADA </t>
  </si>
  <si>
    <t>Productions Strada</t>
  </si>
  <si>
    <t xml:space="preserve">PRODUCTIONS TOTEM CONTEMPORAIN </t>
  </si>
  <si>
    <t>Totem Contemporain, Productions</t>
  </si>
  <si>
    <t xml:space="preserve">PRODUCTIONS YARI </t>
  </si>
  <si>
    <t>Productions Yari</t>
  </si>
  <si>
    <t xml:space="preserve">PUBLICATIONS GAETAN LÉVESQUE </t>
  </si>
  <si>
    <t>XYZ. La revue de la nouvelle</t>
  </si>
  <si>
    <t xml:space="preserve">PUBLICATIONS ZINC </t>
  </si>
  <si>
    <t>Revue Zinc</t>
  </si>
  <si>
    <t xml:space="preserve">QUARTIER EPHEMERE, CENTRE D'ARTS VISUELS </t>
  </si>
  <si>
    <t>Fonderie Darling</t>
  </si>
  <si>
    <t xml:space="preserve">QUASAR QUATUOR DE SAXOPHONES </t>
  </si>
  <si>
    <t>Quasar quatuor de saxophones</t>
  </si>
  <si>
    <t xml:space="preserve">QUATUOR BOZZINI </t>
  </si>
  <si>
    <t>Quatuor Bozzini</t>
  </si>
  <si>
    <t xml:space="preserve">QUATUOR MOLINARI </t>
  </si>
  <si>
    <t>Quatuor Molinari</t>
  </si>
  <si>
    <t xml:space="preserve">QWF FEDERATION DES ECRIVAINES ET ECRIVAINS DU QUEBEC INC. </t>
  </si>
  <si>
    <t>Quebec Writers' Federation (QWF)</t>
  </si>
  <si>
    <t xml:space="preserve">REALISATRICES EQUITABLES </t>
  </si>
  <si>
    <t>Réalisatrices équitables</t>
  </si>
  <si>
    <t>Soutien aux organismes de services</t>
  </si>
  <si>
    <t xml:space="preserve">REGART, CENTRE D'ARTISTES EN ART ACTUEL </t>
  </si>
  <si>
    <t>Regart</t>
  </si>
  <si>
    <t xml:space="preserve">REGROUPEMENT D'ARTISTES F </t>
  </si>
  <si>
    <t>Espace F</t>
  </si>
  <si>
    <t xml:space="preserve">REGROUPEMENT DE PAIRS DES ARTS INDEPENDANTS DE RECHERCHE ET </t>
  </si>
  <si>
    <t>Repaire</t>
  </si>
  <si>
    <t xml:space="preserve">REGROUPEMENT DES ARTISTES EN ARTS VISUELS DU QUÉBEC, R.A.A.V. </t>
  </si>
  <si>
    <t>Regroupement des artistes en arts visuels du Québec ou RAAV</t>
  </si>
  <si>
    <t xml:space="preserve">REGROUPEMENT DES CENTRES D'ARTISTES AUTOGERES DU QC INC </t>
  </si>
  <si>
    <t>RCAAQ - Regroupement des centres d'artistes autogérés du Québec</t>
  </si>
  <si>
    <t xml:space="preserve">REGROUPEMENT QUEBECOIS DE LA DANSE </t>
  </si>
  <si>
    <t>RQD - Regroupement québécois de la danse du Québec</t>
  </si>
  <si>
    <t xml:space="preserve">REPERCUSSION THEATRE </t>
  </si>
  <si>
    <t>Répercussion Théâtre</t>
  </si>
  <si>
    <t xml:space="preserve">RESEAU CENTRE </t>
  </si>
  <si>
    <t>Réseau Centre</t>
  </si>
  <si>
    <t xml:space="preserve">RESEAU DES ORGANISATEURS DE   SPECT EST QUE (R.O.S.E.Q.) </t>
  </si>
  <si>
    <t>ROSEQ</t>
  </si>
  <si>
    <t xml:space="preserve">RÉSEAU INDÉPENDANT DES DIFFUSEURS D'ÉVÉNEMENTS ARTISTIQUES UNIS (RIDEAU) INC. </t>
  </si>
  <si>
    <t>RIDEAU</t>
  </si>
  <si>
    <t xml:space="preserve">RESEAU SCENES </t>
  </si>
  <si>
    <t>Réseau Scènes</t>
  </si>
  <si>
    <t xml:space="preserve">RESEAUX DES ARTS MEDIATIQUES </t>
  </si>
  <si>
    <t>Akousma</t>
  </si>
  <si>
    <t xml:space="preserve">RHODNIE DESIR CREATIONS </t>
  </si>
  <si>
    <t>Rhodnie Désir Créations</t>
  </si>
  <si>
    <t xml:space="preserve">RIVIERE-DU-LOUP EN SPECTACLES </t>
  </si>
  <si>
    <t>Rivière-du-Loup en spectacles</t>
  </si>
  <si>
    <t xml:space="preserve">S.A.T. SOCIETE DES ARTS       TECHNOLOGIQUES </t>
  </si>
  <si>
    <t>SAT</t>
  </si>
  <si>
    <t xml:space="preserve">SACRÉ TYMPAN </t>
  </si>
  <si>
    <t>Sacré Tympan</t>
  </si>
  <si>
    <t xml:space="preserve">SAINTE-AGATHE-DES-ARTS </t>
  </si>
  <si>
    <t>Sainte-Agathe-des-Arts (Théâtre le Patriote)</t>
  </si>
  <si>
    <t xml:space="preserve">SBC GALLERY OF CONTEMPORARY   ART </t>
  </si>
  <si>
    <t>SBC galerie d'art contemporain</t>
  </si>
  <si>
    <t xml:space="preserve">SIBYLLINES </t>
  </si>
  <si>
    <t>Sibyllines</t>
  </si>
  <si>
    <t xml:space="preserve">SINHA DANSE </t>
  </si>
  <si>
    <t>Sinha Danse</t>
  </si>
  <si>
    <t xml:space="preserve">SOCIÉTÉ CULTURELLE DU LYS INC. </t>
  </si>
  <si>
    <t>Théâtre de la Dame de Coeur - Société culturelle du Lys</t>
  </si>
  <si>
    <t xml:space="preserve">SOCIETE DE DEVELOPPEMENT CULTUREL DE TERREBONNE </t>
  </si>
  <si>
    <t>Société de développement culturel de Terrebonne (SODECT)</t>
  </si>
  <si>
    <t xml:space="preserve">SOCIÉTÉ DE DÉVELOPPEMENT DES PÉRIODIQUES CULTURELS QUÉBÉCOIS (SODEP) </t>
  </si>
  <si>
    <t>SODEP</t>
  </si>
  <si>
    <t xml:space="preserve">SOCIETE DE DIFFUSION DE SPECTACLES DE SAINT-HYACINTHE </t>
  </si>
  <si>
    <t>Centre des arts Juliette-Lassonde</t>
  </si>
  <si>
    <t xml:space="preserve">SOCIÉTÉ DE LA SALLE JEAN-GRIMALDI </t>
  </si>
  <si>
    <t>Société de la salle Jean-Grimaldi</t>
  </si>
  <si>
    <t xml:space="preserve">SOCIÉTÉ DES CONCERTS BIC ST-FABIEN </t>
  </si>
  <si>
    <t>Société des concerts Bic St-Fabien</t>
  </si>
  <si>
    <t xml:space="preserve">SOCIÉTÉ DES MÉLOMANES D'ABITIBI-TÉMISCAMINGUE ET/OU ORCHESTRE SYMPHONIQUE RÉGIONAL D'ABITIBI-TÉMISCAMINGUE </t>
  </si>
  <si>
    <t>OSRAT - Orchestre symphonique régional d'Abitibi-Témiscamingue</t>
  </si>
  <si>
    <t xml:space="preserve">SOCIÉTÉ POUR LA PROMOTION D'ÉVÉNEMENTS CULTURELS DU HAUT-RICHELIEU </t>
  </si>
  <si>
    <t>SPEC - Société pour la promotion d'évén culturels du Haut-Richelieu</t>
  </si>
  <si>
    <t xml:space="preserve">SOCIETE PRO MUSICA INC </t>
  </si>
  <si>
    <t>Pro Musica, Société</t>
  </si>
  <si>
    <t xml:space="preserve">SOCIETE QUEBECOISE DE RECHERCHE EN MUSIQUE (SQRM) </t>
  </si>
  <si>
    <t>SQRM - Société québécoise de recherche en musique</t>
  </si>
  <si>
    <t xml:space="preserve">SPECTOUR ABITIBI-TEMISCAMINGUE INC. </t>
  </si>
  <si>
    <t>Spectour Abitibi-Témiscamingue inc</t>
  </si>
  <si>
    <t xml:space="preserve">SPIRALE MAGAZINE CULTUREL </t>
  </si>
  <si>
    <t>Magazine Spirale</t>
  </si>
  <si>
    <t xml:space="preserve">SPOROBOLE </t>
  </si>
  <si>
    <t>Sporobole</t>
  </si>
  <si>
    <t xml:space="preserve">STUDIO 303 </t>
  </si>
  <si>
    <t>Studio 303</t>
  </si>
  <si>
    <t xml:space="preserve">STUDIO DE MUSIQUE ANCIENNE DE MONTREAL </t>
  </si>
  <si>
    <t>SMAM - Studio de musique ancienne de Montréal</t>
  </si>
  <si>
    <t xml:space="preserve">SURSAUT COMPAGNIE DE DANSE </t>
  </si>
  <si>
    <t>Sursaut compagnie de danse</t>
  </si>
  <si>
    <t xml:space="preserve">SYLVAIN ÉMARD DANSE </t>
  </si>
  <si>
    <t>Sylvain Émard Danse</t>
  </si>
  <si>
    <t xml:space="preserve">TANGENTE INC. </t>
  </si>
  <si>
    <t>Tangente</t>
  </si>
  <si>
    <t xml:space="preserve">TERRES EN VUES, SOCIETE POUR DIFFUSION CULTURE AUTOCHTONE </t>
  </si>
  <si>
    <t>Terres en vues</t>
  </si>
  <si>
    <t xml:space="preserve">THÉÂTRE ADVIENNE QUE POURRA </t>
  </si>
  <si>
    <t>Théâtre Advienne que pourra</t>
  </si>
  <si>
    <t xml:space="preserve">THEATRE AUX ECURIES </t>
  </si>
  <si>
    <t>Aux Écuries</t>
  </si>
  <si>
    <t xml:space="preserve">THEATRE B.T.W. INC. </t>
  </si>
  <si>
    <t>BTW - Black Theatre Workshop</t>
  </si>
  <si>
    <t xml:space="preserve">THEATRE BLANC </t>
  </si>
  <si>
    <t>Carte Blanche (Théâtre Blanc)</t>
  </si>
  <si>
    <t xml:space="preserve">THÉÂTRE BOUCHES DÉCOUSUES </t>
  </si>
  <si>
    <t>Bouches Décousues</t>
  </si>
  <si>
    <t xml:space="preserve">THÉÂTRE DE LA LIGUE NATIONALE D'IMPROVISATION INC. </t>
  </si>
  <si>
    <t>LNI - Théâtre de la Ligue Nationale d'Improvisation</t>
  </si>
  <si>
    <t xml:space="preserve">THÉÂTRE DE LA PETITE MARÉE </t>
  </si>
  <si>
    <t>Théâtre de la Petite Marée</t>
  </si>
  <si>
    <t xml:space="preserve">THEATRE DE LA PIRE ESPECE </t>
  </si>
  <si>
    <t>Théâtre de la Pire Espèce</t>
  </si>
  <si>
    <t xml:space="preserve">THEATRE DE LA VILLE </t>
  </si>
  <si>
    <t>Théâtre de la Ville (Longueuil)</t>
  </si>
  <si>
    <t xml:space="preserve">THÉÂTRE DE L'OEIL INC. </t>
  </si>
  <si>
    <t>Théâtre de l'Oeil</t>
  </si>
  <si>
    <t xml:space="preserve">THÉÂTRE DE QUAT'SOUS INC. </t>
  </si>
  <si>
    <t>Théâtre de Quat'Sous</t>
  </si>
  <si>
    <t xml:space="preserve">THÉÂTRE DES PETITES ÂMES </t>
  </si>
  <si>
    <t>Théâtre des Petites Âmes</t>
  </si>
  <si>
    <t xml:space="preserve">THEATRE DU MARAIS DE VAL-MORIN </t>
  </si>
  <si>
    <t>Théâtre du Marais de Val-Morin</t>
  </si>
  <si>
    <t xml:space="preserve">THÉÂTRE DU RIDEAU VERT </t>
  </si>
  <si>
    <t>Rideau Vert</t>
  </si>
  <si>
    <t xml:space="preserve">THÉÂTRE DU TANDEM INC. </t>
  </si>
  <si>
    <t>Théâtre du Tandem</t>
  </si>
  <si>
    <t xml:space="preserve">THÉÂTRE I.N.K. </t>
  </si>
  <si>
    <t>INK - Théâtre I.N.K.</t>
  </si>
  <si>
    <t xml:space="preserve">THEATRE INCLINE INC. </t>
  </si>
  <si>
    <t>Théâtre Incliné</t>
  </si>
  <si>
    <t xml:space="preserve">THEATRE LA CHAPELLE INC. </t>
  </si>
  <si>
    <t>Théâtre La Chapelle</t>
  </si>
  <si>
    <t xml:space="preserve">THÉÂTRE LE CLOU </t>
  </si>
  <si>
    <t>Théâtre Le Clou</t>
  </si>
  <si>
    <t xml:space="preserve">THEATRE LE DIAMANT </t>
  </si>
  <si>
    <t xml:space="preserve">THÉÂTRE LES AMIS DE CHIFFON INC. </t>
  </si>
  <si>
    <t>Théâtre Les Amis de Chiffon</t>
  </si>
  <si>
    <t xml:space="preserve">THÉÂTRE MOTUS </t>
  </si>
  <si>
    <t>Théâtre Motus</t>
  </si>
  <si>
    <t xml:space="preserve">THÉÂTRE NIVEAU PARKING </t>
  </si>
  <si>
    <t>Niveau Parking</t>
  </si>
  <si>
    <t xml:space="preserve">THÉÂTRE PÉRISCOPE </t>
  </si>
  <si>
    <t>Périscope</t>
  </si>
  <si>
    <t xml:space="preserve">THÉÂTRE PROSPERO </t>
  </si>
  <si>
    <t>Théâtre Prospero (anciennement Le Groupe de la Veillée)</t>
  </si>
  <si>
    <t xml:space="preserve">THEATRE TALISMAN </t>
  </si>
  <si>
    <t>Théâtre Talisman</t>
  </si>
  <si>
    <t xml:space="preserve">THEATRE TOUT A TRAC </t>
  </si>
  <si>
    <t>Théâtre Tout à Trac</t>
  </si>
  <si>
    <t xml:space="preserve">THEATRE UBU INC. </t>
  </si>
  <si>
    <t>UBU</t>
  </si>
  <si>
    <t xml:space="preserve">THEATRE YOUTHEATRE INC. </t>
  </si>
  <si>
    <t>Youtheatre</t>
  </si>
  <si>
    <t xml:space="preserve">TOUR DE BRAS </t>
  </si>
  <si>
    <t>Tour de Bras</t>
  </si>
  <si>
    <t xml:space="preserve">TOURISME ANSE-A-BEAUFILS </t>
  </si>
  <si>
    <t>Tourisme Anse-à-Beaufils</t>
  </si>
  <si>
    <t xml:space="preserve">TRIO FIBONACCI </t>
  </si>
  <si>
    <t>Trio Fibonacci</t>
  </si>
  <si>
    <t xml:space="preserve">TROIS TRISTES TIGRES </t>
  </si>
  <si>
    <t>Trois Tristes Tigres</t>
  </si>
  <si>
    <t xml:space="preserve">UBUS THÉÂTRE </t>
  </si>
  <si>
    <t>Ubus Théâtre</t>
  </si>
  <si>
    <t xml:space="preserve">UNION DES ECRIVAINES ET DES ECRIVAINS QUEBECOIS </t>
  </si>
  <si>
    <t>UNEQ</t>
  </si>
  <si>
    <t xml:space="preserve">UNIVERSITE BISHOP'S </t>
  </si>
  <si>
    <t>Galerie d'art Foreman</t>
  </si>
  <si>
    <t xml:space="preserve">UNIVERSITÉ DE SHERBROOKE </t>
  </si>
  <si>
    <t>Université de Sherbrooke</t>
  </si>
  <si>
    <t xml:space="preserve">UNIVERSITÉ DU QUÉBEC À MONTRÉAL </t>
  </si>
  <si>
    <t>UQAM - GALERIE ET LE CENTRE DE DESIGN</t>
  </si>
  <si>
    <t xml:space="preserve">UNIVERSITE DU QUEBEC EN OUTAOUAIS </t>
  </si>
  <si>
    <t>Galerie UQO</t>
  </si>
  <si>
    <t xml:space="preserve">USINE C </t>
  </si>
  <si>
    <t>Usine C</t>
  </si>
  <si>
    <t xml:space="preserve">VALSPEC INC. </t>
  </si>
  <si>
    <t>Valspec inc.</t>
  </si>
  <si>
    <t xml:space="preserve">VIDEOGRAPHE INC </t>
  </si>
  <si>
    <t>Vidéographe</t>
  </si>
  <si>
    <t xml:space="preserve">VILLAGE EN CHANSON DE PETITE-VALLEE </t>
  </si>
  <si>
    <t>Village en chanson de Petite-Vallée</t>
  </si>
  <si>
    <t xml:space="preserve">VILLE D'ALMA </t>
  </si>
  <si>
    <t>Ville d'Alma (Salle de spectacle)</t>
  </si>
  <si>
    <t xml:space="preserve">VILLE D'AMOS </t>
  </si>
  <si>
    <t>Centre d'exposition d'Amos  / Théâtre des Eskers</t>
  </si>
  <si>
    <t xml:space="preserve">VILLE DE CHÂTEAUGUAY </t>
  </si>
  <si>
    <t>Ville de Châteauguay  (diffuseur)</t>
  </si>
  <si>
    <t xml:space="preserve">VILLE DE GATINEAU </t>
  </si>
  <si>
    <t>Ville de Gatineau (Salle Jean-Despréz &amp; cabaret La Basoche)</t>
  </si>
  <si>
    <t xml:space="preserve">VILLE DE LA SARRE </t>
  </si>
  <si>
    <t>Ville de la Sarre (Centre d'art Rotary/Salle de spectacle Desjardins)</t>
  </si>
  <si>
    <t xml:space="preserve">VILLE DE LAVAL </t>
  </si>
  <si>
    <t>Maison des arts de Laval</t>
  </si>
  <si>
    <t xml:space="preserve">VILLE DE NEW RICHMOND </t>
  </si>
  <si>
    <t>Ville de New Richmond (Salle de spectacles régionale Desjardins)</t>
  </si>
  <si>
    <t xml:space="preserve">VILLE DE ROUYN-NORANDA </t>
  </si>
  <si>
    <t>Le Théâtre du cuivre</t>
  </si>
  <si>
    <t xml:space="preserve">VILLE DE SAINT-EUSTACHE </t>
  </si>
  <si>
    <t>Service des arts et de la culture de la Ville de Saint-Eustache</t>
  </si>
  <si>
    <t xml:space="preserve">VILLE DE VAL-D'OR </t>
  </si>
  <si>
    <t xml:space="preserve">VIRGINIE BRUNELLE INC. </t>
  </si>
  <si>
    <t>Virginie Brunelle inc.</t>
  </si>
  <si>
    <t xml:space="preserve">VOX, CENTRE DE L'IMAGE CONTEMPORAINE </t>
  </si>
  <si>
    <t>Vox</t>
  </si>
  <si>
    <t xml:space="preserve">VU, CENTRE DE DIFFUSION ET DE PRODUCTION DE LA PHOTOGRAPHIE </t>
  </si>
  <si>
    <t>VU</t>
  </si>
  <si>
    <t xml:space="preserve">ZEUGMA, COLLECTIF DE FOLKLORE URBAIN </t>
  </si>
  <si>
    <t>Zeugma, collectif de folklore urbain</t>
  </si>
  <si>
    <t>Nom_usuel</t>
  </si>
  <si>
    <t>Personnel technique</t>
  </si>
  <si>
    <t>Nombre de personnes employées et salaires</t>
  </si>
  <si>
    <t>Personnel relatif à la billetterie et à l'accueil</t>
  </si>
  <si>
    <t>Toute personne ayant une déficience entraînant une incapacité significative et persistante et qui est sujette à rencontrer des obstacles dans l'accomplissement d'activités courantes.</t>
  </si>
  <si>
    <t>Représentativité des employés</t>
  </si>
  <si>
    <t>COMMUNICATION</t>
  </si>
  <si>
    <t xml:space="preserve">Date : </t>
  </si>
  <si>
    <t>Date de réponse :</t>
  </si>
  <si>
    <t>Section 10a - Bilan de diffusion</t>
  </si>
  <si>
    <t>*Obligatoire</t>
  </si>
  <si>
    <t>Personnel artistique ou de production</t>
  </si>
  <si>
    <t>Section10a - Plan de diffusion</t>
  </si>
  <si>
    <t>Préscolaire et primaire</t>
  </si>
  <si>
    <t>Familiale</t>
  </si>
  <si>
    <t>Adulte</t>
  </si>
  <si>
    <t>Total selon les filtres appliqués :</t>
  </si>
  <si>
    <t xml:space="preserve">Nombre de représentations offertes en location* : </t>
  </si>
  <si>
    <t>Total *</t>
  </si>
  <si>
    <t>Total :</t>
  </si>
  <si>
    <t>Activité avant la représentation</t>
  </si>
  <si>
    <t>L’emploi à temps plein se compose des personnes qui travaillent habituellement 30 heures ou plus par semaine à leur emploi principal ou à leur seul emploi.</t>
  </si>
  <si>
    <t>Employé contractuel ou pigiste</t>
  </si>
  <si>
    <t xml:space="preserve">Personne engagée de façon temporaire. La personne occupe une fonction qui prend fin à une date déterminée au préalable ou dès qu'un projet est terminé. </t>
  </si>
  <si>
    <t>Artistes des Premières Nations et inuits</t>
  </si>
  <si>
    <t>En situation de handicap</t>
  </si>
  <si>
    <t>Nombre de productions</t>
  </si>
  <si>
    <t>Activité après la représentation</t>
  </si>
  <si>
    <t>Activités avant et après la représentation</t>
  </si>
  <si>
    <r>
      <t xml:space="preserve">Une fois les corrections faites, déposer votre fichier via Mon dossier CALQ, </t>
    </r>
    <r>
      <rPr>
        <b/>
        <sz val="12"/>
        <color theme="9" tint="-0.249977111117893"/>
        <rFont val="Arial"/>
        <family val="2"/>
      </rPr>
      <t xml:space="preserve">sous la section </t>
    </r>
    <r>
      <rPr>
        <b/>
        <u/>
        <sz val="12"/>
        <color theme="9" tint="-0.249977111117893"/>
        <rFont val="Arial"/>
        <family val="2"/>
      </rPr>
      <t>Documents/Rapport final d'activité</t>
    </r>
    <r>
      <rPr>
        <b/>
        <sz val="12"/>
        <color theme="9" tint="-0.249977111117893"/>
        <rFont val="Arial"/>
        <family val="2"/>
      </rPr>
      <t>.</t>
    </r>
  </si>
  <si>
    <t xml:space="preserve">2. </t>
  </si>
  <si>
    <t xml:space="preserve">3. </t>
  </si>
  <si>
    <t>Discipline :</t>
  </si>
  <si>
    <t>Inscrire le numéro d'entreprise du Québec (NEQ)</t>
  </si>
  <si>
    <t>1142335570</t>
  </si>
  <si>
    <t>Organisme inscrit à Mon dossier CALQ ?</t>
  </si>
  <si>
    <r>
      <t xml:space="preserve">3. Preuve de versement </t>
    </r>
    <r>
      <rPr>
        <sz val="11"/>
        <rFont val="Arial"/>
        <family val="2"/>
      </rPr>
      <t>(si lié par une attente avec les associations professionnelles) :</t>
    </r>
  </si>
  <si>
    <t>Un rapport annuel a-t-il été approuvé par le CA et 
déposé à l'AGA ?</t>
  </si>
  <si>
    <t>Les derniers états financiers, approuvés par votre CA, ont-ils été déposés à vos membres avant ou pendant l'AGA?</t>
  </si>
  <si>
    <t>Un auditeur a-t-il été nommé pour la prochaine année par vos membres en AGA?</t>
  </si>
  <si>
    <t>Le conseil d'administration</t>
  </si>
  <si>
    <t>Fonction
au sein du C.A.</t>
  </si>
  <si>
    <t xml:space="preserve">Président(e) </t>
  </si>
  <si>
    <t>Vice-président(e)</t>
  </si>
  <si>
    <t xml:space="preserve">Secrétaire </t>
  </si>
  <si>
    <t>Trésorier(ière)</t>
  </si>
  <si>
    <t>Administrateur(trice)</t>
  </si>
  <si>
    <t>Nombre d'années au CA</t>
  </si>
  <si>
    <t>Année de nomination à ce poste</t>
  </si>
  <si>
    <t>Si poste vacant, indiquer depuis quand</t>
  </si>
  <si>
    <t>Nombre d'administrateur(trice)s en poste :</t>
  </si>
  <si>
    <t>Nombre de postes vacants :</t>
  </si>
  <si>
    <t>Composition des comités du CA</t>
  </si>
  <si>
    <t>Nombre de réunions (dernier exercice)</t>
  </si>
  <si>
    <t>Comité exécutif (CE)</t>
  </si>
  <si>
    <t>Comité d'audit ou des finances</t>
  </si>
  <si>
    <t xml:space="preserve">Nombre de réunions du CA : </t>
  </si>
  <si>
    <t>Taux de présence moyen aux réunions :</t>
  </si>
  <si>
    <t>des administrateurs et administratrices ont été présent(e)s aux réunions du CA.</t>
  </si>
  <si>
    <t>2.1</t>
  </si>
  <si>
    <t>2. 2</t>
  </si>
  <si>
    <t>Assiduité des administrateurs et administratrices</t>
  </si>
  <si>
    <t xml:space="preserve">2.3 </t>
  </si>
  <si>
    <t>2.4</t>
  </si>
  <si>
    <t>Informations sur le CA</t>
  </si>
  <si>
    <t>Structure organisationnelle</t>
  </si>
  <si>
    <t>L’organisme est à jour à l’égard du paiement de tout salaire, bénéfice, paye de vacances ou toute autre forme de rémunération (y compris toute indemnité pour perte ou cessation d’emploi), les cotisations syndicales et autres prélèvements demandés par le salarié (rémunération) auxquels tout employé ou ancien employé de l’organisme a droit.</t>
  </si>
  <si>
    <t>Les opérations de l’organisme sont conformes aux lois, règlements, décrets, règles et autres exigences de toute autorité gouvernementale fédérale, provinciale et municipale.</t>
  </si>
  <si>
    <t>Lors de chaque séance du conseil d’administration, une déclaration de la directrice ou du directeur général (DG) est-elle faite, attestant que, depuis la dernière séance :</t>
  </si>
  <si>
    <t>Les postes de président(e) du CA et de directeur(trice) général(e) ou artistique sont-ils occupés par deux (2) personnes différentes ?</t>
  </si>
  <si>
    <t>Si non, pourquoi ?</t>
  </si>
  <si>
    <t>Informations sur la dernière AGA</t>
  </si>
  <si>
    <t>prévu aux règlements généraux</t>
  </si>
  <si>
    <t>de la diversité culturelle</t>
  </si>
  <si>
    <t>des Premières Nations ou inuit(e)s</t>
  </si>
  <si>
    <t>Votre organisme dispose-t-il d'une assurance responsabilité des administrateurs et dirigeants ?</t>
  </si>
  <si>
    <t>Sous quelle autorité est le directeur ou la directrice artistique de votre organisme?</t>
  </si>
  <si>
    <t>Sous quelle autorité est le directeur ou la directrice général(e) (ou administratif(-ive) le cas échéant) de votre organisme?</t>
  </si>
  <si>
    <t>Nombre de semaines de création ou de répétition</t>
  </si>
  <si>
    <t>Nombre de représentations s'il y a lieu</t>
  </si>
  <si>
    <t>Permanent - Temps partiel</t>
  </si>
  <si>
    <t>Permanent - Temps plein</t>
  </si>
  <si>
    <t xml:space="preserve">Le terme "diversité culturelle" fait référence à la composition de la population québécoise qui compte aujourd'hui plus d'une centaine de communautés culturelles. Ces communautés de personnes, nées ici ou à l'étranger, contribuent depuis plusieurs décennies au développement démographique, social, économique et culturel de notre société. Cet apport bénéfique permet de faire du Québec, un État moderne et ouvert sur le monde.  
L'expression "Québécois des communautés culturelles" désigne les personnes immigrantes et les personnes issues de l'immigration autre que française et britannique qui sont nées au Québec; elle inclut donc les groupes désignés par le terme « minorités visibles ». Les minorités visibles sont définies par la Loi fédérale sur l’équité en matière d’emploi (LC, 1995, ch. 44) comme « les personnes autres que les Autochtones, qui ne sont pas de race blanche et qui n’ont pas la peau blanche ». </t>
  </si>
  <si>
    <t xml:space="preserve"> Nombre</t>
  </si>
  <si>
    <t>Autres (Précisez)</t>
  </si>
  <si>
    <t>Bilan - Projets spéciaux ayant fait l'objet d'une subvention additionnelle pour le cycle pluriannuel</t>
  </si>
  <si>
    <t>Indiquer le type d'aide spéciale obtenue  :</t>
  </si>
  <si>
    <t>3. Budget du projet</t>
  </si>
  <si>
    <t>Employé permanent à temps plein</t>
  </si>
  <si>
    <t>Employé permanent à temps partiel</t>
  </si>
  <si>
    <t>Source : Lexique du CALQ</t>
  </si>
  <si>
    <t>Légende</t>
  </si>
  <si>
    <t>S'il y a lieu, références Web (matériel lié au projet)</t>
  </si>
  <si>
    <t>Médiation culturelle s'il y a lieu</t>
  </si>
  <si>
    <t>Nombre d'activités de médiation par type</t>
  </si>
  <si>
    <t>En aucun cas, il ne faut modifier le formulaire. 
La suppression d’onglets ou de lignes risque d’altérer les formules, de compromettre les données et de retarder le traitement de votre rapport.</t>
  </si>
  <si>
    <t>Onglet 10a - discipline</t>
  </si>
  <si>
    <t>tous sauf Périodiques et Organismes Litt)</t>
  </si>
  <si>
    <t>Budget</t>
  </si>
  <si>
    <r>
      <t>Détailler les revenus du projet</t>
    </r>
    <r>
      <rPr>
        <sz val="11"/>
        <rFont val="Arial"/>
        <family val="2"/>
      </rPr>
      <t xml:space="preserve"> </t>
    </r>
    <r>
      <rPr>
        <sz val="8"/>
        <rFont val="Arial"/>
        <family val="2"/>
      </rPr>
      <t>(% calcul sur les revenus totaux)</t>
    </r>
  </si>
  <si>
    <r>
      <t xml:space="preserve">Détailler les dépenses du projet </t>
    </r>
    <r>
      <rPr>
        <sz val="8"/>
        <rFont val="Arial"/>
        <family val="2"/>
      </rPr>
      <t>(% calcul sur les revenus totaux)</t>
    </r>
  </si>
  <si>
    <t>Retour vers le haut de la page</t>
  </si>
  <si>
    <t>Tous sauf Asso et Peri</t>
  </si>
  <si>
    <t>Bilan et retombées des activités réalisées</t>
  </si>
  <si>
    <t>Pour les organismes ayant obtenu une aide spéciale pour leur initiative structurante en circulation d'oeuvres ou pour la poursuite de leur projet structurant jeune public</t>
  </si>
  <si>
    <t>Si plus d'une entente, veuillez fusionner tous les documents en 1 seul PDF</t>
  </si>
  <si>
    <r>
      <rPr>
        <b/>
        <sz val="8"/>
        <rFont val="Arial"/>
        <family val="2"/>
      </rPr>
      <t xml:space="preserve">Organismes de création et production en arts de la scène </t>
    </r>
    <r>
      <rPr>
        <sz val="8"/>
        <rFont val="Arial"/>
        <family val="2"/>
      </rPr>
      <t xml:space="preserve"> - Démontrer le respect des ententes avec les associations professionnelles d’artistes.</t>
    </r>
    <r>
      <rPr>
        <b/>
        <u/>
        <sz val="8"/>
        <rFont val="Arial"/>
        <family val="2"/>
      </rPr>
      <t xml:space="preserve">
</t>
    </r>
    <r>
      <rPr>
        <sz val="8"/>
        <rFont val="Arial"/>
        <family val="2"/>
      </rPr>
      <t xml:space="preserve">
Joindre une preuve de versement de la part du producteur à l'association concernée ou les états financiers vérifiés incluant une mention de l’auditeur à l’effet que la ou les ententes ont été respectées. </t>
    </r>
    <r>
      <rPr>
        <b/>
        <sz val="8"/>
        <rFont val="Arial"/>
        <family val="2"/>
      </rPr>
      <t>Assurez-vous de fournir des documents qui n'incluent pas de renseignements personnels.</t>
    </r>
    <r>
      <rPr>
        <sz val="8"/>
        <rFont val="Arial"/>
        <family val="2"/>
      </rPr>
      <t xml:space="preserve">
</t>
    </r>
    <r>
      <rPr>
        <sz val="8"/>
        <color rgb="FFFF0000"/>
        <rFont val="Arial"/>
        <family val="2"/>
      </rPr>
      <t xml:space="preserve">
Si plus d'une entente, veuillez fusionner tous les documents en 1 seul PDF.</t>
    </r>
  </si>
  <si>
    <t>Source : Lexique du CALQ</t>
  </si>
  <si>
    <t>Affaires mondiales Canada</t>
  </si>
  <si>
    <r>
      <t>*</t>
    </r>
    <r>
      <rPr>
        <b/>
        <sz val="8"/>
        <rFont val="Arial"/>
        <family val="2"/>
      </rPr>
      <t>Location</t>
    </r>
    <r>
      <rPr>
        <sz val="8"/>
        <rFont val="Arial"/>
        <family val="2"/>
      </rPr>
      <t xml:space="preserve"> : Indiquer ici la location de la salle, incluant les services afférents, à un artiste pour la présentation d'un spectacle et non la location corporative ou à des organismes communautaires.</t>
    </r>
  </si>
  <si>
    <t>Projets spéciaux s'il y a lieu</t>
  </si>
  <si>
    <t>Si votre situation financière affiche un surplus accumulé (Fonds d'administration générale ou Actifs nets non affectés) supérieur à 35 % de vos revenus, précisez vos intentions ou vos objectifs à cet égard.</t>
  </si>
  <si>
    <t>Je, soussigné(e),</t>
  </si>
  <si>
    <t>Nombre de représentations par clientèle</t>
  </si>
  <si>
    <t>Nom des artistes, écrivain(e)s, conteur(se)s  principaux(ales)</t>
  </si>
  <si>
    <t>Provenance des artistes, écrivain(e)s, conteur(se)s principaux(ales)</t>
  </si>
  <si>
    <t>Noms des artistes et/ou des intervenant(e)s</t>
  </si>
  <si>
    <t>Cachets versés à l'artiste, l'écrivain(e) ou l'organisme</t>
  </si>
  <si>
    <t>Remise de billetterie 
à l'artiste, l'écrivain(e) ou l'organisme</t>
  </si>
  <si>
    <t>Note : Ajouter les lignes et ajuster les formules au besoin.</t>
  </si>
  <si>
    <t xml:space="preserve">Nom des artistes, écrivain(e)s et collaborateur(trice)s </t>
  </si>
  <si>
    <t>2. Décrire brièvement les retombées des activités réalisées.</t>
  </si>
  <si>
    <t>1. Dresser un bilan des activités réalisées.</t>
  </si>
  <si>
    <t>Raccourci clavier pour changer de ligne : ALT+ENTER</t>
  </si>
  <si>
    <t xml:space="preserve">Le terme "diversité culturelle" fait référence à la composition de la population québécoise qui compte aujourd'hui plus d'une centaine de communautés culturelles. Ces communautés de personnes, nées ici ou à l'étranger, contribuent depuis plusieurs décennies au développement démographique, social, économique et culturel de notre société. Cet apport bénéfique permet de faire du Québec, un État moderne et ouvert sur le monde. 
L'expression "Québécois des communautés culturelles" désigne les personnes immigrantes et les personnes issues de l'immigration autre que française et britannique qui sont nées au Québec; elle inclut donc les groupes désignés par le terme « minorités visibles ». Les minorités visibles sont définies par la Loi fédérale sur l’équité en matière d’emploi (LC, 1995, ch. 44) comme « les personnes autres que les Autochtones, qui ne sont pas de race blanche et qui n’ont pas la peau blanche ». </t>
  </si>
  <si>
    <t xml:space="preserve">NEQ :  </t>
  </si>
  <si>
    <t>Bilan</t>
  </si>
  <si>
    <t>Étape 4 : Engagement de l'organisme</t>
  </si>
  <si>
    <t>Étape 5 : Directives d'envoi</t>
  </si>
  <si>
    <r>
      <t>Les subventions de votre organisme totalisent-elles 500 000 $ ou plus</t>
    </r>
    <r>
      <rPr>
        <sz val="10"/>
        <rFont val="Arial"/>
        <family val="2"/>
      </rPr>
      <t xml:space="preserve"> </t>
    </r>
    <r>
      <rPr>
        <b/>
        <sz val="9"/>
        <rFont val="Arial"/>
        <family val="2"/>
      </rPr>
      <t>(toutes instances gouvernementales</t>
    </r>
    <r>
      <rPr>
        <sz val="9"/>
        <rFont val="Arial"/>
        <family val="2"/>
      </rPr>
      <t>) ?</t>
    </r>
    <r>
      <rPr>
        <b/>
        <sz val="10"/>
        <rFont val="Arial"/>
        <family val="2"/>
      </rPr>
      <t xml:space="preserve"> </t>
    </r>
    <r>
      <rPr>
        <b/>
        <sz val="9"/>
        <rFont val="Arial"/>
        <family val="2"/>
      </rPr>
      <t>Si Non,</t>
    </r>
    <r>
      <rPr>
        <sz val="9"/>
        <rFont val="Arial"/>
        <family val="2"/>
      </rPr>
      <t xml:space="preserve"> passez à la section 3 - Structure organisationnelle.</t>
    </r>
  </si>
  <si>
    <t>Assemblée générale annuelle (AGA)</t>
  </si>
  <si>
    <t>Composition du conseil d'administration</t>
  </si>
  <si>
    <t>Personnel relatif à l'exploitation d'un lieu</t>
  </si>
  <si>
    <t>Entretien</t>
  </si>
  <si>
    <t>L’organisme est à jour tant à l’égard des retenues à la source, qu’à l’égard de toute somme devant être retenue et remise par lui aux autorités gouvernementales concernées en vertu des lois applicables.</t>
  </si>
  <si>
    <t>L'organisme est à jour quant à la rémunération de tout employé présentement ou antérieurement à son emploi.</t>
  </si>
  <si>
    <t>L'organisme confirme qu'il n'a aucune poursuite ou réception d’une mise en demeure contre lui.</t>
  </si>
  <si>
    <t>La police d’assurance administrateurs et dirigeants est en vigueur et sans restrictions.</t>
  </si>
  <si>
    <r>
      <t xml:space="preserve">Je confirme que les documents fournis au CALQ ne contiennent pas de renseignements personnels, comme entendu par la </t>
    </r>
    <r>
      <rPr>
        <i/>
        <sz val="10"/>
        <rFont val="Arial"/>
        <family val="2"/>
      </rPr>
      <t>Loi sur l’accès aux documents des organismes publics et sur la protection des</t>
    </r>
    <r>
      <rPr>
        <i/>
        <u/>
        <sz val="10"/>
        <color rgb="FF002060"/>
        <rFont val="Arial"/>
        <family val="2"/>
      </rPr>
      <t xml:space="preserve"> renseignements personnels</t>
    </r>
    <r>
      <rPr>
        <i/>
        <sz val="10"/>
        <rFont val="Arial"/>
        <family val="2"/>
      </rPr>
      <t>.</t>
    </r>
    <r>
      <rPr>
        <sz val="10"/>
        <rFont val="Arial"/>
        <family val="2"/>
      </rPr>
      <t xml:space="preserve"> Dans le cas contraire, je déclare avoir obtenu tous les consentements valides requis en vertu de toutes lois applicables pour collecter, utiliser et communiquer ces renseignements personnels.</t>
    </r>
  </si>
  <si>
    <t>À utiliser uniquement en réponse à des demandes de précisions ou de corrections du CALQ.</t>
  </si>
  <si>
    <t>L’emploi à temps partiel se compose des personnes qui travaillent habituellement moins de 30 heures par semaine à leur emploi principal ou à leur seul emploi.</t>
  </si>
  <si>
    <t xml:space="preserve">Ayant moins de 35 ans et/ou moins de cinq ans de pratique artistique. </t>
  </si>
  <si>
    <t>S’il ne vous est pas possible d’utiliser ce mode de transmission, exceptionnellement, le CALQ reçoit le dossier de candidature par WeTransfer (voir instructions ci-dessous).</t>
  </si>
  <si>
    <t>NEQ :</t>
  </si>
  <si>
    <t>Si l'organisme s’est doté d'un plan d’action en matière de développement durable au cours de l'année qui se termine.</t>
  </si>
  <si>
    <t>Veuillez indiquer le nombre d'administrateur(trice)s  :</t>
  </si>
  <si>
    <t>(Conseil pratique : Préparez votre texte dans un fichier Word et copiez-le (CTRL+C). Pour coller le texte, double-cliquez dans la cellule et faites un coller (CTLR+V) dans la case. Vous pouvez agrandir la case au besoin).</t>
  </si>
  <si>
    <t>Cette section concerne l'ensemble du personnel rémunéré par l'organisme artistique et mesure les tendances annuelles de l'emploi. Votre participation est essentielle à l'obtention de résultats qui refléteront correctement la situation du milieu. Ces informations sont utilisées à des fins strictement statistiques.</t>
  </si>
  <si>
    <t>Directeur(trice) artistique, de programmation, rédacteur(trice) en chef, etc.</t>
  </si>
  <si>
    <t>Artistes, concepteur(trice)s, interprètes, écrivain(e)s, etc.</t>
  </si>
  <si>
    <t>Autres (ex. adjoint(e)s à la programmation; personnel de médiation)</t>
  </si>
  <si>
    <t>Directeur(trice), responsable ou coordonnateur(trice)</t>
  </si>
  <si>
    <t>Directeur(trice) général(e), directeur(trice) administratif(ve), etc.</t>
  </si>
  <si>
    <t>Soutien administratif (secrétaire, comptable, adjoint(e), etc.)</t>
  </si>
  <si>
    <t>SECTION DE L'ORGANISME</t>
  </si>
  <si>
    <t>Veuillez remplir chaque onglet. Vous pouvez le faire en cliquant sur les items soulignés en bleu. La colonne État permet de savoir si un minimum d'information a été saisi. Il vous revient de vous assurer que toutes les informations requises pour l'analyse du rapport d'activités ont été fournies.</t>
  </si>
  <si>
    <t>Nombre de visiteurs 
ou de participants</t>
  </si>
  <si>
    <t>déclare être un(e) représentant(e) dûment autorisé(e) à transmettre le présent rapport final d'activité,</t>
  </si>
  <si>
    <t>Non binaires</t>
  </si>
  <si>
    <t>Premières Nations et inuites</t>
  </si>
  <si>
    <t>Employé permanent</t>
  </si>
  <si>
    <t>L'employé permanent occupe une fonction dont la durée n'est pas déterminée à l'avance. 
L'emploi doit durer aussi longtemps que l'employé le désire ou que l'organisme le maintient et peut être occupé à temps plein ou à temps partiel.</t>
  </si>
  <si>
    <t xml:space="preserve">Nombre de productions différentes présentées: </t>
  </si>
  <si>
    <t>Nombre de représentations par mode d'accueil</t>
  </si>
  <si>
    <t>Section 10a - Diffuseurs spécialisés et pluridisciplinaires en arts de la scène et en arts multidisciplinaires</t>
  </si>
  <si>
    <t xml:space="preserve">Dernier exercice terminé </t>
  </si>
  <si>
    <t>(année-mois-jour)</t>
  </si>
  <si>
    <t>SECTION DU CALQ</t>
  </si>
  <si>
    <t>Profil</t>
  </si>
  <si>
    <t>2025-2026</t>
  </si>
  <si>
    <t>Date de l'AGA au cours de laquelle les états financiers associés à ce rapport ont été approuvés</t>
  </si>
  <si>
    <t>Énumérez les moyens qui ont été mis de l'avant pour permettre à votre CA d'avoir une vision juste et actualisée de la situation financière et de l'évolution de votre organisation.</t>
  </si>
  <si>
    <t>2.5</t>
  </si>
  <si>
    <t>2.6</t>
  </si>
  <si>
    <t>Pour accéder à la version gratuite en ligne d’Excel, vous devez vous créer un compte Microsoft en cliquant ICI.</t>
  </si>
  <si>
    <t/>
  </si>
  <si>
    <t>Atelier de médiation</t>
  </si>
  <si>
    <t>Atelier de création ou d'exploration</t>
  </si>
  <si>
    <t>Atelier préparatoire à la sortie scolaire</t>
  </si>
  <si>
    <t>Rencontre avec le public/Bord de scène</t>
  </si>
  <si>
    <t>Répétition ou générale publique</t>
  </si>
  <si>
    <t>Présentation d'extraits de spectacles</t>
  </si>
  <si>
    <t>Rencontre-causerie avec des artistes</t>
  </si>
  <si>
    <t>Lecture publique</t>
  </si>
  <si>
    <t>Formation / Classe de maître</t>
  </si>
  <si>
    <t>Type d'activité</t>
  </si>
  <si>
    <t>Nom des artistes ou des intervenants</t>
  </si>
  <si>
    <t>Nombre de spectateurs ou de participants</t>
  </si>
  <si>
    <t>Ces frais incluent-il la part des coproducteurs ?</t>
  </si>
  <si>
    <t>Indiquez 0 si non applicable</t>
  </si>
  <si>
    <t>Inscrire sur une même ligne, le nom de l'artiste ou de l'organisme invité et le nom de l'artiste en plateau double ou en 1ère partie s'il y a lieu</t>
  </si>
  <si>
    <t>1.1</t>
  </si>
  <si>
    <t>1.2</t>
  </si>
  <si>
    <t>Indiquez les contributions de l'employeur</t>
  </si>
  <si>
    <t>Nombre de personnes et salaires pour chaque catégorie d'emploi</t>
  </si>
  <si>
    <t>1.3</t>
  </si>
  <si>
    <t>Nombre de personnes rémunérées selon les groupes suivants :</t>
  </si>
  <si>
    <t>Contractuels ou pigistes (honoraires professionnels)</t>
  </si>
  <si>
    <t>Artistes de la diversité culturelle*</t>
  </si>
  <si>
    <t>Nombre d'activités de médiation ou de développement de public qui ne sont pas en lien avec une représentation spécifique :</t>
  </si>
  <si>
    <t>Arts publics</t>
  </si>
  <si>
    <t>Manifestation/Symposium</t>
  </si>
  <si>
    <t>Bande dessinée/Illustration</t>
  </si>
  <si>
    <t>Autres (veuillez préciser)</t>
  </si>
  <si>
    <t>Design environnemental</t>
  </si>
  <si>
    <t>Architecture du paysage</t>
  </si>
  <si>
    <t>Céramique</t>
  </si>
  <si>
    <t>Textile</t>
  </si>
  <si>
    <t>Verre</t>
  </si>
  <si>
    <t>Ebénisterie</t>
  </si>
  <si>
    <t>Lutherie</t>
  </si>
  <si>
    <t>Capsule-vidéo/Balado</t>
  </si>
  <si>
    <t>Ateliers</t>
  </si>
  <si>
    <r>
      <t xml:space="preserve">Inscrire la province ou le pays d'origine de l'artiste principal invité
</t>
    </r>
    <r>
      <rPr>
        <b/>
        <u/>
        <sz val="9"/>
        <color rgb="FFFF0000"/>
        <rFont val="Arial"/>
        <family val="2"/>
      </rPr>
      <t>(seulement les productions étrangères)</t>
    </r>
  </si>
  <si>
    <r>
      <t xml:space="preserve">Discipline
</t>
    </r>
    <r>
      <rPr>
        <sz val="9"/>
        <rFont val="Arial"/>
        <family val="2"/>
      </rPr>
      <t>(théâtre, danse, cirque, musique, chanson, etc.)</t>
    </r>
  </si>
  <si>
    <t>La répartition des employés selon le genre (toutes catégories confondues)
Mettez 0 s'il n'y en a pas</t>
  </si>
  <si>
    <t>Nombre de bénévoles</t>
  </si>
  <si>
    <t>Onglet mediation CREA-PROD</t>
  </si>
  <si>
    <r>
      <t xml:space="preserve">Clientèle
</t>
    </r>
    <r>
      <rPr>
        <sz val="9"/>
        <rFont val="Arial"/>
        <family val="2"/>
      </rPr>
      <t>(préscolaire, primaire,
secondaire,
familiale, adulte, tout public)</t>
    </r>
  </si>
  <si>
    <r>
      <t xml:space="preserve">Lieu de la tenue de l'activité 
</t>
    </r>
    <r>
      <rPr>
        <sz val="9"/>
        <rFont val="Arial"/>
        <family val="2"/>
      </rPr>
      <t>Si l'activité a été réalisée en ligne, indiquez : Webdiffusion</t>
    </r>
  </si>
  <si>
    <r>
      <rPr>
        <b/>
        <u/>
        <sz val="9"/>
        <rFont val="Arial"/>
        <family val="2"/>
      </rPr>
      <t xml:space="preserve">Plateau double ou première partie
</t>
    </r>
    <r>
      <rPr>
        <u/>
        <sz val="9"/>
        <rFont val="Arial"/>
        <family val="2"/>
      </rPr>
      <t>(Note 1)</t>
    </r>
  </si>
  <si>
    <r>
      <t xml:space="preserve">Lieu de diffusion
</t>
    </r>
    <r>
      <rPr>
        <sz val="9"/>
        <rFont val="Arial"/>
        <family val="2"/>
      </rPr>
      <t>(Si le spectacle a été présenté seulement en ligne, indiquer webdiffusion)</t>
    </r>
  </si>
  <si>
    <r>
      <t xml:space="preserve">Nombre de représen-
tations </t>
    </r>
    <r>
      <rPr>
        <b/>
        <sz val="9"/>
        <color rgb="FFFF0000"/>
        <rFont val="Arial"/>
        <family val="2"/>
      </rPr>
      <t>(valeurs numériques seulement)</t>
    </r>
  </si>
  <si>
    <r>
      <rPr>
        <b/>
        <u/>
        <sz val="9"/>
        <color theme="10"/>
        <rFont val="Arial"/>
        <family val="2"/>
      </rPr>
      <t>Revenus de billetterie</t>
    </r>
    <r>
      <rPr>
        <u/>
        <sz val="9"/>
        <color theme="10"/>
        <rFont val="Arial"/>
        <family val="2"/>
      </rPr>
      <t xml:space="preserve"> (avant cachets ou remise)
(Note 2)</t>
    </r>
  </si>
  <si>
    <t>Artiste de la diversité culturelle*</t>
  </si>
  <si>
    <t>Année</t>
  </si>
  <si>
    <t xml:space="preserve">Type d'organisme </t>
  </si>
  <si>
    <t>Catégorie</t>
  </si>
  <si>
    <t>Sous-catégorie</t>
  </si>
  <si>
    <t xml:space="preserve">Type </t>
  </si>
  <si>
    <r>
      <t xml:space="preserve">Inscrire le nom légal de l'organisme 
</t>
    </r>
    <r>
      <rPr>
        <b/>
        <sz val="9"/>
        <color rgb="FFFF0000"/>
        <rFont val="Arial"/>
        <family val="2"/>
      </rPr>
      <t>(s'il n'apparaît pas à la ligne 13)</t>
    </r>
  </si>
  <si>
    <t>Budget - Revenu</t>
  </si>
  <si>
    <t>Budget - Dépense</t>
  </si>
  <si>
    <t>Sommaire des résultats</t>
  </si>
  <si>
    <t>Surplus/Déficit d'exercice</t>
  </si>
  <si>
    <t>Surplus/Déficit accumulé</t>
  </si>
  <si>
    <t>Actifs nets affectés</t>
  </si>
  <si>
    <t>Budget - Sommaire</t>
  </si>
  <si>
    <t xml:space="preserve">Production présentée en codiffusion </t>
  </si>
  <si>
    <t>Clientèle</t>
  </si>
  <si>
    <t>Artistes de la diversité culturelle</t>
  </si>
  <si>
    <t>Artistes de la relève</t>
  </si>
  <si>
    <t>Artistes en situation de handicap</t>
  </si>
  <si>
    <t xml:space="preserve">Recette de billetterie et d'abonnements
</t>
  </si>
  <si>
    <t xml:space="preserve">Cachets garantis
</t>
  </si>
  <si>
    <t xml:space="preserve">Revenus de webdiffusion
</t>
  </si>
  <si>
    <t xml:space="preserve">Revenus totaux
</t>
  </si>
  <si>
    <t>Lieu de diffusion</t>
  </si>
  <si>
    <t>Titre du spectacle 
ou de la production</t>
  </si>
  <si>
    <t>Actifs nets autres</t>
  </si>
  <si>
    <t xml:space="preserve">Nombre de productions </t>
  </si>
  <si>
    <t>Nombre de représentations offertes en location</t>
  </si>
  <si>
    <t xml:space="preserve">Mode d'accueil </t>
  </si>
  <si>
    <t>Type d'activité de médiaton</t>
  </si>
  <si>
    <t>Nombre d'activités de médiation</t>
  </si>
  <si>
    <t>Revenus de billetterie</t>
  </si>
  <si>
    <t xml:space="preserve">Nombre de représen-
tations </t>
  </si>
  <si>
    <t>Activités de médiation et développement de publics (hors spectacles)</t>
  </si>
  <si>
    <r>
      <t xml:space="preserve">Mode d'accueil </t>
    </r>
    <r>
      <rPr>
        <sz val="9"/>
        <rFont val="Arial"/>
        <family val="2"/>
      </rPr>
      <t>(achat, codiffusion, résidence, production ou coproduction)</t>
    </r>
    <r>
      <rPr>
        <b/>
        <sz val="9"/>
        <rFont val="Arial"/>
        <family val="2"/>
      </rPr>
      <t xml:space="preserve">
</t>
    </r>
    <r>
      <rPr>
        <b/>
        <sz val="9"/>
        <color rgb="FFFF0000"/>
        <rFont val="Arial"/>
        <family val="2"/>
      </rPr>
      <t>Exclure les locations. Indiquer leur nombre dans la cellule D8</t>
    </r>
  </si>
  <si>
    <t>Nbre Chorégraphes</t>
  </si>
  <si>
    <t>Chorégraphes</t>
  </si>
  <si>
    <t>Nbre interprètes</t>
  </si>
  <si>
    <t>Interprètes</t>
  </si>
  <si>
    <t>Nbre Chef(fe), directeur(trice) musical(e), solistes</t>
  </si>
  <si>
    <t>Chef(fe), directeur(trice) musical(e), solistes</t>
  </si>
  <si>
    <t>Nbre Compositeur(trice)s</t>
  </si>
  <si>
    <t xml:space="preserve"> Compositeur(trice)s</t>
  </si>
  <si>
    <t>Nbre choristes</t>
  </si>
  <si>
    <t>Choristes</t>
  </si>
  <si>
    <t>Nbre musicien(ne)s</t>
  </si>
  <si>
    <t>Musicien(ne)s</t>
  </si>
  <si>
    <t>Nbre metteur(se)s en scène</t>
  </si>
  <si>
    <t>Metteur(se)s en scène</t>
  </si>
  <si>
    <t>Nbre répétiteur(trice)s</t>
  </si>
  <si>
    <t>Répétiteur(trice)s</t>
  </si>
  <si>
    <t>Nbre concepteur(trice)s / Créateur(trice)s</t>
  </si>
  <si>
    <t>Concepteur(trice)s / Créateur(trice)s</t>
  </si>
  <si>
    <t>Titre</t>
  </si>
  <si>
    <t>COLONNE</t>
  </si>
  <si>
    <t>Colonne NBR</t>
  </si>
  <si>
    <t>Revenus en argent provenant du coproducteur</t>
  </si>
  <si>
    <t>Revenus de webdiffusion</t>
  </si>
  <si>
    <t>Nombre d’artistes</t>
  </si>
  <si>
    <t xml:space="preserve">Lieu de la tenue de l'activité </t>
  </si>
  <si>
    <t>Provenance des artistes</t>
  </si>
  <si>
    <t>Type de diffusion</t>
  </si>
  <si>
    <t>Diffusion à domicile</t>
  </si>
  <si>
    <t>Diffusion en circulation à l’extérieur du Québec</t>
  </si>
  <si>
    <t>Diffusion en circulation au Québec</t>
  </si>
  <si>
    <t>Budget 14a</t>
  </si>
  <si>
    <t>Onglet : Coûts de création et production</t>
  </si>
  <si>
    <t>Onglet : Bilan Médiation 9b</t>
  </si>
  <si>
    <t>Onglet : Bilan de diffusion 9a</t>
  </si>
  <si>
    <t>Onglet : Budget 14a</t>
  </si>
  <si>
    <t>Onglet : Bilan diffusion 10a</t>
  </si>
  <si>
    <t>Onglet : Bilan diffusion 10C</t>
  </si>
  <si>
    <t>Onglet : Bilan diffusion 11a</t>
  </si>
  <si>
    <t>Onglet : Bilan Autre 11b</t>
  </si>
  <si>
    <t>Frais d'activité</t>
  </si>
  <si>
    <t>Budget 14b</t>
  </si>
  <si>
    <t>Budget 14C</t>
  </si>
  <si>
    <t>Budget 14e</t>
  </si>
  <si>
    <t>Onglet : BilanPeri12a</t>
  </si>
  <si>
    <t>Provenance des artistes, écrivain(e)s et collaborateur(trice)s</t>
  </si>
  <si>
    <t>Lieu de la tenue de l'activité</t>
  </si>
  <si>
    <t xml:space="preserve">Revenus de l'activité </t>
  </si>
  <si>
    <t>Inscrire un "X" dès qu'il y a présence d'artistes dans les catégories ci-dessous</t>
  </si>
  <si>
    <t>Arts multidisciplinaires/interdisciplinaires</t>
  </si>
  <si>
    <t>Art relationnel</t>
  </si>
  <si>
    <t>Balado</t>
  </si>
  <si>
    <t>Vidéo, exposition</t>
  </si>
  <si>
    <t>Onglet : 16a Bilan</t>
  </si>
  <si>
    <t xml:space="preserve">Revenus de billetterie </t>
  </si>
  <si>
    <t xml:space="preserve">Apport financier étranger </t>
  </si>
  <si>
    <t>Médiation nombre d'activités</t>
  </si>
  <si>
    <t>Nombre de productions différentes</t>
  </si>
  <si>
    <t xml:space="preserve"> Type d'activité de médiation</t>
  </si>
  <si>
    <t>Onglet : 12b périodique</t>
  </si>
  <si>
    <t>Nombre de numéros</t>
  </si>
  <si>
    <t>Tirage annuel</t>
  </si>
  <si>
    <t>Nombre d'exemplaires vendus</t>
  </si>
  <si>
    <t>Nombre d'abonnements payants</t>
  </si>
  <si>
    <t>Nombre d'abonnements au format numérique</t>
  </si>
  <si>
    <t>Pourcentage de contenu québécois</t>
  </si>
  <si>
    <t>Bassin potentiel de membres</t>
  </si>
  <si>
    <t>Nombre total de membres (excluant hors-Québec)</t>
  </si>
  <si>
    <t>Nombre de membres de l’extérieur du Québec</t>
  </si>
  <si>
    <t>Onglet : Plan de diffusion 9a</t>
  </si>
  <si>
    <t>Onglet : Plan Médiation 9b</t>
  </si>
  <si>
    <t>Onglet : Plan diffusion 10a</t>
  </si>
  <si>
    <t>Onglet : Plan diffusion 10C</t>
  </si>
  <si>
    <t>Onglet : Plan diffusion 11a</t>
  </si>
  <si>
    <t>Onglet : Plan Autre 11b</t>
  </si>
  <si>
    <t>Onglet :Plan Peri12a</t>
  </si>
  <si>
    <t>2026-2027</t>
  </si>
  <si>
    <t>Budget 14D_Preparation</t>
  </si>
  <si>
    <t>Budget 14D_Realisation</t>
  </si>
  <si>
    <t>Fin année financière</t>
  </si>
  <si>
    <t>Type rapport</t>
  </si>
  <si>
    <t>Plan</t>
  </si>
  <si>
    <t>Onglet : 16a plan</t>
  </si>
  <si>
    <t>Onglet : 12b périodique - plan</t>
  </si>
  <si>
    <t>Année faisant l'objet du rapport</t>
  </si>
  <si>
    <t>Onglet ASSO-15b</t>
  </si>
  <si>
    <t>Discipline demandeur</t>
  </si>
  <si>
    <t>An</t>
  </si>
  <si>
    <t>2 du cycle :</t>
  </si>
  <si>
    <t>Communication 1 :</t>
  </si>
  <si>
    <t>Communication 2 :</t>
  </si>
  <si>
    <r>
      <rPr>
        <b/>
        <sz val="11"/>
        <color rgb="FFFF0000"/>
        <rFont val="Arial"/>
        <family val="2"/>
      </rPr>
      <t>IMPORTANT</t>
    </r>
    <r>
      <rPr>
        <sz val="11"/>
        <rFont val="Arial"/>
        <family val="2"/>
      </rPr>
      <t xml:space="preserve"> : Ce formulaire est </t>
    </r>
    <r>
      <rPr>
        <u/>
        <sz val="11"/>
        <rFont val="Arial"/>
        <family val="2"/>
      </rPr>
      <t xml:space="preserve">conçu pour </t>
    </r>
    <r>
      <rPr>
        <b/>
        <u/>
        <sz val="11"/>
        <rFont val="Arial"/>
        <family val="2"/>
      </rPr>
      <t xml:space="preserve">Excel, versions 2010 et ultérieures. </t>
    </r>
    <r>
      <rPr>
        <b/>
        <sz val="11"/>
        <rFont val="Arial"/>
        <family val="2"/>
      </rPr>
      <t>Si vous ne disposez pas de l’une de ces versions</t>
    </r>
    <r>
      <rPr>
        <sz val="11"/>
        <rFont val="Arial"/>
        <family val="2"/>
      </rPr>
      <t xml:space="preserve">, 
vous devez </t>
    </r>
    <r>
      <rPr>
        <b/>
        <sz val="11"/>
        <rFont val="Arial"/>
        <family val="2"/>
      </rPr>
      <t>utiliser une version Web gratuite de Microsoft 365</t>
    </r>
    <r>
      <rPr>
        <sz val="11"/>
        <rFont val="Arial"/>
        <family val="2"/>
      </rPr>
      <t xml:space="preserve">. 
</t>
    </r>
    <r>
      <rPr>
        <b/>
        <sz val="11"/>
        <rFont val="Arial"/>
        <family val="2"/>
      </rPr>
      <t>Tous les autres logiciels tableurs</t>
    </r>
    <r>
      <rPr>
        <sz val="11"/>
        <rFont val="Arial"/>
        <family val="2"/>
      </rPr>
      <t xml:space="preserve"> comme Google Sheets (via Google Drive), Numbers (Apple), OpenCalc (OpenOffice), Calc (LibreOffice), etc., </t>
    </r>
    <r>
      <rPr>
        <b/>
        <sz val="11"/>
        <rFont val="Arial"/>
        <family val="2"/>
      </rPr>
      <t xml:space="preserve">sont à éviter absolument.
</t>
    </r>
    <r>
      <rPr>
        <sz val="11"/>
        <rFont val="Arial"/>
        <family val="2"/>
      </rPr>
      <t>Ils ne disposent pas de toutes les fonctionnalités nécessaires. Leur utilisation pourrait compromettre les données.</t>
    </r>
  </si>
  <si>
    <r>
      <t xml:space="preserve">Si une même personne occupe plusieurs postes, </t>
    </r>
    <r>
      <rPr>
        <b/>
        <u/>
        <sz val="13"/>
        <rFont val="Arial"/>
        <family val="2"/>
      </rPr>
      <t>indiquez la proportion correspondant à chaque catégorie d'emploi</t>
    </r>
  </si>
  <si>
    <t>An du cycle</t>
  </si>
  <si>
    <t>2024-2025</t>
  </si>
  <si>
    <t>2027-2028</t>
  </si>
  <si>
    <t>Onglet résumé -Bilan</t>
  </si>
  <si>
    <t>Onglet résumé -Plan</t>
  </si>
  <si>
    <t>Choisir</t>
  </si>
  <si>
    <t>Type de médiation</t>
  </si>
  <si>
    <t>Diffuseurs spécialisés et pluridisciplinaires en arts de la scène et en arts multidisciplinaires</t>
  </si>
  <si>
    <t>Veuillez indiquer la composition de votre CA à la fin de l'exercice de l'an 2 du cycle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</si>
</sst>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7" formatCode="#,##0.00\ &quot;$&quot;_);\(#,##0.00\ &quot;$&quot;\)"/>
    <numFmt numFmtId="42" formatCode="_ * #,##0_)\ &quot;$&quot;_ ;_ * \(#,##0\)\ &quot;$&quot;_ ;_ * &quot;-&quot;_)\ &quot;$&quot;_ ;_ @_ "/>
    <numFmt numFmtId="44" formatCode="_ * #,##0.00_)\ &quot;$&quot;_ ;_ * \(#,##0.00\)\ &quot;$&quot;_ ;_ * &quot;-&quot;??_)\ &quot;$&quot;_ ;_ @_ "/>
    <numFmt numFmtId="43" formatCode="_ * #,##0.00_)_ ;_ * \(#,##0.00\)_ ;_ * &quot;-&quot;??_)_ ;_ @_ "/>
    <numFmt numFmtId="164" formatCode="_ * #,##0_)\ _$_ ;_ * \(#,##0\)\ _$_ ;_ * &quot;-&quot;_)\ _$_ ;_ @_ "/>
    <numFmt numFmtId="165" formatCode="_ * #,##0_)&quot; $&quot;_ ;_ * \(#,##0\)&quot; $&quot;_ ;_ * &quot;-&quot;_)&quot; $&quot;_ ;_ @_ "/>
    <numFmt numFmtId="166" formatCode="_ * #,##0_)\ &quot;$&quot;_ ;_ * \(#,##0\)\ &quot;$&quot;_ ;_ * &quot;-&quot;??_)\ &quot;$&quot;_ ;_ @_ "/>
    <numFmt numFmtId="167" formatCode="_ * #,##0.00_)\ [$$-C0C]_ ;_ * \(#,##0.00\)\ [$$-C0C]_ ;_ * &quot;-&quot;??_)\ [$$-C0C]_ ;_ @_ "/>
    <numFmt numFmtId="168" formatCode="#,##0\ _$"/>
    <numFmt numFmtId="169" formatCode="_(&quot;$&quot;* #,##0.00_);_(&quot;$&quot;* \(#,##0.00\);_(&quot;$&quot;* &quot;-&quot;??_);_(@_)"/>
  </numFmts>
  <fonts count="144">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9"/>
      <color theme="1"/>
      <name val="Arial"/>
      <family val="2"/>
    </font>
    <font>
      <sz val="9"/>
      <color theme="1"/>
      <name val="Arial"/>
      <family val="2"/>
    </font>
    <font>
      <sz val="10"/>
      <name val="Arial"/>
      <family val="2"/>
    </font>
    <font>
      <sz val="9"/>
      <name val="Arial"/>
      <family val="2"/>
    </font>
    <font>
      <b/>
      <sz val="10"/>
      <name val="Arial"/>
      <family val="2"/>
    </font>
    <font>
      <b/>
      <sz val="12"/>
      <name val="Arial"/>
      <family val="2"/>
    </font>
    <font>
      <b/>
      <sz val="10"/>
      <name val="Arial"/>
      <family val="2"/>
    </font>
    <font>
      <b/>
      <sz val="14"/>
      <name val="Arial"/>
      <family val="2"/>
    </font>
    <font>
      <b/>
      <sz val="9"/>
      <name val="Arial"/>
      <family val="2"/>
    </font>
    <font>
      <sz val="10"/>
      <name val="Arial"/>
      <family val="2"/>
    </font>
    <font>
      <sz val="9"/>
      <color indexed="10"/>
      <name val="Arial"/>
      <family val="2"/>
    </font>
    <font>
      <sz val="8"/>
      <name val="Arial"/>
      <family val="2"/>
    </font>
    <font>
      <b/>
      <sz val="8"/>
      <name val="Arial"/>
      <family val="2"/>
    </font>
    <font>
      <b/>
      <sz val="14"/>
      <color indexed="18"/>
      <name val="Arial"/>
      <family val="2"/>
    </font>
    <font>
      <b/>
      <sz val="10"/>
      <color indexed="18"/>
      <name val="Arial"/>
      <family val="2"/>
    </font>
    <font>
      <sz val="7"/>
      <name val="Arial"/>
      <family val="2"/>
    </font>
    <font>
      <i/>
      <sz val="10"/>
      <name val="Arial"/>
      <family val="2"/>
    </font>
    <font>
      <b/>
      <sz val="7"/>
      <name val="Arial"/>
      <family val="2"/>
    </font>
    <font>
      <i/>
      <sz val="7"/>
      <name val="Arial"/>
      <family val="2"/>
    </font>
    <font>
      <b/>
      <sz val="9"/>
      <color indexed="18"/>
      <name val="Arial"/>
      <family val="2"/>
    </font>
    <font>
      <b/>
      <sz val="8"/>
      <color indexed="18"/>
      <name val="Arial"/>
      <family val="2"/>
    </font>
    <font>
      <sz val="10"/>
      <name val="Geneva"/>
    </font>
    <font>
      <sz val="11"/>
      <name val="Arial"/>
      <family val="2"/>
    </font>
    <font>
      <b/>
      <sz val="11"/>
      <name val="Arial"/>
      <family val="2"/>
    </font>
    <font>
      <b/>
      <i/>
      <sz val="9"/>
      <name val="Arial"/>
      <family val="2"/>
    </font>
    <font>
      <b/>
      <sz val="14"/>
      <name val="Arial"/>
      <family val="2"/>
    </font>
    <font>
      <sz val="9"/>
      <name val="Arial"/>
      <family val="2"/>
    </font>
    <font>
      <b/>
      <i/>
      <sz val="10"/>
      <name val="Arial"/>
      <family val="2"/>
    </font>
    <font>
      <sz val="7"/>
      <color indexed="10"/>
      <name val="Arial"/>
      <family val="2"/>
    </font>
    <font>
      <sz val="10"/>
      <color rgb="FFFF0000"/>
      <name val="Arial"/>
      <family val="2"/>
    </font>
    <font>
      <sz val="10"/>
      <color rgb="FF000000"/>
      <name val="Arial"/>
      <family val="2"/>
    </font>
    <font>
      <sz val="12"/>
      <name val="Arial"/>
      <family val="2"/>
    </font>
    <font>
      <sz val="11"/>
      <color theme="1"/>
      <name val="Calibri"/>
      <family val="2"/>
      <scheme val="minor"/>
    </font>
    <font>
      <b/>
      <sz val="10"/>
      <color theme="0"/>
      <name val="Arial"/>
      <family val="2"/>
    </font>
    <font>
      <sz val="11"/>
      <color theme="0"/>
      <name val="Arial"/>
      <family val="2"/>
    </font>
    <font>
      <b/>
      <sz val="11"/>
      <color rgb="FFFF0000"/>
      <name val="Arial"/>
      <family val="2"/>
    </font>
    <font>
      <b/>
      <sz val="9"/>
      <color rgb="FFFF0000"/>
      <name val="Arial"/>
      <family val="2"/>
    </font>
    <font>
      <sz val="9"/>
      <color rgb="FFFF0000"/>
      <name val="Arial"/>
      <family val="2"/>
    </font>
    <font>
      <sz val="8"/>
      <color rgb="FFFF0000"/>
      <name val="Arial"/>
      <family val="2"/>
    </font>
    <font>
      <sz val="10"/>
      <color theme="1"/>
      <name val="Arial"/>
      <family val="2"/>
    </font>
    <font>
      <b/>
      <u/>
      <sz val="11"/>
      <color theme="1"/>
      <name val="Arial"/>
      <family val="2"/>
    </font>
    <font>
      <sz val="11"/>
      <color theme="1"/>
      <name val="Arial"/>
      <family val="2"/>
    </font>
    <font>
      <b/>
      <sz val="16"/>
      <name val="Arial"/>
      <family val="2"/>
    </font>
    <font>
      <b/>
      <sz val="10"/>
      <color theme="1"/>
      <name val="Arial"/>
      <family val="2"/>
    </font>
    <font>
      <b/>
      <sz val="12"/>
      <color theme="1"/>
      <name val="Arial"/>
      <family val="2"/>
    </font>
    <font>
      <sz val="10"/>
      <color rgb="FF0000FF"/>
      <name val="Arial"/>
      <family val="2"/>
    </font>
    <font>
      <u/>
      <sz val="11"/>
      <color theme="10"/>
      <name val="Calibri"/>
      <family val="2"/>
      <scheme val="minor"/>
    </font>
    <font>
      <sz val="11"/>
      <name val="Calibri"/>
      <family val="2"/>
      <scheme val="minor"/>
    </font>
    <font>
      <sz val="12"/>
      <color theme="1"/>
      <name val="Calibri"/>
      <family val="2"/>
      <scheme val="minor"/>
    </font>
    <font>
      <b/>
      <u/>
      <sz val="10"/>
      <name val="Arial"/>
      <family val="2"/>
    </font>
    <font>
      <b/>
      <i/>
      <u/>
      <sz val="10"/>
      <name val="Arial"/>
      <family val="2"/>
    </font>
    <font>
      <b/>
      <sz val="14"/>
      <color theme="0"/>
      <name val="Arial"/>
      <family val="2"/>
    </font>
    <font>
      <b/>
      <i/>
      <u/>
      <sz val="12"/>
      <color rgb="FF002060"/>
      <name val="Calibri"/>
      <family val="2"/>
      <scheme val="minor"/>
    </font>
    <font>
      <b/>
      <sz val="10"/>
      <color rgb="FFFF0000"/>
      <name val="Arial"/>
      <family val="2"/>
    </font>
    <font>
      <b/>
      <i/>
      <sz val="8"/>
      <name val="Arial"/>
      <family val="2"/>
    </font>
    <font>
      <b/>
      <sz val="16"/>
      <color theme="0"/>
      <name val="Arial"/>
      <family val="2"/>
    </font>
    <font>
      <sz val="10"/>
      <name val="Arial"/>
      <family val="2"/>
    </font>
    <font>
      <sz val="11"/>
      <name val="Calibri"/>
      <family val="2"/>
    </font>
    <font>
      <u/>
      <sz val="8"/>
      <color theme="10"/>
      <name val="Calibri"/>
      <family val="2"/>
      <scheme val="minor"/>
    </font>
    <font>
      <b/>
      <u/>
      <sz val="8"/>
      <name val="Arial"/>
      <family val="2"/>
    </font>
    <font>
      <i/>
      <sz val="10"/>
      <color rgb="FF000000"/>
      <name val="Arial"/>
      <family val="2"/>
    </font>
    <font>
      <b/>
      <sz val="11"/>
      <color theme="1"/>
      <name val="Arial"/>
      <family val="2"/>
    </font>
    <font>
      <u/>
      <sz val="9"/>
      <color theme="10"/>
      <name val="Calibri"/>
      <family val="2"/>
      <scheme val="minor"/>
    </font>
    <font>
      <u/>
      <sz val="11"/>
      <color rgb="FF002060"/>
      <name val="Calibri"/>
      <family val="2"/>
      <scheme val="minor"/>
    </font>
    <font>
      <u/>
      <sz val="10"/>
      <color theme="10"/>
      <name val="Calibri"/>
      <family val="2"/>
      <scheme val="minor"/>
    </font>
    <font>
      <sz val="6"/>
      <name val="Arial"/>
      <family val="2"/>
    </font>
    <font>
      <b/>
      <sz val="16"/>
      <color theme="1"/>
      <name val="Calibri"/>
      <family val="2"/>
      <scheme val="minor"/>
    </font>
    <font>
      <b/>
      <sz val="11"/>
      <color rgb="FF002060"/>
      <name val="Arial"/>
      <family val="2"/>
    </font>
    <font>
      <sz val="10"/>
      <color theme="0"/>
      <name val="Arial"/>
      <family val="2"/>
    </font>
    <font>
      <sz val="8"/>
      <color theme="0"/>
      <name val="Arial"/>
      <family val="2"/>
    </font>
    <font>
      <sz val="11"/>
      <color rgb="FFFF0000"/>
      <name val="Arial"/>
      <family val="2"/>
    </font>
    <font>
      <b/>
      <sz val="13"/>
      <name val="Arial"/>
      <family val="2"/>
    </font>
    <font>
      <sz val="18"/>
      <color theme="0"/>
      <name val="Arial"/>
      <family val="2"/>
    </font>
    <font>
      <b/>
      <sz val="16"/>
      <color rgb="FF09BFFF"/>
      <name val="Arial"/>
      <family val="2"/>
    </font>
    <font>
      <sz val="18"/>
      <name val="Arial"/>
      <family val="2"/>
    </font>
    <font>
      <b/>
      <sz val="13"/>
      <color indexed="18"/>
      <name val="Arial"/>
      <family val="2"/>
    </font>
    <font>
      <b/>
      <sz val="11"/>
      <color theme="3" tint="-0.249977111117893"/>
      <name val="Arial"/>
      <family val="2"/>
    </font>
    <font>
      <sz val="9"/>
      <color rgb="FF00B0F0"/>
      <name val="Arial"/>
      <family val="2"/>
    </font>
    <font>
      <u/>
      <sz val="8"/>
      <name val="Arial"/>
      <family val="2"/>
    </font>
    <font>
      <sz val="10"/>
      <name val="Calibri"/>
      <family val="2"/>
    </font>
    <font>
      <sz val="8"/>
      <name val="Calibri"/>
      <family val="2"/>
    </font>
    <font>
      <sz val="8"/>
      <color theme="1"/>
      <name val="Arial"/>
      <family val="2"/>
    </font>
    <font>
      <b/>
      <sz val="8"/>
      <color theme="1"/>
      <name val="Arial"/>
      <family val="2"/>
    </font>
    <font>
      <i/>
      <sz val="9"/>
      <color rgb="FFFF0000"/>
      <name val="Arial"/>
      <family val="2"/>
    </font>
    <font>
      <sz val="9"/>
      <name val="Calibri"/>
      <family val="2"/>
    </font>
    <font>
      <b/>
      <sz val="9"/>
      <color theme="1"/>
      <name val="Arial"/>
      <family val="2"/>
    </font>
    <font>
      <b/>
      <strike/>
      <sz val="8"/>
      <color rgb="FFFF0000"/>
      <name val="Arial"/>
      <family val="2"/>
    </font>
    <font>
      <b/>
      <strike/>
      <sz val="9"/>
      <color rgb="FFFF0000"/>
      <name val="Arial"/>
      <family val="2"/>
    </font>
    <font>
      <strike/>
      <sz val="9"/>
      <color rgb="FFFF0000"/>
      <name val="Arial"/>
      <family val="2"/>
    </font>
    <font>
      <i/>
      <strike/>
      <sz val="7"/>
      <color rgb="FFFF0000"/>
      <name val="Arial"/>
      <family val="2"/>
    </font>
    <font>
      <b/>
      <sz val="11"/>
      <name val="Calibri"/>
      <family val="2"/>
    </font>
    <font>
      <u/>
      <sz val="14"/>
      <color theme="10"/>
      <name val="Calibri"/>
      <family val="2"/>
      <scheme val="minor"/>
    </font>
    <font>
      <b/>
      <sz val="13"/>
      <color theme="0"/>
      <name val="Arial"/>
      <family val="2"/>
    </font>
    <font>
      <b/>
      <sz val="12"/>
      <color theme="0"/>
      <name val="Arial"/>
      <family val="2"/>
    </font>
    <font>
      <u/>
      <sz val="12"/>
      <color theme="10"/>
      <name val="Calibri"/>
      <family val="2"/>
      <scheme val="minor"/>
    </font>
    <font>
      <b/>
      <sz val="11"/>
      <color theme="0"/>
      <name val="Arial"/>
      <family val="2"/>
    </font>
    <font>
      <b/>
      <sz val="12"/>
      <color rgb="FF002060"/>
      <name val="Arial"/>
      <family val="2"/>
    </font>
    <font>
      <sz val="12"/>
      <color rgb="FF002060"/>
      <name val="Arial"/>
      <family val="2"/>
    </font>
    <font>
      <b/>
      <i/>
      <u/>
      <sz val="12"/>
      <color rgb="FF002060"/>
      <name val="Arial"/>
      <family val="2"/>
    </font>
    <font>
      <b/>
      <i/>
      <u/>
      <sz val="12"/>
      <color theme="1"/>
      <name val="Arial"/>
      <family val="2"/>
    </font>
    <font>
      <i/>
      <sz val="7"/>
      <color theme="0"/>
      <name val="Arial"/>
      <family val="2"/>
    </font>
    <font>
      <sz val="13"/>
      <name val="Arial"/>
      <family val="2"/>
    </font>
    <font>
      <b/>
      <u/>
      <sz val="12"/>
      <color theme="1"/>
      <name val="Arial"/>
      <family val="2"/>
    </font>
    <font>
      <b/>
      <sz val="14"/>
      <color rgb="FFFF0000"/>
      <name val="Arial"/>
      <family val="2"/>
    </font>
    <font>
      <sz val="11"/>
      <color indexed="8"/>
      <name val="Calibri"/>
      <family val="2"/>
      <scheme val="minor"/>
    </font>
    <font>
      <b/>
      <sz val="11"/>
      <color indexed="18"/>
      <name val="Arial"/>
      <family val="2"/>
    </font>
    <font>
      <sz val="11"/>
      <color rgb="FF002060"/>
      <name val="Arial"/>
      <family val="2"/>
    </font>
    <font>
      <b/>
      <sz val="12"/>
      <color theme="9" tint="-0.249977111117893"/>
      <name val="Arial"/>
      <family val="2"/>
    </font>
    <font>
      <b/>
      <u/>
      <sz val="12"/>
      <color theme="9" tint="-0.249977111117893"/>
      <name val="Arial"/>
      <family val="2"/>
    </font>
    <font>
      <sz val="11"/>
      <color rgb="FF4B4B4B"/>
      <name val="Arial"/>
      <family val="2"/>
    </font>
    <font>
      <b/>
      <sz val="10"/>
      <name val="Calibri"/>
      <family val="2"/>
    </font>
    <font>
      <b/>
      <u/>
      <sz val="11"/>
      <name val="Calibri"/>
      <family val="2"/>
      <scheme val="minor"/>
    </font>
    <font>
      <b/>
      <sz val="10"/>
      <color theme="3"/>
      <name val="Arial"/>
      <family val="2"/>
    </font>
    <font>
      <i/>
      <u/>
      <sz val="10"/>
      <color rgb="FF002060"/>
      <name val="Arial"/>
      <family val="2"/>
    </font>
    <font>
      <b/>
      <sz val="10"/>
      <color theme="9" tint="-0.249977111117893"/>
      <name val="Arial"/>
      <family val="2"/>
    </font>
    <font>
      <sz val="14"/>
      <color theme="0"/>
      <name val="Arial"/>
      <family val="2"/>
    </font>
    <font>
      <sz val="14"/>
      <name val="Arial"/>
      <family val="2"/>
    </font>
    <font>
      <strike/>
      <sz val="10"/>
      <name val="Arial"/>
      <family val="2"/>
    </font>
    <font>
      <u/>
      <sz val="11"/>
      <name val="Arial"/>
      <family val="2"/>
    </font>
    <font>
      <b/>
      <u/>
      <sz val="11"/>
      <name val="Arial"/>
      <family val="2"/>
    </font>
    <font>
      <u/>
      <sz val="11"/>
      <color theme="10"/>
      <name val="Arial"/>
      <family val="2"/>
    </font>
    <font>
      <b/>
      <sz val="10"/>
      <color rgb="FFFF0000"/>
      <name val="Calibri"/>
      <family val="2"/>
    </font>
    <font>
      <b/>
      <sz val="9"/>
      <color theme="0"/>
      <name val="Arial"/>
      <family val="2"/>
    </font>
    <font>
      <u/>
      <sz val="10"/>
      <name val="Calibri"/>
      <family val="2"/>
    </font>
    <font>
      <b/>
      <sz val="13"/>
      <name val="Calibri"/>
      <family val="2"/>
    </font>
    <font>
      <b/>
      <u/>
      <sz val="13"/>
      <name val="Arial"/>
      <family val="2"/>
    </font>
    <font>
      <sz val="14"/>
      <color rgb="FFFF0000"/>
      <name val="Arial"/>
      <family val="2"/>
    </font>
    <font>
      <b/>
      <u/>
      <sz val="9"/>
      <color rgb="FFFF0000"/>
      <name val="Arial"/>
      <family val="2"/>
    </font>
    <font>
      <b/>
      <u/>
      <sz val="9"/>
      <name val="Arial"/>
      <family val="2"/>
    </font>
    <font>
      <u/>
      <sz val="9"/>
      <name val="Arial"/>
      <family val="2"/>
    </font>
    <font>
      <u/>
      <sz val="9"/>
      <color theme="10"/>
      <name val="Arial"/>
      <family val="2"/>
    </font>
    <font>
      <b/>
      <u/>
      <sz val="9"/>
      <color theme="10"/>
      <name val="Arial"/>
      <family val="2"/>
    </font>
    <font>
      <sz val="11"/>
      <color theme="0"/>
      <name val="Calibri"/>
      <family val="2"/>
      <scheme val="minor"/>
    </font>
    <font>
      <sz val="11"/>
      <color theme="0"/>
      <name val="Calibri"/>
      <family val="2"/>
    </font>
    <font>
      <sz val="10"/>
      <color theme="0"/>
      <name val="Calibri"/>
      <family val="2"/>
      <scheme val="minor"/>
    </font>
    <font>
      <sz val="12"/>
      <color theme="0"/>
      <name val="Aptos"/>
      <family val="2"/>
    </font>
  </fonts>
  <fills count="22">
    <fill>
      <patternFill patternType="none"/>
    </fill>
    <fill>
      <patternFill patternType="gray125"/>
    </fill>
    <fill>
      <patternFill patternType="solid">
        <fgColor indexed="9"/>
        <bgColor indexed="64"/>
      </patternFill>
    </fill>
    <fill>
      <patternFill patternType="solid">
        <fgColor indexed="47"/>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rgb="FF00206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3"/>
        <bgColor indexed="64"/>
      </patternFill>
    </fill>
    <fill>
      <patternFill patternType="solid">
        <fgColor theme="3" tint="-0.249977111117893"/>
        <bgColor indexed="64"/>
      </patternFill>
    </fill>
    <fill>
      <patternFill patternType="solid">
        <fgColor rgb="FF0070C0"/>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rgb="FFFFFF00"/>
        <bgColor indexed="64"/>
      </patternFill>
    </fill>
    <fill>
      <patternFill patternType="solid">
        <fgColor theme="6" tint="0.39997558519241921"/>
        <bgColor indexed="64"/>
      </patternFill>
    </fill>
    <fill>
      <patternFill patternType="solid">
        <fgColor rgb="FF92D050"/>
        <bgColor indexed="64"/>
      </patternFill>
    </fill>
  </fills>
  <borders count="84">
    <border>
      <left/>
      <right/>
      <top/>
      <bottom/>
      <diagonal/>
    </border>
    <border>
      <left/>
      <right/>
      <top style="hair">
        <color indexed="64"/>
      </top>
      <bottom style="hair">
        <color indexed="64"/>
      </bottom>
      <diagonal/>
    </border>
    <border>
      <left/>
      <right/>
      <top/>
      <bottom style="hair">
        <color indexed="64"/>
      </bottom>
      <diagonal/>
    </border>
    <border>
      <left/>
      <right/>
      <top style="hair">
        <color indexed="64"/>
      </top>
      <bottom style="thin">
        <color indexed="64"/>
      </bottom>
      <diagonal/>
    </border>
    <border>
      <left/>
      <right/>
      <top style="thin">
        <color indexed="64"/>
      </top>
      <bottom style="thin">
        <color indexed="64"/>
      </bottom>
      <diagonal/>
    </border>
    <border>
      <left/>
      <right/>
      <top style="hair">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right/>
      <top style="thin">
        <color indexed="64"/>
      </top>
      <bottom style="hair">
        <color indexed="64"/>
      </bottom>
      <diagonal/>
    </border>
    <border>
      <left/>
      <right style="thin">
        <color indexed="64"/>
      </right>
      <top style="thin">
        <color indexed="64"/>
      </top>
      <bottom/>
      <diagonal/>
    </border>
    <border>
      <left/>
      <right/>
      <top/>
      <bottom style="medium">
        <color indexed="64"/>
      </bottom>
      <diagonal/>
    </border>
    <border>
      <left style="thin">
        <color indexed="64"/>
      </left>
      <right/>
      <top style="thin">
        <color indexed="64"/>
      </top>
      <bottom/>
      <diagonal/>
    </border>
    <border>
      <left/>
      <right/>
      <top style="medium">
        <color indexed="64"/>
      </top>
      <bottom style="medium">
        <color indexed="64"/>
      </bottom>
      <diagonal/>
    </border>
    <border>
      <left/>
      <right/>
      <top style="medium">
        <color indexed="64"/>
      </top>
      <bottom/>
      <diagonal/>
    </border>
    <border>
      <left/>
      <right/>
      <top style="thick">
        <color indexed="64"/>
      </top>
      <bottom/>
      <diagonal/>
    </border>
    <border>
      <left/>
      <right style="medium">
        <color indexed="64"/>
      </right>
      <top/>
      <bottom/>
      <diagonal/>
    </border>
    <border>
      <left/>
      <right style="medium">
        <color auto="1"/>
      </right>
      <top style="medium">
        <color auto="1"/>
      </top>
      <bottom/>
      <diagonal/>
    </border>
    <border>
      <left style="medium">
        <color indexed="64"/>
      </left>
      <right style="thin">
        <color auto="1"/>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ck">
        <color auto="1"/>
      </bottom>
      <diagonal/>
    </border>
    <border>
      <left style="thin">
        <color indexed="64"/>
      </left>
      <right style="thin">
        <color indexed="64"/>
      </right>
      <top/>
      <bottom/>
      <diagonal/>
    </border>
    <border>
      <left style="medium">
        <color indexed="64"/>
      </left>
      <right/>
      <top style="medium">
        <color indexed="64"/>
      </top>
      <bottom/>
      <diagonal/>
    </border>
    <border>
      <left style="thick">
        <color auto="1"/>
      </left>
      <right/>
      <top style="thick">
        <color auto="1"/>
      </top>
      <bottom/>
      <diagonal/>
    </border>
    <border>
      <left/>
      <right/>
      <top style="thick">
        <color auto="1"/>
      </top>
      <bottom style="double">
        <color auto="1"/>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medium">
        <color auto="1"/>
      </bottom>
      <diagonal/>
    </border>
    <border>
      <left/>
      <right/>
      <top style="thin">
        <color indexed="64"/>
      </top>
      <bottom style="medium">
        <color auto="1"/>
      </bottom>
      <diagonal/>
    </border>
    <border>
      <left style="thick">
        <color auto="1"/>
      </left>
      <right/>
      <top/>
      <bottom style="thick">
        <color auto="1"/>
      </bottom>
      <diagonal/>
    </border>
    <border>
      <left/>
      <right style="thick">
        <color auto="1"/>
      </right>
      <top/>
      <bottom style="thick">
        <color auto="1"/>
      </bottom>
      <diagonal/>
    </border>
    <border>
      <left style="medium">
        <color auto="1"/>
      </left>
      <right/>
      <top/>
      <bottom/>
      <diagonal/>
    </border>
    <border>
      <left style="medium">
        <color auto="1"/>
      </left>
      <right/>
      <top/>
      <bottom style="medium">
        <color auto="1"/>
      </bottom>
      <diagonal/>
    </border>
    <border>
      <left/>
      <right style="medium">
        <color auto="1"/>
      </right>
      <top/>
      <bottom style="medium">
        <color auto="1"/>
      </bottom>
      <diagonal/>
    </border>
    <border>
      <left/>
      <right/>
      <top style="medium">
        <color indexed="64"/>
      </top>
      <bottom style="thin">
        <color indexed="64"/>
      </bottom>
      <diagonal/>
    </border>
    <border>
      <left/>
      <right style="medium">
        <color indexed="64"/>
      </right>
      <top style="medium">
        <color auto="1"/>
      </top>
      <bottom style="thin">
        <color auto="1"/>
      </bottom>
      <diagonal/>
    </border>
    <border>
      <left/>
      <right style="thick">
        <color auto="1"/>
      </right>
      <top/>
      <bottom style="thin">
        <color indexed="64"/>
      </bottom>
      <diagonal/>
    </border>
    <border>
      <left/>
      <right style="thick">
        <color auto="1"/>
      </right>
      <top style="thin">
        <color indexed="64"/>
      </top>
      <bottom style="thin">
        <color indexed="64"/>
      </bottom>
      <diagonal/>
    </border>
    <border>
      <left style="thick">
        <color auto="1"/>
      </left>
      <right/>
      <top/>
      <bottom style="thin">
        <color indexed="64"/>
      </bottom>
      <diagonal/>
    </border>
    <border>
      <left style="thick">
        <color auto="1"/>
      </left>
      <right/>
      <top style="medium">
        <color auto="1"/>
      </top>
      <bottom/>
      <diagonal/>
    </border>
    <border>
      <left/>
      <right style="thick">
        <color auto="1"/>
      </right>
      <top style="medium">
        <color auto="1"/>
      </top>
      <bottom/>
      <diagonal/>
    </border>
    <border>
      <left style="medium">
        <color indexed="64"/>
      </left>
      <right/>
      <top style="thick">
        <color auto="1"/>
      </top>
      <bottom style="medium">
        <color indexed="64"/>
      </bottom>
      <diagonal/>
    </border>
    <border>
      <left/>
      <right/>
      <top style="thick">
        <color auto="1"/>
      </top>
      <bottom style="medium">
        <color indexed="64"/>
      </bottom>
      <diagonal/>
    </border>
    <border>
      <left/>
      <right style="medium">
        <color indexed="64"/>
      </right>
      <top style="thick">
        <color auto="1"/>
      </top>
      <bottom style="medium">
        <color indexed="64"/>
      </bottom>
      <diagonal/>
    </border>
    <border>
      <left/>
      <right style="thick">
        <color auto="1"/>
      </right>
      <top style="thick">
        <color auto="1"/>
      </top>
      <bottom style="medium">
        <color indexed="64"/>
      </bottom>
      <diagonal/>
    </border>
    <border>
      <left/>
      <right style="thick">
        <color auto="1"/>
      </right>
      <top style="medium">
        <color indexed="64"/>
      </top>
      <bottom style="medium">
        <color indexed="64"/>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right/>
      <top/>
      <bottom style="thick">
        <color rgb="FF002060"/>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right/>
      <top style="medium">
        <color auto="1"/>
      </top>
      <bottom style="double">
        <color auto="1"/>
      </bottom>
      <diagonal/>
    </border>
    <border>
      <left style="thin">
        <color indexed="64"/>
      </left>
      <right style="thin">
        <color indexed="64"/>
      </right>
      <top style="medium">
        <color indexed="64"/>
      </top>
      <bottom style="medium">
        <color indexed="64"/>
      </bottom>
      <diagonal/>
    </border>
    <border>
      <left style="medium">
        <color rgb="FF002060"/>
      </left>
      <right/>
      <top/>
      <bottom style="medium">
        <color rgb="FF002060"/>
      </bottom>
      <diagonal/>
    </border>
    <border>
      <left/>
      <right/>
      <top/>
      <bottom style="medium">
        <color rgb="FF002060"/>
      </bottom>
      <diagonal/>
    </border>
    <border>
      <left/>
      <right style="medium">
        <color rgb="FF002060"/>
      </right>
      <top/>
      <bottom style="medium">
        <color rgb="FF002060"/>
      </bottom>
      <diagonal/>
    </border>
    <border>
      <left style="medium">
        <color rgb="FF002060"/>
      </left>
      <right/>
      <top style="medium">
        <color rgb="FF002060"/>
      </top>
      <bottom/>
      <diagonal/>
    </border>
    <border>
      <left/>
      <right/>
      <top style="medium">
        <color rgb="FF002060"/>
      </top>
      <bottom/>
      <diagonal/>
    </border>
    <border>
      <left/>
      <right style="medium">
        <color rgb="FF002060"/>
      </right>
      <top style="medium">
        <color rgb="FF002060"/>
      </top>
      <bottom/>
      <diagonal/>
    </border>
    <border>
      <left style="thick">
        <color indexed="64"/>
      </left>
      <right/>
      <top/>
      <bottom style="medium">
        <color rgb="FF000000"/>
      </bottom>
      <diagonal/>
    </border>
    <border>
      <left style="thick">
        <color indexed="64"/>
      </left>
      <right/>
      <top style="medium">
        <color rgb="FF000000"/>
      </top>
      <bottom/>
      <diagonal/>
    </border>
    <border>
      <left/>
      <right style="thick">
        <color indexed="64"/>
      </right>
      <top/>
      <bottom style="medium">
        <color indexed="64"/>
      </bottom>
      <diagonal/>
    </border>
    <border>
      <left/>
      <right style="thick">
        <color indexed="64"/>
      </right>
      <top style="thin">
        <color indexed="64"/>
      </top>
      <bottom style="thick">
        <color indexed="64"/>
      </bottom>
      <diagonal/>
    </border>
    <border>
      <left/>
      <right/>
      <top style="thick">
        <color indexed="64"/>
      </top>
      <bottom style="thick">
        <color indexed="64"/>
      </bottom>
      <diagonal/>
    </border>
    <border>
      <left/>
      <right/>
      <top style="thick">
        <color auto="1"/>
      </top>
      <bottom style="thin">
        <color indexed="64"/>
      </bottom>
      <diagonal/>
    </border>
    <border>
      <left/>
      <right style="thick">
        <color auto="1"/>
      </right>
      <top style="thick">
        <color indexed="64"/>
      </top>
      <bottom style="thick">
        <color indexed="64"/>
      </bottom>
      <diagonal/>
    </border>
    <border>
      <left style="thick">
        <color auto="1"/>
      </left>
      <right/>
      <top style="thick">
        <color auto="1"/>
      </top>
      <bottom style="thick">
        <color auto="1"/>
      </bottom>
      <diagonal/>
    </border>
    <border>
      <left/>
      <right style="medium">
        <color indexed="64"/>
      </right>
      <top/>
      <bottom style="thick">
        <color auto="1"/>
      </bottom>
      <diagonal/>
    </border>
    <border>
      <left style="medium">
        <color indexed="64"/>
      </left>
      <right/>
      <top/>
      <bottom style="thick">
        <color auto="1"/>
      </bottom>
      <diagonal/>
    </border>
    <border>
      <left style="thick">
        <color auto="1"/>
      </left>
      <right style="thick">
        <color auto="1"/>
      </right>
      <top/>
      <bottom style="thick">
        <color auto="1"/>
      </bottom>
      <diagonal/>
    </border>
    <border>
      <left/>
      <right style="medium">
        <color indexed="64"/>
      </right>
      <top style="thick">
        <color indexed="64"/>
      </top>
      <bottom/>
      <diagonal/>
    </border>
    <border>
      <left style="medium">
        <color indexed="64"/>
      </left>
      <right/>
      <top style="thick">
        <color indexed="64"/>
      </top>
      <bottom/>
      <diagonal/>
    </border>
    <border>
      <left style="thick">
        <color auto="1"/>
      </left>
      <right style="thick">
        <color auto="1"/>
      </right>
      <top/>
      <bottom/>
      <diagonal/>
    </border>
  </borders>
  <cellStyleXfs count="140">
    <xf numFmtId="0" fontId="0" fillId="0" borderId="0">
      <alignment horizontal="center" vertical="center"/>
    </xf>
    <xf numFmtId="49" fontId="15" fillId="0" borderId="0">
      <alignment horizontal="left" vertical="top"/>
    </xf>
    <xf numFmtId="49" fontId="33" fillId="0" borderId="0">
      <alignment horizontal="left" vertical="top"/>
    </xf>
    <xf numFmtId="44" fontId="10" fillId="0" borderId="0" applyFont="0" applyFill="0" applyBorder="0" applyAlignment="0" applyProtection="0"/>
    <xf numFmtId="42" fontId="11" fillId="0" borderId="0" applyFont="0" applyFill="0" applyBorder="0" applyAlignment="0" applyProtection="0"/>
    <xf numFmtId="0" fontId="17" fillId="0" borderId="0">
      <alignment horizontal="center" vertical="center"/>
    </xf>
    <xf numFmtId="0" fontId="11" fillId="0" borderId="0"/>
    <xf numFmtId="0" fontId="10" fillId="0" borderId="0"/>
    <xf numFmtId="0" fontId="11" fillId="0" borderId="0"/>
    <xf numFmtId="0" fontId="10" fillId="0" borderId="0"/>
    <xf numFmtId="49" fontId="11" fillId="0" borderId="0">
      <alignment horizontal="left" vertical="top" wrapText="1"/>
    </xf>
    <xf numFmtId="49" fontId="34" fillId="0" borderId="0">
      <alignment horizontal="left" vertical="top" wrapText="1"/>
    </xf>
    <xf numFmtId="49" fontId="11" fillId="0" borderId="0">
      <alignment horizontal="left" vertical="top" wrapText="1"/>
    </xf>
    <xf numFmtId="49" fontId="34" fillId="0" borderId="0">
      <alignment horizontal="left" vertical="top" wrapText="1"/>
    </xf>
    <xf numFmtId="49" fontId="11" fillId="0" borderId="0">
      <alignment horizontal="left" vertical="top" wrapText="1"/>
    </xf>
    <xf numFmtId="9" fontId="10" fillId="0" borderId="0" applyFont="0" applyFill="0" applyBorder="0" applyAlignment="0" applyProtection="0"/>
    <xf numFmtId="49" fontId="14" fillId="0" borderId="0">
      <alignment vertical="top" wrapText="1"/>
    </xf>
    <xf numFmtId="1" fontId="16" fillId="0" borderId="0">
      <alignment wrapText="1"/>
    </xf>
    <xf numFmtId="1" fontId="14" fillId="0" borderId="0">
      <alignment horizontal="left" wrapText="1"/>
    </xf>
    <xf numFmtId="49" fontId="13" fillId="0" borderId="0">
      <alignment horizontal="left" vertical="top" wrapText="1"/>
    </xf>
    <xf numFmtId="0" fontId="12" fillId="0" borderId="0"/>
    <xf numFmtId="0" fontId="10" fillId="0" borderId="0">
      <alignment horizontal="center" vertical="center"/>
    </xf>
    <xf numFmtId="49" fontId="12" fillId="0" borderId="0">
      <alignment vertical="top" wrapText="1"/>
    </xf>
    <xf numFmtId="1" fontId="12" fillId="0" borderId="0">
      <alignment horizontal="left" wrapText="1"/>
    </xf>
    <xf numFmtId="49" fontId="12" fillId="0" borderId="0">
      <alignment vertical="top" wrapText="1"/>
    </xf>
    <xf numFmtId="49" fontId="12" fillId="0" borderId="0">
      <alignment vertical="top" wrapText="1"/>
    </xf>
    <xf numFmtId="49" fontId="15" fillId="0" borderId="0">
      <alignment horizontal="left" vertical="top"/>
    </xf>
    <xf numFmtId="0" fontId="10" fillId="0" borderId="0">
      <alignment horizontal="center" vertical="center"/>
    </xf>
    <xf numFmtId="49" fontId="11" fillId="0" borderId="0">
      <alignment horizontal="left" vertical="top" wrapText="1"/>
    </xf>
    <xf numFmtId="0" fontId="10" fillId="0" borderId="0"/>
    <xf numFmtId="44" fontId="10" fillId="0" borderId="0" applyFont="0" applyFill="0" applyBorder="0" applyAlignment="0" applyProtection="0"/>
    <xf numFmtId="164" fontId="10" fillId="0" borderId="0" applyFont="0" applyFill="0" applyBorder="0" applyAlignment="0" applyProtection="0"/>
    <xf numFmtId="42" fontId="10" fillId="0" borderId="0" applyFont="0" applyFill="0" applyBorder="0" applyAlignment="0" applyProtection="0"/>
    <xf numFmtId="165" fontId="29" fillId="0" borderId="0" applyFont="0" applyFill="0" applyBorder="0" applyAlignment="0" applyProtection="0"/>
    <xf numFmtId="44" fontId="10" fillId="0" borderId="0" applyFont="0" applyFill="0" applyBorder="0" applyAlignment="0" applyProtection="0"/>
    <xf numFmtId="0" fontId="11" fillId="0" borderId="0"/>
    <xf numFmtId="0" fontId="40" fillId="0" borderId="0"/>
    <xf numFmtId="9" fontId="10" fillId="0" borderId="0" applyFont="0" applyFill="0" applyBorder="0" applyAlignment="0" applyProtection="0"/>
    <xf numFmtId="9" fontId="10" fillId="0" borderId="0" applyFont="0" applyFill="0" applyBorder="0" applyAlignment="0" applyProtection="0"/>
    <xf numFmtId="3" fontId="12" fillId="0" borderId="0">
      <alignment wrapText="1"/>
    </xf>
    <xf numFmtId="1" fontId="12" fillId="0" borderId="0">
      <alignment horizontal="left" wrapText="1"/>
    </xf>
    <xf numFmtId="0" fontId="9" fillId="0" borderId="0"/>
    <xf numFmtId="0" fontId="11" fillId="0" borderId="0"/>
    <xf numFmtId="0" fontId="8" fillId="0" borderId="0"/>
    <xf numFmtId="0" fontId="8" fillId="0" borderId="0"/>
    <xf numFmtId="0" fontId="7" fillId="0" borderId="0"/>
    <xf numFmtId="42" fontId="10" fillId="0" borderId="0" applyFont="0" applyFill="0" applyBorder="0" applyAlignment="0" applyProtection="0"/>
    <xf numFmtId="0" fontId="10" fillId="0" borderId="0"/>
    <xf numFmtId="1" fontId="12" fillId="0" borderId="0">
      <alignment horizontal="left" wrapText="1"/>
    </xf>
    <xf numFmtId="44" fontId="10" fillId="0" borderId="0" applyFont="0" applyFill="0" applyBorder="0" applyAlignment="0" applyProtection="0"/>
    <xf numFmtId="42" fontId="10" fillId="0" borderId="0" applyFont="0" applyFill="0" applyBorder="0" applyAlignment="0" applyProtection="0"/>
    <xf numFmtId="0" fontId="7" fillId="0" borderId="0"/>
    <xf numFmtId="0" fontId="11" fillId="0" borderId="0"/>
    <xf numFmtId="44" fontId="10" fillId="0" borderId="0" applyFont="0" applyFill="0" applyBorder="0" applyAlignment="0" applyProtection="0"/>
    <xf numFmtId="0" fontId="10" fillId="0" borderId="0">
      <alignment horizontal="center" vertical="center"/>
    </xf>
    <xf numFmtId="0" fontId="8" fillId="0" borderId="0"/>
    <xf numFmtId="0" fontId="8" fillId="0" borderId="0"/>
    <xf numFmtId="0" fontId="8" fillId="0" borderId="0"/>
    <xf numFmtId="0" fontId="54" fillId="0" borderId="0" applyNumberFormat="0" applyFill="0" applyBorder="0" applyAlignment="0" applyProtection="0"/>
    <xf numFmtId="44" fontId="7" fillId="0" borderId="0" applyFont="0" applyFill="0" applyBorder="0" applyAlignment="0" applyProtection="0"/>
    <xf numFmtId="43" fontId="64" fillId="0" borderId="0" applyFont="0" applyFill="0" applyBorder="0" applyAlignment="0" applyProtection="0"/>
    <xf numFmtId="0" fontId="6" fillId="0" borderId="0"/>
    <xf numFmtId="44" fontId="10" fillId="0" borderId="0" applyFont="0" applyFill="0" applyBorder="0" applyAlignment="0" applyProtection="0"/>
    <xf numFmtId="42" fontId="10" fillId="0" borderId="0" applyFont="0" applyFill="0" applyBorder="0" applyAlignment="0" applyProtection="0"/>
    <xf numFmtId="44" fontId="10" fillId="0" borderId="0" applyFont="0" applyFill="0" applyBorder="0" applyAlignment="0" applyProtection="0"/>
    <xf numFmtId="42" fontId="10" fillId="0" borderId="0" applyFont="0" applyFill="0" applyBorder="0" applyAlignment="0" applyProtection="0"/>
    <xf numFmtId="44" fontId="10" fillId="0" borderId="0" applyFont="0" applyFill="0" applyBorder="0" applyAlignment="0" applyProtection="0"/>
    <xf numFmtId="0" fontId="5" fillId="0" borderId="0"/>
    <xf numFmtId="0" fontId="5" fillId="0" borderId="0"/>
    <xf numFmtId="42" fontId="10" fillId="0" borderId="0" applyFont="0" applyFill="0" applyBorder="0" applyAlignment="0" applyProtection="0"/>
    <xf numFmtId="44" fontId="10" fillId="0" borderId="0" applyFont="0" applyFill="0" applyBorder="0" applyAlignment="0" applyProtection="0"/>
    <xf numFmtId="42" fontId="10" fillId="0" borderId="0" applyFont="0" applyFill="0" applyBorder="0" applyAlignment="0" applyProtection="0"/>
    <xf numFmtId="0" fontId="5" fillId="0" borderId="0"/>
    <xf numFmtId="44" fontId="10" fillId="0" borderId="0" applyFont="0" applyFill="0" applyBorder="0" applyAlignment="0" applyProtection="0"/>
    <xf numFmtId="44" fontId="5" fillId="0" borderId="0" applyFont="0" applyFill="0" applyBorder="0" applyAlignment="0" applyProtection="0"/>
    <xf numFmtId="43" fontId="10" fillId="0" borderId="0" applyFont="0" applyFill="0" applyBorder="0" applyAlignment="0" applyProtection="0"/>
    <xf numFmtId="0" fontId="5" fillId="0" borderId="0"/>
    <xf numFmtId="0" fontId="4" fillId="0" borderId="0"/>
    <xf numFmtId="0" fontId="4" fillId="0" borderId="0"/>
    <xf numFmtId="0" fontId="3" fillId="0" borderId="0"/>
    <xf numFmtId="0" fontId="112" fillId="0" borderId="0"/>
    <xf numFmtId="169" fontId="10" fillId="0" borderId="0" applyFont="0" applyFill="0" applyBorder="0" applyAlignment="0" applyProtection="0"/>
    <xf numFmtId="169" fontId="10" fillId="0" borderId="0" applyFont="0" applyFill="0" applyBorder="0" applyAlignment="0" applyProtection="0"/>
    <xf numFmtId="0" fontId="10" fillId="0" borderId="0">
      <alignment horizontal="center" vertical="center"/>
    </xf>
    <xf numFmtId="0" fontId="10" fillId="0" borderId="0">
      <alignment horizontal="center" vertical="center"/>
    </xf>
    <xf numFmtId="44" fontId="10" fillId="0" borderId="0" applyFont="0" applyFill="0" applyBorder="0" applyAlignment="0" applyProtection="0"/>
    <xf numFmtId="42" fontId="10" fillId="0" borderId="0" applyFont="0" applyFill="0" applyBorder="0" applyAlignment="0" applyProtection="0"/>
    <xf numFmtId="44" fontId="10" fillId="0" borderId="0" applyFont="0" applyFill="0" applyBorder="0" applyAlignment="0" applyProtection="0"/>
    <xf numFmtId="42" fontId="10" fillId="0" borderId="0" applyFont="0" applyFill="0" applyBorder="0" applyAlignment="0" applyProtection="0"/>
    <xf numFmtId="44" fontId="10" fillId="0" borderId="0" applyFont="0" applyFill="0" applyBorder="0" applyAlignment="0" applyProtection="0"/>
    <xf numFmtId="0" fontId="2" fillId="0" borderId="0"/>
    <xf numFmtId="0" fontId="2" fillId="0" borderId="0"/>
    <xf numFmtId="42" fontId="10" fillId="0" borderId="0" applyFont="0" applyFill="0" applyBorder="0" applyAlignment="0" applyProtection="0"/>
    <xf numFmtId="44" fontId="10" fillId="0" borderId="0" applyFont="0" applyFill="0" applyBorder="0" applyAlignment="0" applyProtection="0"/>
    <xf numFmtId="42" fontId="10" fillId="0" borderId="0" applyFont="0" applyFill="0" applyBorder="0" applyAlignment="0" applyProtection="0"/>
    <xf numFmtId="0" fontId="2" fillId="0" borderId="0"/>
    <xf numFmtId="44" fontId="10" fillId="0" borderId="0" applyFont="0" applyFill="0" applyBorder="0" applyAlignment="0" applyProtection="0"/>
    <xf numFmtId="44" fontId="2" fillId="0" borderId="0" applyFont="0" applyFill="0" applyBorder="0" applyAlignment="0" applyProtection="0"/>
    <xf numFmtId="43" fontId="10" fillId="0" borderId="0" applyFont="0" applyFill="0" applyBorder="0" applyAlignment="0" applyProtection="0"/>
    <xf numFmtId="0" fontId="2" fillId="0" borderId="0"/>
    <xf numFmtId="44" fontId="10" fillId="0" borderId="0" applyFont="0" applyFill="0" applyBorder="0" applyAlignment="0" applyProtection="0"/>
    <xf numFmtId="42" fontId="10" fillId="0" borderId="0" applyFont="0" applyFill="0" applyBorder="0" applyAlignment="0" applyProtection="0"/>
    <xf numFmtId="44" fontId="10" fillId="0" borderId="0" applyFont="0" applyFill="0" applyBorder="0" applyAlignment="0" applyProtection="0"/>
    <xf numFmtId="42" fontId="10" fillId="0" borderId="0" applyFont="0" applyFill="0" applyBorder="0" applyAlignment="0" applyProtection="0"/>
    <xf numFmtId="44" fontId="10" fillId="0" borderId="0" applyFont="0" applyFill="0" applyBorder="0" applyAlignment="0" applyProtection="0"/>
    <xf numFmtId="0" fontId="2" fillId="0" borderId="0"/>
    <xf numFmtId="0" fontId="2" fillId="0" borderId="0"/>
    <xf numFmtId="42" fontId="10" fillId="0" borderId="0" applyFont="0" applyFill="0" applyBorder="0" applyAlignment="0" applyProtection="0"/>
    <xf numFmtId="44" fontId="10" fillId="0" borderId="0" applyFont="0" applyFill="0" applyBorder="0" applyAlignment="0" applyProtection="0"/>
    <xf numFmtId="42" fontId="10" fillId="0" borderId="0" applyFont="0" applyFill="0" applyBorder="0" applyAlignment="0" applyProtection="0"/>
    <xf numFmtId="0" fontId="2" fillId="0" borderId="0"/>
    <xf numFmtId="44" fontId="10" fillId="0" borderId="0" applyFont="0" applyFill="0" applyBorder="0" applyAlignment="0" applyProtection="0"/>
    <xf numFmtId="44" fontId="2" fillId="0" borderId="0" applyFont="0" applyFill="0" applyBorder="0" applyAlignment="0" applyProtection="0"/>
    <xf numFmtId="43" fontId="10" fillId="0" borderId="0" applyFont="0" applyFill="0" applyBorder="0" applyAlignment="0" applyProtection="0"/>
    <xf numFmtId="0" fontId="2" fillId="0" borderId="0"/>
    <xf numFmtId="0" fontId="2" fillId="0" borderId="0"/>
    <xf numFmtId="0" fontId="2" fillId="0" borderId="0"/>
    <xf numFmtId="0" fontId="2" fillId="0" borderId="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 fillId="0" borderId="0"/>
    <xf numFmtId="44" fontId="1" fillId="0" borderId="0" applyFont="0" applyFill="0" applyBorder="0" applyAlignment="0" applyProtection="0"/>
  </cellStyleXfs>
  <cellXfs count="1450">
    <xf numFmtId="0" fontId="0" fillId="0" borderId="0" xfId="0">
      <alignment horizontal="center" vertical="center"/>
    </xf>
    <xf numFmtId="0" fontId="16" fillId="0" borderId="0" xfId="19" applyNumberFormat="1" applyFont="1" applyAlignment="1">
      <alignment horizontal="right"/>
    </xf>
    <xf numFmtId="0" fontId="16" fillId="0" borderId="0" xfId="19" applyNumberFormat="1" applyFont="1" applyAlignment="1">
      <alignment horizontal="left"/>
    </xf>
    <xf numFmtId="0" fontId="16" fillId="0" borderId="0" xfId="19" applyNumberFormat="1" applyFont="1" applyAlignment="1">
      <alignment horizontal="right" wrapText="1"/>
    </xf>
    <xf numFmtId="0" fontId="16" fillId="0" borderId="0" xfId="19" applyNumberFormat="1" applyFont="1" applyAlignment="1">
      <alignment horizontal="left" wrapText="1"/>
    </xf>
    <xf numFmtId="0" fontId="16" fillId="0" borderId="0" xfId="12" applyNumberFormat="1" applyFont="1" applyAlignment="1">
      <alignment horizontal="left"/>
    </xf>
    <xf numFmtId="0" fontId="21" fillId="0" borderId="0" xfId="6" applyFont="1" applyAlignment="1">
      <alignment horizontal="left"/>
    </xf>
    <xf numFmtId="0" fontId="11" fillId="0" borderId="0" xfId="0" applyFont="1">
      <alignment horizontal="center" vertical="center"/>
    </xf>
    <xf numFmtId="0" fontId="11" fillId="0" borderId="0" xfId="0" applyFont="1" applyAlignment="1"/>
    <xf numFmtId="0" fontId="16" fillId="0" borderId="0" xfId="4" applyNumberFormat="1" applyFont="1" applyBorder="1" applyAlignment="1" applyProtection="1"/>
    <xf numFmtId="0" fontId="16" fillId="0" borderId="0" xfId="1" applyNumberFormat="1" applyFont="1" applyAlignment="1">
      <alignment horizontal="left"/>
    </xf>
    <xf numFmtId="0" fontId="16" fillId="0" borderId="0" xfId="12" applyNumberFormat="1" applyFont="1" applyAlignment="1">
      <alignment horizontal="left" wrapText="1"/>
    </xf>
    <xf numFmtId="42" fontId="16" fillId="0" borderId="0" xfId="4" applyFont="1" applyBorder="1" applyAlignment="1" applyProtection="1">
      <alignment vertical="top"/>
    </xf>
    <xf numFmtId="0" fontId="16" fillId="0" borderId="0" xfId="6" applyFont="1" applyAlignment="1">
      <alignment horizontal="left"/>
    </xf>
    <xf numFmtId="9" fontId="26" fillId="0" borderId="0" xfId="15" applyFont="1" applyBorder="1" applyAlignment="1">
      <alignment horizontal="center" vertical="center" wrapText="1"/>
    </xf>
    <xf numFmtId="9" fontId="26" fillId="0" borderId="0" xfId="15" applyFont="1" applyBorder="1" applyAlignment="1"/>
    <xf numFmtId="49" fontId="27" fillId="0" borderId="0" xfId="1" applyFont="1" applyAlignment="1">
      <alignment horizontal="left"/>
    </xf>
    <xf numFmtId="0" fontId="28" fillId="0" borderId="0" xfId="19" applyNumberFormat="1" applyFont="1" applyAlignment="1">
      <alignment horizontal="left"/>
    </xf>
    <xf numFmtId="0" fontId="19" fillId="0" borderId="0" xfId="6" quotePrefix="1" applyFont="1" applyAlignment="1">
      <alignment horizontal="left"/>
    </xf>
    <xf numFmtId="0" fontId="19" fillId="0" borderId="0" xfId="6" applyFont="1" applyAlignment="1">
      <alignment horizontal="left"/>
    </xf>
    <xf numFmtId="0" fontId="19" fillId="0" borderId="0" xfId="6" quotePrefix="1" applyFont="1" applyAlignment="1">
      <alignment horizontal="left" wrapText="1"/>
    </xf>
    <xf numFmtId="0" fontId="11" fillId="0" borderId="0" xfId="12" applyNumberFormat="1" applyAlignment="1">
      <alignment horizontal="left"/>
    </xf>
    <xf numFmtId="0" fontId="30" fillId="0" borderId="0" xfId="9" applyFont="1"/>
    <xf numFmtId="49" fontId="11" fillId="0" borderId="0" xfId="14" applyAlignment="1">
      <alignment horizontal="left"/>
    </xf>
    <xf numFmtId="0" fontId="11" fillId="0" borderId="0" xfId="6" applyAlignment="1">
      <alignment horizontal="left" wrapText="1"/>
    </xf>
    <xf numFmtId="0" fontId="11" fillId="0" borderId="0" xfId="12" applyNumberFormat="1" applyAlignment="1">
      <alignment horizontal="left" wrapText="1"/>
    </xf>
    <xf numFmtId="0" fontId="11" fillId="0" borderId="0" xfId="12" applyNumberFormat="1" applyAlignment="1">
      <alignment horizontal="left" wrapText="1" indent="1"/>
    </xf>
    <xf numFmtId="49" fontId="11" fillId="0" borderId="0" xfId="14" applyAlignment="1">
      <alignment horizontal="left" wrapText="1"/>
    </xf>
    <xf numFmtId="0" fontId="21" fillId="0" borderId="0" xfId="6" applyFont="1" applyAlignment="1">
      <alignment horizontal="left" vertical="top"/>
    </xf>
    <xf numFmtId="9" fontId="26" fillId="0" borderId="0" xfId="15" applyFont="1" applyBorder="1" applyAlignment="1">
      <alignment vertical="top"/>
    </xf>
    <xf numFmtId="0" fontId="11" fillId="0" borderId="0" xfId="12" quotePrefix="1" applyNumberFormat="1" applyAlignment="1">
      <alignment horizontal="left" wrapText="1"/>
    </xf>
    <xf numFmtId="0" fontId="27" fillId="0" borderId="0" xfId="1" applyNumberFormat="1" applyFont="1" applyAlignment="1">
      <alignment horizontal="left"/>
    </xf>
    <xf numFmtId="0" fontId="11" fillId="0" borderId="0" xfId="6" applyAlignment="1">
      <alignment horizontal="left"/>
    </xf>
    <xf numFmtId="0" fontId="11" fillId="0" borderId="0" xfId="14" applyNumberFormat="1" applyAlignment="1">
      <alignment horizontal="left" wrapText="1"/>
    </xf>
    <xf numFmtId="49" fontId="11" fillId="0" borderId="13" xfId="14" applyBorder="1" applyAlignment="1">
      <alignment horizontal="left"/>
    </xf>
    <xf numFmtId="3" fontId="0" fillId="0" borderId="0" xfId="0" applyNumberFormat="1">
      <alignment horizontal="center" vertical="center"/>
    </xf>
    <xf numFmtId="3" fontId="11" fillId="0" borderId="0" xfId="0" applyNumberFormat="1" applyFont="1">
      <alignment horizontal="center" vertical="center"/>
    </xf>
    <xf numFmtId="49" fontId="11" fillId="0" borderId="0" xfId="10" applyAlignment="1">
      <alignment horizontal="left"/>
    </xf>
    <xf numFmtId="49" fontId="11" fillId="0" borderId="0" xfId="10" applyAlignment="1">
      <alignment horizontal="left" wrapText="1"/>
    </xf>
    <xf numFmtId="0" fontId="11" fillId="0" borderId="0" xfId="12" applyNumberFormat="1" applyAlignment="1">
      <alignment horizontal="left" indent="1"/>
    </xf>
    <xf numFmtId="0" fontId="0" fillId="0" borderId="6" xfId="0" applyBorder="1">
      <alignment horizontal="center" vertical="center"/>
    </xf>
    <xf numFmtId="0" fontId="11" fillId="0" borderId="0" xfId="0" applyFont="1" applyAlignment="1">
      <alignment horizontal="center" vertical="center" wrapText="1"/>
    </xf>
    <xf numFmtId="0" fontId="10" fillId="0" borderId="0" xfId="9"/>
    <xf numFmtId="0" fontId="11" fillId="0" borderId="0" xfId="0" applyFont="1" applyAlignment="1">
      <alignment horizontal="left" vertical="center"/>
    </xf>
    <xf numFmtId="0" fontId="31" fillId="0" borderId="0" xfId="9" applyFont="1"/>
    <xf numFmtId="0" fontId="31" fillId="0" borderId="0" xfId="9" applyFont="1" applyAlignment="1">
      <alignment horizontal="left"/>
    </xf>
    <xf numFmtId="0" fontId="11" fillId="0" borderId="0" xfId="21" applyFont="1">
      <alignment horizontal="center" vertical="center"/>
    </xf>
    <xf numFmtId="0" fontId="10" fillId="0" borderId="0" xfId="21" applyAlignment="1">
      <alignment horizontal="center" vertical="top"/>
    </xf>
    <xf numFmtId="0" fontId="10" fillId="0" borderId="0" xfId="21">
      <alignment horizontal="center" vertical="center"/>
    </xf>
    <xf numFmtId="0" fontId="11" fillId="0" borderId="0" xfId="21" applyFont="1" applyAlignment="1"/>
    <xf numFmtId="0" fontId="16" fillId="0" borderId="0" xfId="21" applyFont="1" applyAlignment="1">
      <alignment horizontal="center"/>
    </xf>
    <xf numFmtId="0" fontId="11" fillId="0" borderId="0" xfId="21" applyFont="1" applyAlignment="1">
      <alignment horizontal="center"/>
    </xf>
    <xf numFmtId="49" fontId="11" fillId="0" borderId="0" xfId="24" applyFont="1" applyAlignment="1">
      <alignment horizontal="left"/>
    </xf>
    <xf numFmtId="37" fontId="11" fillId="0" borderId="2" xfId="21" applyNumberFormat="1" applyFont="1" applyBorder="1" applyAlignment="1"/>
    <xf numFmtId="37" fontId="11" fillId="0" borderId="1" xfId="21" applyNumberFormat="1" applyFont="1" applyBorder="1" applyAlignment="1"/>
    <xf numFmtId="49" fontId="11" fillId="0" borderId="0" xfId="24" applyFont="1" applyAlignment="1">
      <alignment horizontal="right"/>
    </xf>
    <xf numFmtId="49" fontId="16" fillId="0" borderId="0" xfId="24" applyFont="1" applyAlignment="1">
      <alignment horizontal="left"/>
    </xf>
    <xf numFmtId="0" fontId="16" fillId="0" borderId="0" xfId="24" applyNumberFormat="1" applyFont="1" applyAlignment="1">
      <alignment horizontal="left"/>
    </xf>
    <xf numFmtId="0" fontId="11" fillId="0" borderId="0" xfId="24" applyNumberFormat="1" applyFont="1" applyAlignment="1">
      <alignment horizontal="left"/>
    </xf>
    <xf numFmtId="0" fontId="11" fillId="0" borderId="0" xfId="24" applyNumberFormat="1" applyFont="1" applyAlignment="1">
      <alignment horizontal="left" wrapText="1"/>
    </xf>
    <xf numFmtId="49" fontId="16" fillId="0" borderId="0" xfId="24" applyFont="1" applyAlignment="1">
      <alignment horizontal="right"/>
    </xf>
    <xf numFmtId="0" fontId="11" fillId="0" borderId="0" xfId="21" applyFont="1" applyAlignment="1">
      <alignment horizontal="left" wrapText="1"/>
    </xf>
    <xf numFmtId="0" fontId="19" fillId="0" borderId="0" xfId="21" applyFont="1">
      <alignment horizontal="center" vertical="center"/>
    </xf>
    <xf numFmtId="0" fontId="16" fillId="0" borderId="0" xfId="21" applyFont="1" applyAlignment="1">
      <alignment horizontal="left" vertical="center"/>
    </xf>
    <xf numFmtId="0" fontId="16" fillId="0" borderId="0" xfId="21" applyFont="1">
      <alignment horizontal="center" vertical="center"/>
    </xf>
    <xf numFmtId="37" fontId="16" fillId="0" borderId="6" xfId="21" applyNumberFormat="1" applyFont="1" applyBorder="1" applyAlignment="1"/>
    <xf numFmtId="49" fontId="11" fillId="0" borderId="0" xfId="25" applyFont="1" applyAlignment="1"/>
    <xf numFmtId="49" fontId="11" fillId="0" borderId="0" xfId="25" applyFont="1" applyAlignment="1">
      <alignment wrapText="1"/>
    </xf>
    <xf numFmtId="49" fontId="16" fillId="0" borderId="0" xfId="25" applyFont="1" applyAlignment="1"/>
    <xf numFmtId="49" fontId="16" fillId="0" borderId="0" xfId="25" applyFont="1" applyAlignment="1">
      <alignment wrapText="1"/>
    </xf>
    <xf numFmtId="0" fontId="16" fillId="0" borderId="0" xfId="21" applyFont="1" applyAlignment="1"/>
    <xf numFmtId="49" fontId="16" fillId="0" borderId="0" xfId="25" applyFont="1" applyAlignment="1">
      <alignment horizontal="left" wrapText="1"/>
    </xf>
    <xf numFmtId="49" fontId="11" fillId="0" borderId="19" xfId="25" applyFont="1" applyBorder="1" applyAlignment="1"/>
    <xf numFmtId="49" fontId="16" fillId="0" borderId="15" xfId="25" applyFont="1" applyBorder="1" applyAlignment="1">
      <alignment wrapText="1"/>
    </xf>
    <xf numFmtId="0" fontId="11" fillId="0" borderId="15" xfId="21" applyFont="1" applyBorder="1">
      <alignment horizontal="center" vertical="center"/>
    </xf>
    <xf numFmtId="0" fontId="11" fillId="0" borderId="15" xfId="21" applyFont="1" applyBorder="1" applyAlignment="1"/>
    <xf numFmtId="49" fontId="11" fillId="0" borderId="13" xfId="25" applyFont="1" applyBorder="1" applyAlignment="1"/>
    <xf numFmtId="49" fontId="11" fillId="0" borderId="0" xfId="25" applyFont="1" applyAlignment="1">
      <alignment horizontal="right"/>
    </xf>
    <xf numFmtId="49" fontId="16" fillId="0" borderId="11" xfId="25" applyFont="1" applyBorder="1" applyAlignment="1"/>
    <xf numFmtId="49" fontId="16" fillId="0" borderId="6" xfId="25" applyFont="1" applyBorder="1" applyAlignment="1">
      <alignment wrapText="1"/>
    </xf>
    <xf numFmtId="0" fontId="11" fillId="0" borderId="6" xfId="21" applyFont="1" applyBorder="1">
      <alignment horizontal="center" vertical="center"/>
    </xf>
    <xf numFmtId="37" fontId="11" fillId="0" borderId="6" xfId="21" applyNumberFormat="1" applyFont="1" applyBorder="1" applyAlignment="1"/>
    <xf numFmtId="0" fontId="11" fillId="0" borderId="6" xfId="21" applyFont="1" applyBorder="1" applyAlignment="1"/>
    <xf numFmtId="49" fontId="11" fillId="0" borderId="15" xfId="25" applyFont="1" applyBorder="1" applyAlignment="1">
      <alignment wrapText="1"/>
    </xf>
    <xf numFmtId="49" fontId="16" fillId="0" borderId="13" xfId="25" applyFont="1" applyBorder="1" applyAlignment="1"/>
    <xf numFmtId="0" fontId="11" fillId="0" borderId="13" xfId="21" applyFont="1" applyBorder="1" applyAlignment="1">
      <alignment horizontal="left"/>
    </xf>
    <xf numFmtId="0" fontId="16" fillId="0" borderId="0" xfId="25" applyNumberFormat="1" applyFont="1" applyAlignment="1">
      <alignment wrapText="1"/>
    </xf>
    <xf numFmtId="37" fontId="19" fillId="0" borderId="0" xfId="21" applyNumberFormat="1" applyFont="1" applyAlignment="1">
      <alignment vertical="top" wrapText="1"/>
    </xf>
    <xf numFmtId="0" fontId="10" fillId="0" borderId="0" xfId="21" applyAlignment="1"/>
    <xf numFmtId="0" fontId="16" fillId="0" borderId="0" xfId="21" applyFont="1" applyAlignment="1">
      <alignment horizontal="left"/>
    </xf>
    <xf numFmtId="0" fontId="11" fillId="0" borderId="21" xfId="21" applyFont="1" applyBorder="1">
      <alignment horizontal="center" vertical="center"/>
    </xf>
    <xf numFmtId="0" fontId="16" fillId="0" borderId="21" xfId="19" applyNumberFormat="1" applyFont="1" applyBorder="1" applyAlignment="1">
      <alignment horizontal="left"/>
    </xf>
    <xf numFmtId="0" fontId="16" fillId="0" borderId="21" xfId="19" applyNumberFormat="1" applyFont="1" applyBorder="1" applyAlignment="1">
      <alignment horizontal="left" wrapText="1"/>
    </xf>
    <xf numFmtId="0" fontId="20" fillId="0" borderId="0" xfId="21" applyFont="1">
      <alignment horizontal="center" vertical="center"/>
    </xf>
    <xf numFmtId="0" fontId="16" fillId="0" borderId="0" xfId="21" applyFont="1" applyAlignment="1">
      <alignment horizontal="left" wrapText="1"/>
    </xf>
    <xf numFmtId="0" fontId="10" fillId="0" borderId="0" xfId="21" applyAlignment="1">
      <alignment horizontal="center"/>
    </xf>
    <xf numFmtId="0" fontId="10" fillId="0" borderId="0" xfId="29"/>
    <xf numFmtId="0" fontId="12" fillId="0" borderId="0" xfId="29" applyFont="1"/>
    <xf numFmtId="0" fontId="12" fillId="0" borderId="0" xfId="29" applyFont="1" applyAlignment="1">
      <alignment horizontal="left"/>
    </xf>
    <xf numFmtId="0" fontId="10" fillId="0" borderId="0" xfId="9" applyAlignment="1">
      <alignment horizontal="left" indent="2"/>
    </xf>
    <xf numFmtId="0" fontId="11" fillId="0" borderId="0" xfId="13" applyNumberFormat="1" applyFont="1" applyAlignment="1">
      <alignment horizontal="left" indent="1"/>
    </xf>
    <xf numFmtId="0" fontId="11" fillId="0" borderId="0" xfId="21" applyFont="1" applyAlignment="1">
      <alignment horizontal="left" vertical="center"/>
    </xf>
    <xf numFmtId="0" fontId="11" fillId="0" borderId="0" xfId="21" applyFont="1" applyAlignment="1">
      <alignment vertical="top"/>
    </xf>
    <xf numFmtId="0" fontId="11" fillId="0" borderId="0" xfId="21" applyFont="1" applyAlignment="1">
      <alignment horizontal="center" vertical="center" wrapText="1"/>
    </xf>
    <xf numFmtId="0" fontId="27" fillId="3" borderId="6" xfId="1" applyNumberFormat="1" applyFont="1" applyFill="1" applyBorder="1" applyAlignment="1"/>
    <xf numFmtId="0" fontId="27" fillId="3" borderId="6" xfId="1" applyNumberFormat="1" applyFont="1" applyFill="1" applyBorder="1" applyAlignment="1">
      <alignment horizontal="left" vertical="center"/>
    </xf>
    <xf numFmtId="37" fontId="11" fillId="0" borderId="0" xfId="0" applyNumberFormat="1" applyFont="1">
      <alignment horizontal="center" vertical="center"/>
    </xf>
    <xf numFmtId="0" fontId="15" fillId="0" borderId="0" xfId="9" applyFont="1" applyAlignment="1">
      <alignment horizontal="left" vertical="top" wrapText="1"/>
    </xf>
    <xf numFmtId="0" fontId="48" fillId="0" borderId="0" xfId="29" applyFont="1"/>
    <xf numFmtId="0" fontId="15" fillId="0" borderId="0" xfId="7" applyFont="1" applyAlignment="1">
      <alignment horizontal="right" vertical="top" wrapText="1" indent="1"/>
    </xf>
    <xf numFmtId="0" fontId="15" fillId="0" borderId="0" xfId="27" applyFont="1" applyAlignment="1">
      <alignment horizontal="left" vertical="top" wrapText="1"/>
    </xf>
    <xf numFmtId="0" fontId="39" fillId="0" borderId="0" xfId="9" applyFont="1"/>
    <xf numFmtId="0" fontId="47" fillId="0" borderId="0" xfId="29" applyFont="1" applyAlignment="1">
      <alignment vertical="center" wrapText="1"/>
    </xf>
    <xf numFmtId="0" fontId="49" fillId="0" borderId="15" xfId="29" applyFont="1" applyBorder="1" applyAlignment="1">
      <alignment vertical="center" wrapText="1"/>
    </xf>
    <xf numFmtId="0" fontId="49" fillId="0" borderId="0" xfId="29" applyFont="1" applyAlignment="1">
      <alignment vertical="center" wrapText="1"/>
    </xf>
    <xf numFmtId="0" fontId="31" fillId="0" borderId="0" xfId="9" applyFont="1" applyAlignment="1">
      <alignment horizontal="left" wrapText="1"/>
    </xf>
    <xf numFmtId="0" fontId="31" fillId="5" borderId="6" xfId="9" applyFont="1" applyFill="1" applyBorder="1" applyAlignment="1">
      <alignment vertical="center"/>
    </xf>
    <xf numFmtId="0" fontId="30" fillId="0" borderId="0" xfId="9" applyFont="1" applyAlignment="1">
      <alignment horizontal="left"/>
    </xf>
    <xf numFmtId="0" fontId="31" fillId="0" borderId="0" xfId="9" applyFont="1" applyAlignment="1">
      <alignment vertical="center"/>
    </xf>
    <xf numFmtId="0" fontId="13" fillId="7" borderId="0" xfId="29" applyFont="1" applyFill="1" applyAlignment="1">
      <alignment vertical="center"/>
    </xf>
    <xf numFmtId="0" fontId="10" fillId="7" borderId="0" xfId="9" applyFill="1" applyAlignment="1">
      <alignment horizontal="left" indent="2"/>
    </xf>
    <xf numFmtId="0" fontId="10" fillId="7" borderId="0" xfId="9" applyFill="1"/>
    <xf numFmtId="0" fontId="30" fillId="7" borderId="0" xfId="9" applyFont="1" applyFill="1"/>
    <xf numFmtId="0" fontId="54" fillId="0" borderId="0" xfId="58"/>
    <xf numFmtId="0" fontId="54" fillId="0" borderId="0" xfId="58" applyAlignment="1">
      <alignment horizontal="left" indent="1"/>
    </xf>
    <xf numFmtId="0" fontId="54" fillId="0" borderId="0" xfId="58" applyAlignment="1">
      <alignment horizontal="left" vertical="center" indent="1"/>
    </xf>
    <xf numFmtId="0" fontId="55" fillId="0" borderId="0" xfId="58" applyFont="1" applyAlignment="1">
      <alignment horizontal="left" vertical="center" indent="1"/>
    </xf>
    <xf numFmtId="0" fontId="30" fillId="0" borderId="0" xfId="9" applyFont="1" applyProtection="1">
      <protection hidden="1"/>
    </xf>
    <xf numFmtId="0" fontId="30" fillId="0" borderId="0" xfId="9" applyFont="1" applyAlignment="1" applyProtection="1">
      <alignment vertical="top"/>
      <protection hidden="1"/>
    </xf>
    <xf numFmtId="9" fontId="23" fillId="0" borderId="0" xfId="15" applyFont="1" applyBorder="1" applyAlignment="1">
      <alignment horizontal="center" vertical="center" wrapText="1"/>
    </xf>
    <xf numFmtId="9" fontId="23" fillId="0" borderId="1" xfId="15" applyFont="1" applyBorder="1" applyAlignment="1"/>
    <xf numFmtId="9" fontId="23" fillId="0" borderId="2" xfId="15" applyFont="1" applyBorder="1" applyAlignment="1"/>
    <xf numFmtId="9" fontId="23" fillId="0" borderId="1" xfId="15" applyFont="1" applyFill="1" applyBorder="1" applyAlignment="1"/>
    <xf numFmtId="9" fontId="23" fillId="0" borderId="3" xfId="15" applyFont="1" applyBorder="1" applyAlignment="1"/>
    <xf numFmtId="9" fontId="23" fillId="0" borderId="0" xfId="15" applyFont="1" applyBorder="1" applyAlignment="1"/>
    <xf numFmtId="9" fontId="23" fillId="0" borderId="2" xfId="15" applyFont="1" applyFill="1" applyBorder="1" applyAlignment="1"/>
    <xf numFmtId="9" fontId="23" fillId="0" borderId="5" xfId="15" applyFont="1" applyBorder="1" applyAlignment="1"/>
    <xf numFmtId="9" fontId="23" fillId="0" borderId="4" xfId="15" applyFont="1" applyBorder="1" applyAlignment="1"/>
    <xf numFmtId="37" fontId="11" fillId="7" borderId="4" xfId="21" applyNumberFormat="1" applyFont="1" applyFill="1" applyBorder="1" applyAlignment="1"/>
    <xf numFmtId="9" fontId="23" fillId="0" borderId="16" xfId="15" applyFont="1" applyBorder="1" applyAlignment="1"/>
    <xf numFmtId="0" fontId="16" fillId="0" borderId="0" xfId="25" applyNumberFormat="1" applyFont="1" applyAlignment="1">
      <alignment horizontal="left"/>
    </xf>
    <xf numFmtId="9" fontId="25" fillId="0" borderId="0" xfId="15" applyFont="1" applyBorder="1" applyAlignment="1"/>
    <xf numFmtId="9" fontId="23" fillId="0" borderId="6" xfId="15" applyFont="1" applyBorder="1" applyAlignment="1"/>
    <xf numFmtId="9" fontId="23" fillId="0" borderId="15" xfId="15" applyFont="1" applyBorder="1" applyAlignment="1"/>
    <xf numFmtId="0" fontId="10" fillId="0" borderId="0" xfId="0" applyFont="1" applyProtection="1">
      <alignment horizontal="center" vertical="center"/>
      <protection hidden="1"/>
    </xf>
    <xf numFmtId="0" fontId="10" fillId="0" borderId="0" xfId="29" applyAlignment="1">
      <alignment vertical="center"/>
    </xf>
    <xf numFmtId="0" fontId="10" fillId="0" borderId="0" xfId="21" applyAlignment="1">
      <alignment horizontal="center" vertical="center" wrapText="1"/>
    </xf>
    <xf numFmtId="0" fontId="10" fillId="0" borderId="0" xfId="9" applyAlignment="1">
      <alignment horizontal="left"/>
    </xf>
    <xf numFmtId="0" fontId="10" fillId="0" borderId="0" xfId="9" applyAlignment="1" applyProtection="1">
      <alignment horizontal="left"/>
      <protection locked="0"/>
    </xf>
    <xf numFmtId="0" fontId="71" fillId="0" borderId="0" xfId="58" applyFont="1"/>
    <xf numFmtId="0" fontId="12" fillId="0" borderId="0" xfId="21" applyFont="1">
      <alignment horizontal="center" vertical="center"/>
    </xf>
    <xf numFmtId="0" fontId="20" fillId="0" borderId="0" xfId="21" applyFont="1" applyAlignment="1">
      <alignment horizontal="center"/>
    </xf>
    <xf numFmtId="44" fontId="11" fillId="0" borderId="0" xfId="3" applyFont="1" applyAlignment="1">
      <alignment horizontal="center" vertical="center"/>
    </xf>
    <xf numFmtId="0" fontId="54" fillId="6" borderId="0" xfId="58" applyFill="1" applyAlignment="1">
      <alignment vertical="top"/>
    </xf>
    <xf numFmtId="0" fontId="73" fillId="0" borderId="0" xfId="21" applyFont="1">
      <alignment horizontal="center" vertical="center"/>
    </xf>
    <xf numFmtId="37" fontId="11" fillId="10" borderId="3" xfId="21" applyNumberFormat="1" applyFont="1" applyFill="1" applyBorder="1" applyAlignment="1"/>
    <xf numFmtId="0" fontId="19" fillId="0" borderId="0" xfId="21" applyFont="1" applyAlignment="1">
      <alignment horizontal="left" vertical="top" wrapText="1"/>
    </xf>
    <xf numFmtId="0" fontId="11" fillId="0" borderId="0" xfId="0" applyFont="1" applyAlignment="1">
      <alignment vertical="center"/>
    </xf>
    <xf numFmtId="0" fontId="10" fillId="0" borderId="0" xfId="27">
      <alignment horizontal="center" vertical="center"/>
    </xf>
    <xf numFmtId="0" fontId="70" fillId="0" borderId="0" xfId="58" applyFont="1" applyFill="1" applyAlignment="1" applyProtection="1">
      <alignment horizontal="left" vertical="center"/>
    </xf>
    <xf numFmtId="0" fontId="19" fillId="0" borderId="0" xfId="8" applyFont="1" applyAlignment="1">
      <alignment horizontal="left" wrapText="1"/>
    </xf>
    <xf numFmtId="0" fontId="66" fillId="0" borderId="0" xfId="58" applyFont="1" applyAlignment="1" applyProtection="1">
      <alignment horizontal="left" vertical="top"/>
    </xf>
    <xf numFmtId="0" fontId="19" fillId="0" borderId="0" xfId="29" applyFont="1" applyAlignment="1">
      <alignment vertical="center"/>
    </xf>
    <xf numFmtId="0" fontId="19" fillId="0" borderId="0" xfId="27" applyFont="1" applyAlignment="1">
      <alignment horizontal="center"/>
    </xf>
    <xf numFmtId="0" fontId="54" fillId="0" borderId="0" xfId="58" applyFill="1" applyAlignment="1" applyProtection="1">
      <alignment horizontal="left" vertical="center"/>
    </xf>
    <xf numFmtId="0" fontId="19" fillId="0" borderId="0" xfId="27" applyFont="1">
      <alignment horizontal="center" vertical="center"/>
    </xf>
    <xf numFmtId="0" fontId="19" fillId="0" borderId="0" xfId="27" applyFont="1" applyAlignment="1">
      <alignment horizontal="center" vertical="center" wrapText="1"/>
    </xf>
    <xf numFmtId="0" fontId="11" fillId="0" borderId="0" xfId="0" applyFont="1" applyAlignment="1">
      <alignment horizontal="center"/>
    </xf>
    <xf numFmtId="0" fontId="11" fillId="0" borderId="0" xfId="21" applyFont="1" applyProtection="1">
      <alignment horizontal="center" vertical="center"/>
      <protection locked="0"/>
    </xf>
    <xf numFmtId="37" fontId="11" fillId="0" borderId="2" xfId="21" applyNumberFormat="1" applyFont="1" applyBorder="1" applyAlignment="1" applyProtection="1">
      <protection locked="0"/>
    </xf>
    <xf numFmtId="37" fontId="11" fillId="0" borderId="1" xfId="21" applyNumberFormat="1" applyFont="1" applyBorder="1" applyAlignment="1" applyProtection="1">
      <protection locked="0"/>
    </xf>
    <xf numFmtId="37" fontId="11" fillId="0" borderId="5" xfId="21" applyNumberFormat="1" applyFont="1" applyBorder="1" applyAlignment="1" applyProtection="1">
      <protection locked="0"/>
    </xf>
    <xf numFmtId="37" fontId="11" fillId="0" borderId="3" xfId="21" applyNumberFormat="1" applyFont="1" applyBorder="1" applyAlignment="1" applyProtection="1">
      <protection locked="0"/>
    </xf>
    <xf numFmtId="37" fontId="11" fillId="0" borderId="0" xfId="21" applyNumberFormat="1" applyFont="1" applyAlignment="1" applyProtection="1">
      <protection locked="0"/>
    </xf>
    <xf numFmtId="37" fontId="11" fillId="0" borderId="4" xfId="21" applyNumberFormat="1" applyFont="1" applyBorder="1" applyAlignment="1" applyProtection="1">
      <protection locked="0"/>
    </xf>
    <xf numFmtId="37" fontId="11" fillId="0" borderId="16" xfId="21" applyNumberFormat="1" applyFont="1" applyBorder="1" applyAlignment="1" applyProtection="1">
      <protection locked="0"/>
    </xf>
    <xf numFmtId="0" fontId="10" fillId="0" borderId="0" xfId="21" applyProtection="1">
      <alignment horizontal="center" vertical="center"/>
      <protection locked="0"/>
    </xf>
    <xf numFmtId="37" fontId="11" fillId="0" borderId="15" xfId="21" applyNumberFormat="1" applyFont="1" applyBorder="1" applyAlignment="1" applyProtection="1">
      <protection locked="0"/>
    </xf>
    <xf numFmtId="9" fontId="23" fillId="10" borderId="3" xfId="15" applyFont="1" applyFill="1" applyBorder="1" applyAlignment="1" applyProtection="1"/>
    <xf numFmtId="37" fontId="11" fillId="7" borderId="3" xfId="21" applyNumberFormat="1" applyFont="1" applyFill="1" applyBorder="1" applyAlignment="1"/>
    <xf numFmtId="9" fontId="23" fillId="7" borderId="3" xfId="15" applyFont="1" applyFill="1" applyBorder="1" applyAlignment="1" applyProtection="1"/>
    <xf numFmtId="9" fontId="23" fillId="7" borderId="4" xfId="15" applyFont="1" applyFill="1" applyBorder="1" applyAlignment="1" applyProtection="1"/>
    <xf numFmtId="9" fontId="23" fillId="0" borderId="2" xfId="15" applyFont="1" applyBorder="1" applyAlignment="1" applyProtection="1"/>
    <xf numFmtId="9" fontId="23" fillId="0" borderId="1" xfId="15" applyFont="1" applyBorder="1" applyAlignment="1" applyProtection="1"/>
    <xf numFmtId="9" fontId="25" fillId="0" borderId="3" xfId="15" applyFont="1" applyBorder="1" applyAlignment="1" applyProtection="1"/>
    <xf numFmtId="9" fontId="25" fillId="0" borderId="0" xfId="15" applyFont="1" applyBorder="1" applyAlignment="1" applyProtection="1"/>
    <xf numFmtId="37" fontId="16" fillId="7" borderId="6" xfId="21" applyNumberFormat="1" applyFont="1" applyFill="1" applyBorder="1" applyAlignment="1"/>
    <xf numFmtId="9" fontId="25" fillId="7" borderId="3" xfId="15" applyFont="1" applyFill="1" applyBorder="1" applyAlignment="1" applyProtection="1"/>
    <xf numFmtId="37" fontId="16" fillId="7" borderId="3" xfId="21" applyNumberFormat="1" applyFont="1" applyFill="1" applyBorder="1" applyAlignment="1"/>
    <xf numFmtId="0" fontId="11" fillId="0" borderId="0" xfId="21" applyFont="1" applyAlignment="1" applyProtection="1">
      <alignment horizontal="center" vertical="center" wrapText="1"/>
      <protection locked="0"/>
    </xf>
    <xf numFmtId="0" fontId="11" fillId="0" borderId="15" xfId="21" applyFont="1" applyBorder="1" applyAlignment="1" applyProtection="1">
      <alignment horizontal="center" vertical="center" wrapText="1"/>
      <protection locked="0"/>
    </xf>
    <xf numFmtId="37" fontId="11" fillId="0" borderId="0" xfId="21" applyNumberFormat="1" applyFont="1" applyAlignment="1"/>
    <xf numFmtId="9" fontId="23" fillId="0" borderId="0" xfId="15" applyFont="1" applyBorder="1" applyAlignment="1" applyProtection="1"/>
    <xf numFmtId="37" fontId="19" fillId="0" borderId="0" xfId="21" applyNumberFormat="1" applyFont="1" applyAlignment="1"/>
    <xf numFmtId="9" fontId="19" fillId="0" borderId="0" xfId="15" applyFont="1" applyBorder="1" applyAlignment="1" applyProtection="1"/>
    <xf numFmtId="37" fontId="11" fillId="0" borderId="18" xfId="21" applyNumberFormat="1" applyFont="1" applyBorder="1" applyAlignment="1"/>
    <xf numFmtId="9" fontId="23" fillId="0" borderId="6" xfId="15" applyFont="1" applyBorder="1" applyAlignment="1" applyProtection="1"/>
    <xf numFmtId="0" fontId="31" fillId="5" borderId="6" xfId="9" applyFont="1" applyFill="1" applyBorder="1" applyAlignment="1" applyProtection="1">
      <alignment vertical="center"/>
      <protection hidden="1"/>
    </xf>
    <xf numFmtId="0" fontId="10" fillId="0" borderId="0" xfId="27" applyAlignment="1" applyProtection="1">
      <protection hidden="1"/>
    </xf>
    <xf numFmtId="0" fontId="10" fillId="0" borderId="0" xfId="27" applyProtection="1">
      <alignment horizontal="center" vertical="center"/>
      <protection hidden="1"/>
    </xf>
    <xf numFmtId="0" fontId="21" fillId="0" borderId="0" xfId="27" applyFont="1" applyAlignment="1" applyProtection="1">
      <alignment horizontal="left"/>
      <protection hidden="1"/>
    </xf>
    <xf numFmtId="0" fontId="10" fillId="0" borderId="0" xfId="27" applyAlignment="1" applyProtection="1">
      <alignment horizontal="left" vertical="center"/>
      <protection hidden="1"/>
    </xf>
    <xf numFmtId="49" fontId="27" fillId="0" borderId="0" xfId="1" applyFont="1" applyAlignment="1" applyProtection="1">
      <alignment horizontal="right"/>
      <protection hidden="1"/>
    </xf>
    <xf numFmtId="0" fontId="20" fillId="0" borderId="0" xfId="27" applyFont="1" applyAlignment="1" applyProtection="1">
      <alignment horizontal="right"/>
      <protection hidden="1"/>
    </xf>
    <xf numFmtId="49" fontId="27" fillId="0" borderId="0" xfId="1" applyFont="1" applyAlignment="1" applyProtection="1">
      <alignment horizontal="left" indent="1"/>
      <protection hidden="1"/>
    </xf>
    <xf numFmtId="49" fontId="16" fillId="7" borderId="8" xfId="1" applyFont="1" applyFill="1" applyBorder="1" applyAlignment="1" applyProtection="1">
      <protection hidden="1"/>
    </xf>
    <xf numFmtId="3" fontId="27" fillId="7" borderId="12" xfId="1" applyNumberFormat="1" applyFont="1" applyFill="1" applyBorder="1" applyAlignment="1" applyProtection="1">
      <alignment horizontal="center" vertical="center"/>
      <protection hidden="1"/>
    </xf>
    <xf numFmtId="3" fontId="27" fillId="7" borderId="4" xfId="1" applyNumberFormat="1" applyFont="1" applyFill="1" applyBorder="1" applyAlignment="1" applyProtection="1">
      <alignment horizontal="center" vertical="center"/>
      <protection hidden="1"/>
    </xf>
    <xf numFmtId="3" fontId="27" fillId="7" borderId="8" xfId="1" applyNumberFormat="1" applyFont="1" applyFill="1" applyBorder="1" applyAlignment="1" applyProtection="1">
      <alignment horizontal="center" vertical="center"/>
      <protection hidden="1"/>
    </xf>
    <xf numFmtId="0" fontId="16" fillId="0" borderId="0" xfId="1" applyNumberFormat="1" applyFont="1" applyAlignment="1" applyProtection="1">
      <alignment horizontal="center"/>
      <protection hidden="1"/>
    </xf>
    <xf numFmtId="14" fontId="10" fillId="0" borderId="0" xfId="29" applyNumberFormat="1"/>
    <xf numFmtId="0" fontId="13" fillId="0" borderId="0" xfId="29" applyFont="1" applyAlignment="1">
      <alignment vertical="center"/>
    </xf>
    <xf numFmtId="0" fontId="10" fillId="0" borderId="0" xfId="27" applyAlignment="1">
      <alignment horizontal="left" vertical="center"/>
    </xf>
    <xf numFmtId="0" fontId="38" fillId="0" borderId="0" xfId="27" applyFont="1" applyAlignment="1">
      <alignment horizontal="left" vertical="top" wrapText="1"/>
    </xf>
    <xf numFmtId="0" fontId="38" fillId="0" borderId="0" xfId="27" applyFont="1" applyAlignment="1">
      <alignment vertical="top" wrapText="1"/>
    </xf>
    <xf numFmtId="0" fontId="10" fillId="0" borderId="0" xfId="27" applyProtection="1">
      <alignment horizontal="center" vertical="center"/>
      <protection locked="0"/>
    </xf>
    <xf numFmtId="0" fontId="10" fillId="0" borderId="0" xfId="27" applyAlignment="1" applyProtection="1">
      <alignment horizontal="left"/>
      <protection locked="0"/>
    </xf>
    <xf numFmtId="0" fontId="10" fillId="0" borderId="0" xfId="9" applyAlignment="1" applyProtection="1">
      <alignment wrapText="1"/>
      <protection locked="0"/>
    </xf>
    <xf numFmtId="0" fontId="10" fillId="6" borderId="0" xfId="27" applyFill="1" applyAlignment="1" applyProtection="1">
      <alignment vertical="center" wrapText="1"/>
      <protection locked="0"/>
    </xf>
    <xf numFmtId="0" fontId="12" fillId="6" borderId="0" xfId="27" applyFont="1" applyFill="1" applyAlignment="1" applyProtection="1">
      <alignment horizontal="right" wrapText="1"/>
      <protection locked="0"/>
    </xf>
    <xf numFmtId="0" fontId="37" fillId="6" borderId="0" xfId="27" applyFont="1" applyFill="1" applyAlignment="1" applyProtection="1">
      <alignment vertical="top" wrapText="1"/>
      <protection locked="0"/>
    </xf>
    <xf numFmtId="0" fontId="11" fillId="0" borderId="0" xfId="9" applyFont="1" applyProtection="1">
      <protection locked="0"/>
    </xf>
    <xf numFmtId="0" fontId="81" fillId="0" borderId="0" xfId="21" applyFont="1" applyAlignment="1">
      <alignment vertical="top"/>
    </xf>
    <xf numFmtId="0" fontId="82" fillId="0" borderId="0" xfId="21" applyFont="1">
      <alignment horizontal="center" vertical="center"/>
    </xf>
    <xf numFmtId="0" fontId="31" fillId="3" borderId="6" xfId="9" applyFont="1" applyFill="1" applyBorder="1"/>
    <xf numFmtId="0" fontId="21" fillId="0" borderId="0" xfId="21" applyFont="1" applyAlignment="1">
      <alignment vertical="top"/>
    </xf>
    <xf numFmtId="0" fontId="83" fillId="0" borderId="0" xfId="21" applyFont="1" applyAlignment="1">
      <alignment vertical="top"/>
    </xf>
    <xf numFmtId="0" fontId="31" fillId="0" borderId="6" xfId="9" applyFont="1" applyBorder="1"/>
    <xf numFmtId="0" fontId="16" fillId="0" borderId="0" xfId="9" applyFont="1" applyAlignment="1">
      <alignment horizontal="left" vertical="center"/>
    </xf>
    <xf numFmtId="0" fontId="16" fillId="0" borderId="0" xfId="9" applyFont="1" applyAlignment="1">
      <alignment horizontal="left"/>
    </xf>
    <xf numFmtId="0" fontId="44" fillId="0" borderId="0" xfId="9" applyFont="1" applyAlignment="1">
      <alignment horizontal="left" vertical="center"/>
    </xf>
    <xf numFmtId="0" fontId="44" fillId="0" borderId="0" xfId="9" applyFont="1" applyAlignment="1" applyProtection="1">
      <alignment horizontal="center" vertical="center"/>
      <protection locked="0"/>
    </xf>
    <xf numFmtId="0" fontId="44" fillId="0" borderId="0" xfId="9" applyFont="1" applyAlignment="1">
      <alignment horizontal="left"/>
    </xf>
    <xf numFmtId="0" fontId="11" fillId="0" borderId="32" xfId="21" applyFont="1" applyBorder="1" applyAlignment="1" applyProtection="1">
      <alignment horizontal="center" vertical="center" wrapText="1"/>
      <protection locked="0"/>
    </xf>
    <xf numFmtId="0" fontId="11" fillId="0" borderId="33" xfId="21" applyFont="1" applyBorder="1" applyAlignment="1" applyProtection="1">
      <alignment horizontal="center" vertical="center" wrapText="1"/>
      <protection locked="0"/>
    </xf>
    <xf numFmtId="0" fontId="11" fillId="0" borderId="34" xfId="21" applyFont="1" applyBorder="1" applyAlignment="1" applyProtection="1">
      <alignment horizontal="center" vertical="center" wrapText="1"/>
      <protection locked="0"/>
    </xf>
    <xf numFmtId="0" fontId="11" fillId="0" borderId="35" xfId="21" applyFont="1" applyBorder="1" applyProtection="1">
      <alignment horizontal="center" vertical="center"/>
      <protection locked="0"/>
    </xf>
    <xf numFmtId="0" fontId="11" fillId="0" borderId="6" xfId="21" applyFont="1" applyBorder="1" applyAlignment="1" applyProtection="1">
      <alignment horizontal="left" vertical="center" wrapText="1"/>
      <protection locked="0"/>
    </xf>
    <xf numFmtId="0" fontId="11" fillId="0" borderId="6" xfId="21" applyFont="1" applyBorder="1" applyAlignment="1" applyProtection="1">
      <alignment horizontal="center" vertical="center" wrapText="1"/>
      <protection locked="0"/>
    </xf>
    <xf numFmtId="0" fontId="11" fillId="0" borderId="36" xfId="21" applyFont="1" applyBorder="1" applyAlignment="1" applyProtection="1">
      <alignment horizontal="center" vertical="center" wrapText="1"/>
      <protection locked="0"/>
    </xf>
    <xf numFmtId="0" fontId="11" fillId="0" borderId="4" xfId="21" applyFont="1" applyBorder="1" applyAlignment="1" applyProtection="1">
      <alignment horizontal="left" vertical="center" wrapText="1"/>
      <protection locked="0"/>
    </xf>
    <xf numFmtId="0" fontId="11" fillId="0" borderId="4" xfId="21" applyFont="1" applyBorder="1" applyAlignment="1" applyProtection="1">
      <alignment horizontal="center" vertical="center" wrapText="1"/>
      <protection locked="0"/>
    </xf>
    <xf numFmtId="0" fontId="11" fillId="0" borderId="37" xfId="21" applyFont="1" applyBorder="1" applyProtection="1">
      <alignment horizontal="center" vertical="center"/>
      <protection locked="0"/>
    </xf>
    <xf numFmtId="0" fontId="11" fillId="0" borderId="38" xfId="21" applyFont="1" applyBorder="1" applyAlignment="1" applyProtection="1">
      <alignment horizontal="left" vertical="center" wrapText="1"/>
      <protection locked="0"/>
    </xf>
    <xf numFmtId="0" fontId="11" fillId="0" borderId="18" xfId="21" applyFont="1" applyBorder="1" applyAlignment="1" applyProtection="1">
      <alignment horizontal="center" vertical="center" wrapText="1"/>
      <protection locked="0"/>
    </xf>
    <xf numFmtId="0" fontId="11" fillId="0" borderId="38" xfId="21" applyFont="1" applyBorder="1" applyAlignment="1" applyProtection="1">
      <alignment horizontal="center" vertical="center" wrapText="1"/>
      <protection locked="0"/>
    </xf>
    <xf numFmtId="0" fontId="11" fillId="0" borderId="39" xfId="21" applyFont="1" applyBorder="1">
      <alignment horizontal="center" vertical="center"/>
    </xf>
    <xf numFmtId="0" fontId="11" fillId="0" borderId="29" xfId="21" applyFont="1" applyBorder="1">
      <alignment horizontal="center" vertical="center"/>
    </xf>
    <xf numFmtId="0" fontId="11" fillId="0" borderId="40" xfId="21" applyFont="1" applyBorder="1">
      <alignment horizontal="center" vertical="center"/>
    </xf>
    <xf numFmtId="0" fontId="11" fillId="0" borderId="18" xfId="21" applyFont="1" applyBorder="1" applyProtection="1">
      <alignment horizontal="center" vertical="center"/>
      <protection locked="0"/>
    </xf>
    <xf numFmtId="0" fontId="11" fillId="0" borderId="0" xfId="21" applyFont="1" applyAlignment="1" applyProtection="1">
      <alignment horizontal="left" vertical="center"/>
      <protection locked="0"/>
    </xf>
    <xf numFmtId="0" fontId="45" fillId="0" borderId="0" xfId="21" applyFont="1" applyAlignment="1">
      <alignment horizontal="left" vertical="center"/>
    </xf>
    <xf numFmtId="0" fontId="11" fillId="0" borderId="0" xfId="27" applyFont="1">
      <alignment horizontal="center" vertical="center"/>
    </xf>
    <xf numFmtId="0" fontId="16" fillId="0" borderId="0" xfId="21" applyFont="1" applyAlignment="1">
      <alignment horizontal="left" vertical="top" wrapText="1"/>
    </xf>
    <xf numFmtId="0" fontId="11" fillId="0" borderId="0" xfId="21" applyFont="1" applyAlignment="1">
      <alignment horizontal="center" vertical="top"/>
    </xf>
    <xf numFmtId="0" fontId="50" fillId="0" borderId="0" xfId="21" applyFont="1" applyAlignment="1">
      <alignment horizontal="right"/>
    </xf>
    <xf numFmtId="0" fontId="16" fillId="0" borderId="0" xfId="27" applyFont="1" applyAlignment="1">
      <alignment horizontal="justify" vertical="center"/>
    </xf>
    <xf numFmtId="49" fontId="19" fillId="0" borderId="0" xfId="27" applyNumberFormat="1" applyFont="1" applyAlignment="1">
      <alignment vertical="top"/>
    </xf>
    <xf numFmtId="0" fontId="69" fillId="0" borderId="0" xfId="29" applyFont="1" applyAlignment="1">
      <alignment vertical="center"/>
    </xf>
    <xf numFmtId="0" fontId="12" fillId="0" borderId="0" xfId="56" applyFont="1" applyAlignment="1">
      <alignment vertical="center"/>
    </xf>
    <xf numFmtId="0" fontId="87" fillId="0" borderId="0" xfId="56" applyFont="1" applyAlignment="1">
      <alignment vertical="center"/>
    </xf>
    <xf numFmtId="0" fontId="12" fillId="0" borderId="0" xfId="56" applyFont="1" applyAlignment="1">
      <alignment horizontal="right" vertical="center"/>
    </xf>
    <xf numFmtId="0" fontId="10" fillId="0" borderId="0" xfId="56" applyFont="1"/>
    <xf numFmtId="0" fontId="47" fillId="0" borderId="0" xfId="56" applyFont="1"/>
    <xf numFmtId="0" fontId="88" fillId="0" borderId="0" xfId="56" applyFont="1" applyAlignment="1">
      <alignment wrapText="1"/>
    </xf>
    <xf numFmtId="0" fontId="88" fillId="0" borderId="0" xfId="56" applyFont="1"/>
    <xf numFmtId="0" fontId="19" fillId="0" borderId="0" xfId="56" applyFont="1"/>
    <xf numFmtId="0" fontId="89" fillId="0" borderId="0" xfId="56" applyFont="1"/>
    <xf numFmtId="0" fontId="31" fillId="0" borderId="0" xfId="56" applyFont="1" applyAlignment="1">
      <alignment vertical="center" wrapText="1"/>
    </xf>
    <xf numFmtId="0" fontId="20" fillId="0" borderId="0" xfId="56" applyFont="1" applyAlignment="1">
      <alignment vertical="center"/>
    </xf>
    <xf numFmtId="0" fontId="16" fillId="0" borderId="0" xfId="56" applyFont="1" applyAlignment="1">
      <alignment vertical="center"/>
    </xf>
    <xf numFmtId="0" fontId="11" fillId="0" borderId="0" xfId="56" applyFont="1" applyAlignment="1">
      <alignment horizontal="center" vertical="center"/>
    </xf>
    <xf numFmtId="0" fontId="20" fillId="0" borderId="0" xfId="56" applyFont="1" applyAlignment="1">
      <alignment horizontal="center" vertical="center" wrapText="1"/>
    </xf>
    <xf numFmtId="0" fontId="89" fillId="0" borderId="0" xfId="56" applyFont="1" applyAlignment="1">
      <alignment wrapText="1"/>
    </xf>
    <xf numFmtId="0" fontId="19" fillId="0" borderId="0" xfId="56" applyFont="1" applyAlignment="1">
      <alignment vertical="center" wrapText="1"/>
    </xf>
    <xf numFmtId="0" fontId="19" fillId="0" borderId="0" xfId="56" applyFont="1" applyAlignment="1">
      <alignment vertical="center"/>
    </xf>
    <xf numFmtId="0" fontId="16" fillId="0" borderId="18" xfId="56" applyFont="1" applyBorder="1" applyAlignment="1">
      <alignment horizontal="right" vertical="center" wrapText="1"/>
    </xf>
    <xf numFmtId="0" fontId="16" fillId="0" borderId="18" xfId="56" applyFont="1" applyBorder="1" applyAlignment="1">
      <alignment horizontal="center" vertical="center"/>
    </xf>
    <xf numFmtId="0" fontId="16" fillId="0" borderId="0" xfId="56" applyFont="1" applyAlignment="1">
      <alignment horizontal="right" vertical="center" wrapText="1"/>
    </xf>
    <xf numFmtId="0" fontId="11" fillId="0" borderId="0" xfId="56" applyFont="1"/>
    <xf numFmtId="0" fontId="8" fillId="0" borderId="0" xfId="56"/>
    <xf numFmtId="0" fontId="89" fillId="7" borderId="20" xfId="56" applyFont="1" applyFill="1" applyBorder="1"/>
    <xf numFmtId="0" fontId="20" fillId="0" borderId="0" xfId="56" applyFont="1" applyAlignment="1">
      <alignment horizontal="center" vertical="center"/>
    </xf>
    <xf numFmtId="0" fontId="11" fillId="0" borderId="0" xfId="56" applyFont="1" applyAlignment="1">
      <alignment vertical="center" wrapText="1"/>
    </xf>
    <xf numFmtId="0" fontId="11" fillId="0" borderId="0" xfId="56" applyFont="1" applyAlignment="1">
      <alignment vertical="center"/>
    </xf>
    <xf numFmtId="0" fontId="35" fillId="0" borderId="18" xfId="56" applyFont="1" applyBorder="1" applyAlignment="1">
      <alignment horizontal="center" vertical="center" wrapText="1"/>
    </xf>
    <xf numFmtId="0" fontId="35" fillId="7" borderId="20" xfId="56" applyFont="1" applyFill="1" applyBorder="1" applyAlignment="1">
      <alignment horizontal="center" vertical="center" wrapText="1"/>
    </xf>
    <xf numFmtId="0" fontId="16" fillId="0" borderId="0" xfId="56" applyFont="1" applyAlignment="1">
      <alignment vertical="center" wrapText="1"/>
    </xf>
    <xf numFmtId="0" fontId="19" fillId="0" borderId="0" xfId="56" applyFont="1" applyAlignment="1">
      <alignment wrapText="1"/>
    </xf>
    <xf numFmtId="0" fontId="20" fillId="0" borderId="0" xfId="56" applyFont="1" applyAlignment="1">
      <alignment horizontal="right" vertical="center" wrapText="1"/>
    </xf>
    <xf numFmtId="0" fontId="20" fillId="0" borderId="0" xfId="56" applyFont="1" applyAlignment="1">
      <alignment vertical="center" wrapText="1"/>
    </xf>
    <xf numFmtId="0" fontId="19" fillId="0" borderId="0" xfId="56" applyFont="1" applyAlignment="1">
      <alignment horizontal="center" vertical="center"/>
    </xf>
    <xf numFmtId="0" fontId="16" fillId="0" borderId="0" xfId="56" applyFont="1" applyAlignment="1">
      <alignment horizontal="center" vertical="center"/>
    </xf>
    <xf numFmtId="0" fontId="19" fillId="0" borderId="0" xfId="56" applyFont="1" applyAlignment="1">
      <alignment horizontal="left" vertical="top" wrapText="1"/>
    </xf>
    <xf numFmtId="0" fontId="20" fillId="0" borderId="0" xfId="56" applyFont="1" applyAlignment="1">
      <alignment horizontal="left" vertical="top" wrapText="1"/>
    </xf>
    <xf numFmtId="0" fontId="12" fillId="0" borderId="0" xfId="56" applyFont="1" applyAlignment="1">
      <alignment horizontal="left" wrapText="1"/>
    </xf>
    <xf numFmtId="0" fontId="10" fillId="0" borderId="0" xfId="56" applyFont="1" applyAlignment="1">
      <alignment horizontal="left" vertical="top" wrapText="1"/>
    </xf>
    <xf numFmtId="0" fontId="10" fillId="0" borderId="0" xfId="56" applyFont="1" applyAlignment="1">
      <alignment vertical="top" wrapText="1"/>
    </xf>
    <xf numFmtId="0" fontId="10" fillId="0" borderId="0" xfId="56" applyFont="1" applyAlignment="1">
      <alignment horizontal="left" wrapText="1"/>
    </xf>
    <xf numFmtId="0" fontId="59" fillId="14" borderId="0" xfId="6" applyFont="1" applyFill="1" applyAlignment="1">
      <alignment horizontal="left" vertical="top"/>
    </xf>
    <xf numFmtId="0" fontId="41" fillId="14" borderId="0" xfId="56" applyFont="1" applyFill="1" applyAlignment="1">
      <alignment vertical="center"/>
    </xf>
    <xf numFmtId="0" fontId="31" fillId="13" borderId="6" xfId="9" applyFont="1" applyFill="1" applyBorder="1" applyAlignment="1" applyProtection="1">
      <alignment vertical="center"/>
      <protection locked="0"/>
    </xf>
    <xf numFmtId="0" fontId="69" fillId="0" borderId="0" xfId="29" applyFont="1"/>
    <xf numFmtId="0" fontId="10" fillId="0" borderId="0" xfId="29" applyAlignment="1">
      <alignment wrapText="1"/>
    </xf>
    <xf numFmtId="0" fontId="37" fillId="0" borderId="0" xfId="29" applyFont="1"/>
    <xf numFmtId="0" fontId="30" fillId="0" borderId="0" xfId="29" applyFont="1" applyAlignment="1">
      <alignment horizontal="left" indent="1"/>
    </xf>
    <xf numFmtId="0" fontId="19" fillId="0" borderId="0" xfId="29" applyFont="1" applyAlignment="1">
      <alignment horizontal="left" indent="3"/>
    </xf>
    <xf numFmtId="0" fontId="30" fillId="0" borderId="0" xfId="29" applyFont="1"/>
    <xf numFmtId="0" fontId="30" fillId="13" borderId="6" xfId="9" applyFont="1" applyFill="1" applyBorder="1" applyAlignment="1" applyProtection="1">
      <alignment horizontal="center" vertical="center"/>
      <protection locked="0"/>
    </xf>
    <xf numFmtId="0" fontId="61" fillId="0" borderId="0" xfId="29" applyFont="1" applyAlignment="1">
      <alignment horizontal="left"/>
    </xf>
    <xf numFmtId="0" fontId="59" fillId="14" borderId="0" xfId="0" applyFont="1" applyFill="1" applyAlignment="1" applyProtection="1">
      <alignment vertical="center"/>
      <protection hidden="1"/>
    </xf>
    <xf numFmtId="15" fontId="28" fillId="0" borderId="0" xfId="19" applyNumberFormat="1" applyFont="1" applyAlignment="1" applyProtection="1">
      <alignment horizontal="left"/>
      <protection locked="0"/>
    </xf>
    <xf numFmtId="0" fontId="79" fillId="0" borderId="0" xfId="29" applyFont="1" applyAlignment="1">
      <alignment vertical="center"/>
    </xf>
    <xf numFmtId="0" fontId="39" fillId="0" borderId="0" xfId="29" applyFont="1" applyAlignment="1">
      <alignment vertical="center"/>
    </xf>
    <xf numFmtId="0" fontId="39" fillId="0" borderId="0" xfId="9" applyFont="1" applyAlignment="1">
      <alignment horizontal="left" indent="2"/>
    </xf>
    <xf numFmtId="0" fontId="10" fillId="0" borderId="0" xfId="29" applyAlignment="1">
      <alignment horizontal="left" vertical="center" indent="2"/>
    </xf>
    <xf numFmtId="0" fontId="39" fillId="0" borderId="6" xfId="9" applyFont="1" applyBorder="1" applyAlignment="1">
      <alignment horizontal="left" indent="2"/>
    </xf>
    <xf numFmtId="0" fontId="10" fillId="0" borderId="6" xfId="9" applyBorder="1" applyAlignment="1">
      <alignment horizontal="left" indent="2"/>
    </xf>
    <xf numFmtId="0" fontId="30" fillId="0" borderId="6" xfId="9" applyFont="1" applyBorder="1"/>
    <xf numFmtId="0" fontId="13" fillId="0" borderId="6" xfId="29" applyFont="1" applyBorder="1" applyAlignment="1">
      <alignment vertical="center"/>
    </xf>
    <xf numFmtId="0" fontId="39" fillId="0" borderId="6" xfId="29" applyFont="1" applyBorder="1" applyAlignment="1">
      <alignment vertical="center"/>
    </xf>
    <xf numFmtId="0" fontId="59" fillId="14" borderId="0" xfId="6" applyFont="1" applyFill="1" applyAlignment="1">
      <alignment vertical="top"/>
    </xf>
    <xf numFmtId="0" fontId="11" fillId="6" borderId="0" xfId="21" applyFont="1" applyFill="1" applyAlignment="1">
      <alignment horizontal="center"/>
    </xf>
    <xf numFmtId="0" fontId="11" fillId="6" borderId="0" xfId="0" applyFont="1" applyFill="1">
      <alignment horizontal="center" vertical="center"/>
    </xf>
    <xf numFmtId="0" fontId="76" fillId="14" borderId="0" xfId="0" applyFont="1" applyFill="1">
      <alignment horizontal="center" vertical="center"/>
    </xf>
    <xf numFmtId="14" fontId="12" fillId="8" borderId="6" xfId="9" applyNumberFormat="1" applyFont="1" applyFill="1" applyBorder="1" applyAlignment="1" applyProtection="1">
      <alignment horizontal="center" vertical="center"/>
      <protection locked="0"/>
    </xf>
    <xf numFmtId="49" fontId="27" fillId="0" borderId="0" xfId="1" applyFont="1" applyAlignment="1">
      <alignment horizontal="left" indent="1"/>
    </xf>
    <xf numFmtId="0" fontId="31" fillId="0" borderId="0" xfId="9" applyFont="1" applyAlignment="1">
      <alignment horizontal="left" vertical="center"/>
    </xf>
    <xf numFmtId="0" fontId="11" fillId="0" borderId="0" xfId="21" applyFont="1" applyAlignment="1">
      <alignment horizontal="left" vertical="center" wrapText="1" indent="3"/>
    </xf>
    <xf numFmtId="0" fontId="11" fillId="0" borderId="0" xfId="21" applyFont="1" applyAlignment="1">
      <alignment horizontal="justify" vertical="center"/>
    </xf>
    <xf numFmtId="0" fontId="45" fillId="0" borderId="0" xfId="21" applyFont="1" applyAlignment="1">
      <alignment horizontal="left" vertical="center" indent="2"/>
    </xf>
    <xf numFmtId="0" fontId="10" fillId="0" borderId="11" xfId="21" applyBorder="1" applyAlignment="1">
      <alignment horizontal="center"/>
    </xf>
    <xf numFmtId="0" fontId="10" fillId="0" borderId="6" xfId="21" applyBorder="1" applyAlignment="1">
      <alignment horizontal="center"/>
    </xf>
    <xf numFmtId="9" fontId="24" fillId="0" borderId="10" xfId="15" applyFont="1" applyBorder="1" applyAlignment="1">
      <alignment horizontal="center" vertical="center" wrapText="1"/>
    </xf>
    <xf numFmtId="0" fontId="11" fillId="0" borderId="0" xfId="21" applyFont="1" applyAlignment="1" applyProtection="1">
      <alignment vertical="top" wrapText="1"/>
      <protection locked="0"/>
    </xf>
    <xf numFmtId="0" fontId="30" fillId="0" borderId="0" xfId="9" applyFont="1" applyAlignment="1">
      <alignment vertical="center"/>
    </xf>
    <xf numFmtId="0" fontId="101" fillId="14" borderId="0" xfId="29" applyFont="1" applyFill="1" applyAlignment="1">
      <alignment vertical="center"/>
    </xf>
    <xf numFmtId="0" fontId="76" fillId="14" borderId="0" xfId="29" applyFont="1" applyFill="1"/>
    <xf numFmtId="0" fontId="76" fillId="14" borderId="0" xfId="9" applyFont="1" applyFill="1" applyAlignment="1">
      <alignment horizontal="left" indent="2"/>
    </xf>
    <xf numFmtId="0" fontId="76" fillId="14" borderId="0" xfId="9" applyFont="1" applyFill="1"/>
    <xf numFmtId="0" fontId="103" fillId="14" borderId="0" xfId="9" applyFont="1" applyFill="1" applyAlignment="1">
      <alignment vertical="center"/>
    </xf>
    <xf numFmtId="0" fontId="100" fillId="14" borderId="0" xfId="29" applyFont="1" applyFill="1" applyAlignment="1">
      <alignment vertical="center"/>
    </xf>
    <xf numFmtId="0" fontId="42" fillId="14" borderId="0" xfId="9" applyFont="1" applyFill="1"/>
    <xf numFmtId="0" fontId="76" fillId="14" borderId="0" xfId="9" applyFont="1" applyFill="1" applyAlignment="1">
      <alignment horizontal="left" vertical="center"/>
    </xf>
    <xf numFmtId="0" fontId="42" fillId="14" borderId="0" xfId="9" applyFont="1" applyFill="1" applyAlignment="1">
      <alignment vertical="center"/>
    </xf>
    <xf numFmtId="0" fontId="101" fillId="14" borderId="0" xfId="9" applyFont="1" applyFill="1" applyAlignment="1">
      <alignment vertical="center"/>
    </xf>
    <xf numFmtId="0" fontId="31" fillId="0" borderId="35" xfId="21" applyFont="1" applyBorder="1" applyAlignment="1">
      <alignment horizontal="left" vertical="center"/>
    </xf>
    <xf numFmtId="0" fontId="11" fillId="0" borderId="36" xfId="21" applyFont="1" applyBorder="1">
      <alignment horizontal="center" vertical="center"/>
    </xf>
    <xf numFmtId="0" fontId="13" fillId="0" borderId="0" xfId="56" applyFont="1" applyAlignment="1">
      <alignment vertical="center" wrapText="1"/>
    </xf>
    <xf numFmtId="0" fontId="11" fillId="7" borderId="0" xfId="56" applyFont="1" applyFill="1"/>
    <xf numFmtId="0" fontId="19" fillId="0" borderId="0" xfId="56" applyFont="1" applyAlignment="1">
      <alignment horizontal="right" vertical="center"/>
    </xf>
    <xf numFmtId="0" fontId="31" fillId="0" borderId="0" xfId="19" applyNumberFormat="1" applyFont="1" applyAlignment="1">
      <alignment horizontal="left"/>
    </xf>
    <xf numFmtId="0" fontId="31" fillId="0" borderId="0" xfId="29" applyFont="1"/>
    <xf numFmtId="0" fontId="30" fillId="0" borderId="0" xfId="29" applyFont="1" applyAlignment="1">
      <alignment vertical="center"/>
    </xf>
    <xf numFmtId="0" fontId="106" fillId="0" borderId="0" xfId="58" applyFont="1" applyProtection="1">
      <protection locked="0"/>
    </xf>
    <xf numFmtId="0" fontId="63" fillId="0" borderId="0" xfId="9" applyFont="1" applyAlignment="1">
      <alignment vertical="center" wrapText="1"/>
    </xf>
    <xf numFmtId="0" fontId="99" fillId="0" borderId="0" xfId="58" applyFont="1"/>
    <xf numFmtId="49" fontId="11" fillId="0" borderId="0" xfId="14" applyAlignment="1" applyProtection="1">
      <alignment horizontal="left" wrapText="1"/>
      <protection locked="0"/>
    </xf>
    <xf numFmtId="0" fontId="12" fillId="0" borderId="0" xfId="6" applyFont="1" applyAlignment="1">
      <alignment horizontal="left"/>
    </xf>
    <xf numFmtId="0" fontId="11" fillId="0" borderId="0" xfId="12" applyNumberFormat="1" applyAlignment="1" applyProtection="1">
      <alignment horizontal="left"/>
      <protection locked="0"/>
    </xf>
    <xf numFmtId="0" fontId="11" fillId="0" borderId="0" xfId="12" applyNumberFormat="1" applyAlignment="1" applyProtection="1">
      <alignment horizontal="left" wrapText="1"/>
      <protection locked="0"/>
    </xf>
    <xf numFmtId="9" fontId="26" fillId="0" borderId="0" xfId="15" applyFont="1" applyBorder="1" applyAlignment="1">
      <alignment horizontal="left"/>
    </xf>
    <xf numFmtId="0" fontId="76" fillId="0" borderId="0" xfId="21" applyFont="1">
      <alignment horizontal="center" vertical="center"/>
    </xf>
    <xf numFmtId="9" fontId="108" fillId="0" borderId="0" xfId="15" applyFont="1" applyFill="1" applyBorder="1" applyAlignment="1"/>
    <xf numFmtId="0" fontId="10" fillId="0" borderId="0" xfId="6" applyFont="1" applyAlignment="1">
      <alignment wrapText="1"/>
    </xf>
    <xf numFmtId="0" fontId="109" fillId="7" borderId="0" xfId="9" applyFont="1" applyFill="1"/>
    <xf numFmtId="0" fontId="109" fillId="7" borderId="0" xfId="9" applyFont="1" applyFill="1" applyAlignment="1">
      <alignment horizontal="left" indent="2"/>
    </xf>
    <xf numFmtId="0" fontId="79" fillId="7" borderId="0" xfId="29" applyFont="1" applyFill="1" applyAlignment="1">
      <alignment vertical="center"/>
    </xf>
    <xf numFmtId="0" fontId="109" fillId="0" borderId="0" xfId="9" applyFont="1" applyAlignment="1">
      <alignment horizontal="left" indent="2"/>
    </xf>
    <xf numFmtId="0" fontId="109" fillId="0" borderId="0" xfId="9" applyFont="1"/>
    <xf numFmtId="0" fontId="19" fillId="0" borderId="29" xfId="56" applyFont="1" applyBorder="1"/>
    <xf numFmtId="0" fontId="13" fillId="0" borderId="35" xfId="56" applyFont="1" applyBorder="1"/>
    <xf numFmtId="0" fontId="12" fillId="0" borderId="15" xfId="56" applyFont="1" applyBorder="1" applyAlignment="1">
      <alignment horizontal="centerContinuous" vertical="center" wrapText="1"/>
    </xf>
    <xf numFmtId="0" fontId="19" fillId="0" borderId="15" xfId="56" applyFont="1" applyBorder="1" applyAlignment="1">
      <alignment horizontal="centerContinuous" vertical="center" wrapText="1"/>
    </xf>
    <xf numFmtId="0" fontId="19" fillId="0" borderId="22" xfId="56" applyFont="1" applyBorder="1"/>
    <xf numFmtId="0" fontId="10" fillId="0" borderId="35" xfId="56" applyFont="1" applyBorder="1" applyAlignment="1">
      <alignment horizontal="right" indent="2"/>
    </xf>
    <xf numFmtId="0" fontId="12" fillId="0" borderId="6" xfId="56" applyFont="1" applyBorder="1" applyAlignment="1" applyProtection="1">
      <alignment vertical="center"/>
      <protection locked="0"/>
    </xf>
    <xf numFmtId="0" fontId="12" fillId="0" borderId="4" xfId="56" applyFont="1" applyBorder="1" applyAlignment="1" applyProtection="1">
      <alignment horizontal="center" vertical="center"/>
      <protection locked="0"/>
    </xf>
    <xf numFmtId="0" fontId="10" fillId="12" borderId="0" xfId="9" applyFill="1" applyAlignment="1">
      <alignment horizontal="left" indent="2"/>
    </xf>
    <xf numFmtId="0" fontId="13" fillId="12" borderId="0" xfId="29" applyFont="1" applyFill="1" applyAlignment="1">
      <alignment vertical="center"/>
    </xf>
    <xf numFmtId="0" fontId="94" fillId="6" borderId="0" xfId="21" applyFont="1" applyFill="1" applyAlignment="1" applyProtection="1">
      <alignment vertical="center" wrapText="1"/>
      <protection locked="0"/>
    </xf>
    <xf numFmtId="0" fontId="105" fillId="0" borderId="0" xfId="21" applyFont="1" applyAlignment="1">
      <alignment vertical="center" wrapText="1"/>
    </xf>
    <xf numFmtId="0" fontId="3" fillId="0" borderId="0" xfId="79" applyAlignment="1">
      <alignment vertical="top"/>
    </xf>
    <xf numFmtId="0" fontId="47" fillId="0" borderId="0" xfId="79" applyFont="1" applyAlignment="1">
      <alignment vertical="top"/>
    </xf>
    <xf numFmtId="0" fontId="52" fillId="0" borderId="0" xfId="79" applyFont="1" applyAlignment="1">
      <alignment horizontal="left"/>
    </xf>
    <xf numFmtId="0" fontId="47" fillId="0" borderId="0" xfId="79" applyFont="1"/>
    <xf numFmtId="0" fontId="52" fillId="0" borderId="0" xfId="79" applyFont="1" applyAlignment="1">
      <alignment horizontal="right"/>
    </xf>
    <xf numFmtId="0" fontId="47" fillId="0" borderId="0" xfId="79" applyFont="1" applyAlignment="1">
      <alignment horizontal="left"/>
    </xf>
    <xf numFmtId="0" fontId="10" fillId="6" borderId="0" xfId="79" applyFont="1" applyFill="1" applyAlignment="1">
      <alignment vertical="top" wrapText="1"/>
    </xf>
    <xf numFmtId="0" fontId="15" fillId="6" borderId="0" xfId="79" applyFont="1" applyFill="1" applyAlignment="1">
      <alignment wrapText="1"/>
    </xf>
    <xf numFmtId="0" fontId="51" fillId="0" borderId="0" xfId="79" applyFont="1" applyAlignment="1">
      <alignment wrapText="1"/>
    </xf>
    <xf numFmtId="0" fontId="52" fillId="0" borderId="0" xfId="79" applyFont="1"/>
    <xf numFmtId="0" fontId="51" fillId="0" borderId="0" xfId="79" applyFont="1" applyAlignment="1">
      <alignment vertical="top" wrapText="1"/>
    </xf>
    <xf numFmtId="0" fontId="52" fillId="0" borderId="0" xfId="79" applyFont="1" applyAlignment="1">
      <alignment vertical="top"/>
    </xf>
    <xf numFmtId="0" fontId="10" fillId="6" borderId="0" xfId="79" applyFont="1" applyFill="1" applyAlignment="1">
      <alignment vertical="top"/>
    </xf>
    <xf numFmtId="0" fontId="47" fillId="0" borderId="0" xfId="79" applyFont="1" applyAlignment="1">
      <alignment horizontal="left" wrapText="1"/>
    </xf>
    <xf numFmtId="0" fontId="47" fillId="0" borderId="0" xfId="79" applyFont="1" applyAlignment="1">
      <alignment vertical="top" wrapText="1"/>
    </xf>
    <xf numFmtId="0" fontId="47" fillId="6" borderId="0" xfId="79" applyFont="1" applyFill="1" applyAlignment="1">
      <alignment vertical="top" wrapText="1"/>
    </xf>
    <xf numFmtId="0" fontId="3" fillId="6" borderId="0" xfId="79" applyFill="1" applyAlignment="1">
      <alignment vertical="top" wrapText="1"/>
    </xf>
    <xf numFmtId="0" fontId="3" fillId="6" borderId="0" xfId="79" applyFill="1" applyAlignment="1">
      <alignment vertical="top"/>
    </xf>
    <xf numFmtId="0" fontId="3" fillId="0" borderId="0" xfId="79"/>
    <xf numFmtId="0" fontId="47" fillId="0" borderId="0" xfId="79" applyFont="1" applyAlignment="1">
      <alignment wrapText="1"/>
    </xf>
    <xf numFmtId="0" fontId="3" fillId="0" borderId="0" xfId="79" applyAlignment="1">
      <alignment vertical="top" wrapText="1"/>
    </xf>
    <xf numFmtId="0" fontId="100" fillId="14" borderId="0" xfId="27" applyFont="1" applyFill="1" applyAlignment="1">
      <alignment vertical="top" wrapText="1"/>
    </xf>
    <xf numFmtId="0" fontId="19" fillId="0" borderId="0" xfId="21" applyFont="1" applyAlignment="1" applyProtection="1">
      <alignment horizontal="left" vertical="center"/>
      <protection locked="0"/>
    </xf>
    <xf numFmtId="0" fontId="10" fillId="0" borderId="0" xfId="21" applyAlignment="1" applyProtection="1">
      <alignment horizontal="left" vertical="center"/>
      <protection locked="0"/>
    </xf>
    <xf numFmtId="0" fontId="16" fillId="0" borderId="0" xfId="21" applyFont="1" applyAlignment="1" applyProtection="1">
      <alignment horizontal="left" vertical="center"/>
      <protection locked="0"/>
    </xf>
    <xf numFmtId="14" fontId="27" fillId="7" borderId="4" xfId="19" applyNumberFormat="1" applyFont="1" applyFill="1" applyBorder="1" applyAlignment="1" applyProtection="1">
      <alignment horizontal="left"/>
      <protection locked="0"/>
    </xf>
    <xf numFmtId="37" fontId="16" fillId="0" borderId="0" xfId="21" applyNumberFormat="1" applyFont="1" applyAlignment="1"/>
    <xf numFmtId="0" fontId="11" fillId="0" borderId="0" xfId="21" applyFont="1" applyAlignment="1">
      <alignment vertical="center"/>
    </xf>
    <xf numFmtId="0" fontId="30" fillId="0" borderId="0" xfId="9" applyFont="1" applyAlignment="1">
      <alignment horizontal="left" indent="2"/>
    </xf>
    <xf numFmtId="0" fontId="31" fillId="0" borderId="0" xfId="29" applyFont="1" applyAlignment="1">
      <alignment vertical="center"/>
    </xf>
    <xf numFmtId="0" fontId="12" fillId="0" borderId="0" xfId="27" quotePrefix="1" applyFont="1" applyAlignment="1">
      <alignment horizontal="left" vertical="center"/>
    </xf>
    <xf numFmtId="0" fontId="85" fillId="0" borderId="0" xfId="21" applyFont="1">
      <alignment horizontal="center" vertical="center"/>
    </xf>
    <xf numFmtId="0" fontId="11" fillId="0" borderId="0" xfId="21" applyFont="1" applyAlignment="1">
      <alignment horizontal="right" vertical="center"/>
    </xf>
    <xf numFmtId="0" fontId="84" fillId="0" borderId="0" xfId="21" applyFont="1" applyAlignment="1">
      <alignment horizontal="left" vertical="center"/>
    </xf>
    <xf numFmtId="0" fontId="11" fillId="0" borderId="35" xfId="21" applyFont="1" applyBorder="1">
      <alignment horizontal="center" vertical="center"/>
    </xf>
    <xf numFmtId="0" fontId="11" fillId="0" borderId="21" xfId="21" applyFont="1" applyBorder="1" applyProtection="1">
      <alignment horizontal="center" vertical="center"/>
      <protection locked="0"/>
    </xf>
    <xf numFmtId="0" fontId="11" fillId="0" borderId="0" xfId="21" applyFont="1" applyAlignment="1">
      <alignment horizontal="right"/>
    </xf>
    <xf numFmtId="49" fontId="10" fillId="0" borderId="0" xfId="21" applyNumberFormat="1">
      <alignment horizontal="center" vertical="center"/>
    </xf>
    <xf numFmtId="0" fontId="103" fillId="14" borderId="0" xfId="27" applyFont="1" applyFill="1">
      <alignment horizontal="center" vertical="center"/>
    </xf>
    <xf numFmtId="14" fontId="12" fillId="11" borderId="6" xfId="9" applyNumberFormat="1" applyFont="1" applyFill="1" applyBorder="1" applyAlignment="1" applyProtection="1">
      <alignment horizontal="center" vertical="center"/>
      <protection locked="0"/>
    </xf>
    <xf numFmtId="0" fontId="54" fillId="0" borderId="0" xfId="58" applyAlignment="1">
      <alignment horizontal="left" indent="2"/>
    </xf>
    <xf numFmtId="0" fontId="54" fillId="0" borderId="0" xfId="58" applyAlignment="1">
      <alignment vertical="center"/>
    </xf>
    <xf numFmtId="0" fontId="19" fillId="0" borderId="35" xfId="56" applyFont="1" applyBorder="1"/>
    <xf numFmtId="0" fontId="31" fillId="7" borderId="0" xfId="9" applyFont="1" applyFill="1"/>
    <xf numFmtId="0" fontId="10" fillId="6" borderId="0" xfId="21" applyFill="1">
      <alignment horizontal="center" vertical="center"/>
    </xf>
    <xf numFmtId="0" fontId="11" fillId="7" borderId="0" xfId="56" applyFont="1" applyFill="1" applyAlignment="1">
      <alignment vertical="center"/>
    </xf>
    <xf numFmtId="0" fontId="11" fillId="7" borderId="0" xfId="56" applyFont="1" applyFill="1" applyAlignment="1">
      <alignment vertical="center" wrapText="1"/>
    </xf>
    <xf numFmtId="167" fontId="11" fillId="0" borderId="0" xfId="56" applyNumberFormat="1" applyFont="1" applyAlignment="1">
      <alignment vertical="center" wrapText="1"/>
    </xf>
    <xf numFmtId="0" fontId="20" fillId="0" borderId="29" xfId="56" applyFont="1" applyBorder="1" applyAlignment="1">
      <alignment vertical="center" wrapText="1"/>
    </xf>
    <xf numFmtId="0" fontId="86" fillId="0" borderId="22" xfId="56" applyFont="1" applyBorder="1" applyAlignment="1">
      <alignment vertical="center" wrapText="1"/>
    </xf>
    <xf numFmtId="0" fontId="19" fillId="0" borderId="29" xfId="56" applyFont="1" applyBorder="1" applyAlignment="1">
      <alignment horizontal="center" vertical="center"/>
    </xf>
    <xf numFmtId="0" fontId="16" fillId="0" borderId="39" xfId="56" applyFont="1" applyBorder="1" applyAlignment="1">
      <alignment horizontal="right" vertical="center" wrapText="1"/>
    </xf>
    <xf numFmtId="0" fontId="16" fillId="0" borderId="29" xfId="56" applyFont="1" applyBorder="1" applyAlignment="1">
      <alignment vertical="center"/>
    </xf>
    <xf numFmtId="0" fontId="10" fillId="0" borderId="0" xfId="21" applyAlignment="1">
      <alignment horizontal="left" vertical="center" wrapText="1"/>
    </xf>
    <xf numFmtId="0" fontId="10" fillId="0" borderId="0" xfId="21" applyAlignment="1">
      <alignment horizontal="left" wrapText="1"/>
    </xf>
    <xf numFmtId="0" fontId="30" fillId="0" borderId="0" xfId="29" applyFont="1" applyAlignment="1">
      <alignment vertical="center" wrapText="1"/>
    </xf>
    <xf numFmtId="0" fontId="31" fillId="0" borderId="0" xfId="58" applyFont="1" applyAlignment="1" applyProtection="1">
      <alignment horizontal="left"/>
    </xf>
    <xf numFmtId="0" fontId="39" fillId="0" borderId="0" xfId="27" applyFont="1" applyAlignment="1">
      <alignment horizontal="left" vertical="center"/>
    </xf>
    <xf numFmtId="0" fontId="30" fillId="0" borderId="0" xfId="27" applyFont="1">
      <alignment horizontal="center" vertical="center"/>
    </xf>
    <xf numFmtId="0" fontId="75" fillId="12" borderId="12" xfId="27" applyFont="1" applyFill="1" applyBorder="1" applyAlignment="1">
      <alignment horizontal="left" vertical="center"/>
    </xf>
    <xf numFmtId="0" fontId="114" fillId="12" borderId="4" xfId="27" applyFont="1" applyFill="1" applyBorder="1">
      <alignment horizontal="center" vertical="center"/>
    </xf>
    <xf numFmtId="0" fontId="114" fillId="12" borderId="8" xfId="27" applyFont="1" applyFill="1" applyBorder="1">
      <alignment horizontal="center" vertical="center"/>
    </xf>
    <xf numFmtId="0" fontId="12" fillId="0" borderId="59" xfId="27" applyFont="1" applyBorder="1" applyAlignment="1">
      <alignment horizontal="left" vertical="center"/>
    </xf>
    <xf numFmtId="0" fontId="12" fillId="0" borderId="59" xfId="27" applyFont="1" applyBorder="1">
      <alignment horizontal="center" vertical="center"/>
    </xf>
    <xf numFmtId="14" fontId="10" fillId="0" borderId="0" xfId="27" applyNumberFormat="1">
      <alignment horizontal="center" vertical="center"/>
    </xf>
    <xf numFmtId="0" fontId="12" fillId="0" borderId="0" xfId="27" applyFont="1" applyAlignment="1">
      <alignment horizontal="left" vertical="center"/>
    </xf>
    <xf numFmtId="0" fontId="12" fillId="0" borderId="0" xfId="9" applyFont="1" applyAlignment="1">
      <alignment horizontal="left" indent="2"/>
    </xf>
    <xf numFmtId="0" fontId="13" fillId="7" borderId="0" xfId="9" applyFont="1" applyFill="1" applyAlignment="1">
      <alignment horizontal="left" indent="2"/>
    </xf>
    <xf numFmtId="0" fontId="12" fillId="7" borderId="0" xfId="9" applyFont="1" applyFill="1" applyAlignment="1">
      <alignment horizontal="left" indent="2"/>
    </xf>
    <xf numFmtId="0" fontId="11" fillId="0" borderId="1" xfId="12" applyNumberFormat="1" applyBorder="1" applyAlignment="1" applyProtection="1">
      <alignment horizontal="left"/>
      <protection locked="0"/>
    </xf>
    <xf numFmtId="0" fontId="11" fillId="0" borderId="1" xfId="12" applyNumberFormat="1" applyBorder="1" applyAlignment="1" applyProtection="1">
      <alignment horizontal="left" wrapText="1"/>
      <protection locked="0"/>
    </xf>
    <xf numFmtId="0" fontId="10" fillId="6" borderId="0" xfId="21" applyFill="1" applyAlignment="1">
      <alignment horizontal="center" vertical="top"/>
    </xf>
    <xf numFmtId="9" fontId="27" fillId="6" borderId="0" xfId="15" applyFont="1" applyFill="1" applyBorder="1" applyAlignment="1" applyProtection="1">
      <alignment horizontal="right" vertical="top"/>
    </xf>
    <xf numFmtId="9" fontId="26" fillId="6" borderId="0" xfId="15" applyFont="1" applyFill="1" applyBorder="1" applyAlignment="1" applyProtection="1"/>
    <xf numFmtId="0" fontId="94" fillId="6" borderId="0" xfId="21" applyFont="1" applyFill="1" applyAlignment="1">
      <alignment vertical="center" wrapText="1"/>
    </xf>
    <xf numFmtId="0" fontId="95" fillId="6" borderId="0" xfId="21" applyFont="1" applyFill="1" applyAlignment="1"/>
    <xf numFmtId="0" fontId="96" fillId="6" borderId="0" xfId="21" applyFont="1" applyFill="1" applyAlignment="1">
      <alignment horizontal="center"/>
    </xf>
    <xf numFmtId="9" fontId="97" fillId="6" borderId="0" xfId="15" applyFont="1" applyFill="1" applyBorder="1" applyAlignment="1" applyProtection="1">
      <alignment horizontal="center" vertical="center" wrapText="1"/>
    </xf>
    <xf numFmtId="9" fontId="26" fillId="6" borderId="0" xfId="15" applyFont="1" applyFill="1" applyBorder="1" applyAlignment="1" applyProtection="1">
      <alignment horizontal="center" vertical="center" wrapText="1"/>
    </xf>
    <xf numFmtId="0" fontId="11" fillId="6" borderId="0" xfId="21" applyFont="1" applyFill="1">
      <alignment horizontal="center" vertical="center"/>
    </xf>
    <xf numFmtId="9" fontId="23" fillId="6" borderId="0" xfId="15" applyFont="1" applyFill="1" applyBorder="1" applyAlignment="1" applyProtection="1">
      <alignment horizontal="center" vertical="center" wrapText="1"/>
    </xf>
    <xf numFmtId="37" fontId="11" fillId="6" borderId="0" xfId="21" applyNumberFormat="1" applyFont="1" applyFill="1" applyAlignment="1"/>
    <xf numFmtId="9" fontId="23" fillId="6" borderId="0" xfId="15" applyFont="1" applyFill="1" applyBorder="1" applyAlignment="1" applyProtection="1"/>
    <xf numFmtId="0" fontId="11" fillId="6" borderId="0" xfId="21" applyFont="1" applyFill="1" applyAlignment="1"/>
    <xf numFmtId="0" fontId="11" fillId="6" borderId="0" xfId="12" applyNumberFormat="1" applyFill="1" applyAlignment="1">
      <alignment horizontal="left" wrapText="1" indent="1"/>
    </xf>
    <xf numFmtId="0" fontId="11" fillId="6" borderId="0" xfId="12" applyNumberFormat="1" applyFill="1" applyAlignment="1">
      <alignment horizontal="left" wrapText="1"/>
    </xf>
    <xf numFmtId="0" fontId="11" fillId="6" borderId="0" xfId="21" applyFont="1" applyFill="1" applyAlignment="1">
      <alignment horizontal="left" wrapText="1"/>
    </xf>
    <xf numFmtId="37" fontId="19" fillId="6" borderId="0" xfId="21" applyNumberFormat="1" applyFont="1" applyFill="1" applyAlignment="1"/>
    <xf numFmtId="0" fontId="19" fillId="6" borderId="0" xfId="21" applyFont="1" applyFill="1">
      <alignment horizontal="center" vertical="center"/>
    </xf>
    <xf numFmtId="9" fontId="19" fillId="6" borderId="0" xfId="15" applyFont="1" applyFill="1" applyBorder="1" applyAlignment="1" applyProtection="1"/>
    <xf numFmtId="0" fontId="19" fillId="6" borderId="0" xfId="6" quotePrefix="1" applyFont="1" applyFill="1" applyAlignment="1">
      <alignment horizontal="left"/>
    </xf>
    <xf numFmtId="0" fontId="19" fillId="6" borderId="0" xfId="6" applyFont="1" applyFill="1" applyAlignment="1">
      <alignment horizontal="left"/>
    </xf>
    <xf numFmtId="37" fontId="16" fillId="6" borderId="0" xfId="21" applyNumberFormat="1" applyFont="1" applyFill="1" applyAlignment="1"/>
    <xf numFmtId="0" fontId="16" fillId="6" borderId="0" xfId="21" applyFont="1" applyFill="1">
      <alignment horizontal="center" vertical="center"/>
    </xf>
    <xf numFmtId="9" fontId="25" fillId="6" borderId="0" xfId="15" applyFont="1" applyFill="1" applyBorder="1" applyAlignment="1" applyProtection="1"/>
    <xf numFmtId="0" fontId="16" fillId="6" borderId="0" xfId="21" applyFont="1" applyFill="1" applyAlignment="1"/>
    <xf numFmtId="37" fontId="18" fillId="6" borderId="0" xfId="21" applyNumberFormat="1" applyFont="1" applyFill="1" applyAlignment="1"/>
    <xf numFmtId="9" fontId="36" fillId="6" borderId="0" xfId="15" applyFont="1" applyFill="1" applyBorder="1" applyAlignment="1" applyProtection="1"/>
    <xf numFmtId="37" fontId="12" fillId="7" borderId="4" xfId="21" applyNumberFormat="1" applyFont="1" applyFill="1" applyBorder="1" applyAlignment="1"/>
    <xf numFmtId="9" fontId="12" fillId="7" borderId="4" xfId="15" applyFont="1" applyFill="1" applyBorder="1" applyAlignment="1" applyProtection="1"/>
    <xf numFmtId="167" fontId="11" fillId="7" borderId="0" xfId="56" applyNumberFormat="1" applyFont="1" applyFill="1" applyAlignment="1">
      <alignment vertical="center" wrapText="1"/>
    </xf>
    <xf numFmtId="0" fontId="12" fillId="0" borderId="0" xfId="21" applyFont="1" applyAlignment="1">
      <alignment horizontal="left" vertical="center"/>
    </xf>
    <xf numFmtId="0" fontId="10" fillId="0" borderId="0" xfId="27" applyAlignment="1">
      <alignment vertical="center" wrapText="1"/>
    </xf>
    <xf numFmtId="0" fontId="76" fillId="14" borderId="0" xfId="27" applyFont="1" applyFill="1">
      <alignment horizontal="center" vertical="center"/>
    </xf>
    <xf numFmtId="3" fontId="19" fillId="10" borderId="8" xfId="1" applyNumberFormat="1" applyFont="1" applyFill="1" applyBorder="1" applyAlignment="1" applyProtection="1">
      <alignment horizontal="center" vertical="center"/>
      <protection hidden="1"/>
    </xf>
    <xf numFmtId="3" fontId="20" fillId="10" borderId="8" xfId="1" applyNumberFormat="1" applyFont="1" applyFill="1" applyBorder="1" applyAlignment="1" applyProtection="1">
      <alignment horizontal="center" vertical="center"/>
      <protection hidden="1"/>
    </xf>
    <xf numFmtId="0" fontId="20" fillId="0" borderId="0" xfId="27" applyFont="1" applyAlignment="1" applyProtection="1">
      <alignment horizontal="right" vertical="center"/>
      <protection hidden="1"/>
    </xf>
    <xf numFmtId="3" fontId="27" fillId="4" borderId="12" xfId="1" applyNumberFormat="1" applyFont="1" applyFill="1" applyBorder="1" applyAlignment="1" applyProtection="1">
      <alignment horizontal="center" vertical="center"/>
      <protection hidden="1"/>
    </xf>
    <xf numFmtId="3" fontId="27" fillId="4" borderId="4" xfId="1" applyNumberFormat="1" applyFont="1" applyFill="1" applyBorder="1" applyAlignment="1" applyProtection="1">
      <alignment horizontal="center" vertical="center"/>
      <protection hidden="1"/>
    </xf>
    <xf numFmtId="3" fontId="27" fillId="4" borderId="8" xfId="1" applyNumberFormat="1" applyFont="1" applyFill="1" applyBorder="1" applyAlignment="1" applyProtection="1">
      <alignment horizontal="center" vertical="center"/>
      <protection hidden="1"/>
    </xf>
    <xf numFmtId="0" fontId="11" fillId="0" borderId="7" xfId="0" applyFont="1" applyBorder="1" applyAlignment="1" applyProtection="1">
      <alignment horizontal="center" vertical="center" wrapText="1"/>
      <protection locked="0"/>
    </xf>
    <xf numFmtId="169" fontId="22" fillId="0" borderId="0" xfId="82" applyFont="1" applyFill="1" applyAlignment="1" applyProtection="1">
      <alignment horizontal="right"/>
      <protection hidden="1"/>
    </xf>
    <xf numFmtId="169" fontId="22" fillId="0" borderId="0" xfId="82" applyFont="1" applyFill="1" applyAlignment="1" applyProtection="1">
      <alignment horizontal="right" vertical="top"/>
      <protection hidden="1"/>
    </xf>
    <xf numFmtId="169" fontId="10" fillId="0" borderId="0" xfId="82" applyFont="1" applyFill="1" applyAlignment="1" applyProtection="1">
      <protection hidden="1"/>
    </xf>
    <xf numFmtId="166" fontId="27" fillId="7" borderId="4" xfId="82" applyNumberFormat="1" applyFont="1" applyFill="1" applyBorder="1" applyAlignment="1" applyProtection="1">
      <alignment horizontal="center" vertical="center"/>
      <protection hidden="1"/>
    </xf>
    <xf numFmtId="166" fontId="27" fillId="7" borderId="8" xfId="82" applyNumberFormat="1" applyFont="1" applyFill="1" applyBorder="1" applyAlignment="1" applyProtection="1">
      <alignment horizontal="center" vertical="center"/>
      <protection hidden="1"/>
    </xf>
    <xf numFmtId="166" fontId="27" fillId="4" borderId="4" xfId="82" applyNumberFormat="1" applyFont="1" applyFill="1" applyBorder="1" applyAlignment="1" applyProtection="1">
      <alignment horizontal="center" vertical="center"/>
      <protection hidden="1"/>
    </xf>
    <xf numFmtId="166" fontId="27" fillId="4" borderId="8" xfId="82" applyNumberFormat="1" applyFont="1" applyFill="1" applyBorder="1" applyAlignment="1" applyProtection="1">
      <alignment horizontal="center" vertical="center"/>
      <protection hidden="1"/>
    </xf>
    <xf numFmtId="3" fontId="19" fillId="0" borderId="15" xfId="82" applyNumberFormat="1" applyFont="1" applyFill="1" applyBorder="1" applyAlignment="1" applyProtection="1"/>
    <xf numFmtId="0" fontId="104" fillId="7" borderId="7" xfId="21" applyFont="1" applyFill="1" applyBorder="1" applyAlignment="1">
      <alignment horizontal="center" vertical="center" wrapText="1"/>
    </xf>
    <xf numFmtId="0" fontId="12" fillId="3" borderId="6" xfId="9" applyFont="1" applyFill="1" applyBorder="1" applyAlignment="1" applyProtection="1">
      <alignment vertical="top"/>
      <protection hidden="1"/>
    </xf>
    <xf numFmtId="0" fontId="10" fillId="0" borderId="0" xfId="56" applyFont="1" applyAlignment="1">
      <alignment horizontal="left"/>
    </xf>
    <xf numFmtId="0" fontId="12" fillId="0" borderId="0" xfId="56" applyFont="1" applyAlignment="1">
      <alignment wrapText="1"/>
    </xf>
    <xf numFmtId="0" fontId="31" fillId="0" borderId="0" xfId="56" applyFont="1" applyAlignment="1">
      <alignment wrapText="1"/>
    </xf>
    <xf numFmtId="0" fontId="31" fillId="0" borderId="0" xfId="56" applyFont="1" applyAlignment="1">
      <alignment horizontal="left" wrapText="1"/>
    </xf>
    <xf numFmtId="0" fontId="16" fillId="0" borderId="7" xfId="0" applyFont="1" applyBorder="1" applyAlignment="1" applyProtection="1">
      <alignment horizontal="center" vertical="center" wrapText="1"/>
      <protection locked="0"/>
    </xf>
    <xf numFmtId="0" fontId="19" fillId="10" borderId="13" xfId="27" applyFont="1" applyFill="1" applyBorder="1" applyAlignment="1" applyProtection="1">
      <alignment horizontal="right" vertical="center"/>
      <protection hidden="1"/>
    </xf>
    <xf numFmtId="3" fontId="19" fillId="10" borderId="8" xfId="27" applyNumberFormat="1" applyFont="1" applyFill="1" applyBorder="1" applyProtection="1">
      <alignment horizontal="center" vertical="center"/>
      <protection hidden="1"/>
    </xf>
    <xf numFmtId="0" fontId="20" fillId="10" borderId="11" xfId="27" applyFont="1" applyFill="1" applyBorder="1" applyAlignment="1" applyProtection="1">
      <alignment horizontal="right" vertical="center"/>
      <protection hidden="1"/>
    </xf>
    <xf numFmtId="0" fontId="12" fillId="0" borderId="0" xfId="27" applyFont="1" applyAlignment="1" applyProtection="1">
      <alignment horizontal="right" vertical="center"/>
      <protection hidden="1"/>
    </xf>
    <xf numFmtId="3" fontId="19" fillId="0" borderId="0" xfId="27" applyNumberFormat="1" applyFont="1" applyAlignment="1"/>
    <xf numFmtId="3" fontId="19" fillId="0" borderId="15" xfId="27" applyNumberFormat="1" applyFont="1" applyBorder="1" applyAlignment="1"/>
    <xf numFmtId="0" fontId="10" fillId="0" borderId="0" xfId="27" applyAlignment="1">
      <alignment vertical="center"/>
    </xf>
    <xf numFmtId="0" fontId="11" fillId="0" borderId="7" xfId="27" applyFont="1" applyBorder="1" applyAlignment="1" applyProtection="1">
      <alignment vertical="center"/>
      <protection locked="0"/>
    </xf>
    <xf numFmtId="0" fontId="19" fillId="0" borderId="7" xfId="27" applyFont="1" applyBorder="1" applyProtection="1">
      <alignment horizontal="center" vertical="center"/>
      <protection locked="0"/>
    </xf>
    <xf numFmtId="0" fontId="11" fillId="0" borderId="7" xfId="27" applyFont="1" applyBorder="1" applyProtection="1">
      <alignment horizontal="center" vertical="center"/>
      <protection locked="0"/>
    </xf>
    <xf numFmtId="3" fontId="11" fillId="0" borderId="7" xfId="27" applyNumberFormat="1" applyFont="1" applyBorder="1" applyProtection="1">
      <alignment horizontal="center" vertical="center"/>
      <protection locked="0"/>
    </xf>
    <xf numFmtId="0" fontId="31" fillId="0" borderId="0" xfId="9" applyFont="1" applyProtection="1">
      <protection locked="0"/>
    </xf>
    <xf numFmtId="0" fontId="117" fillId="11" borderId="0" xfId="29" applyFont="1" applyFill="1" applyAlignment="1" applyProtection="1">
      <alignment horizontal="center" vertical="center"/>
      <protection locked="0"/>
    </xf>
    <xf numFmtId="0" fontId="79" fillId="14" borderId="0" xfId="27" applyFont="1" applyFill="1" applyAlignment="1">
      <alignment vertical="top" wrapText="1"/>
    </xf>
    <xf numFmtId="0" fontId="30" fillId="0" borderId="0" xfId="29" applyFont="1" applyAlignment="1" applyProtection="1">
      <alignment horizontal="center" vertical="center"/>
      <protection locked="0"/>
    </xf>
    <xf numFmtId="0" fontId="10" fillId="0" borderId="0" xfId="9" applyAlignment="1">
      <alignment horizontal="center" vertical="center"/>
    </xf>
    <xf numFmtId="0" fontId="10" fillId="0" borderId="0" xfId="27" applyAlignment="1">
      <alignment horizontal="left" vertical="top" wrapText="1"/>
    </xf>
    <xf numFmtId="0" fontId="10" fillId="6" borderId="0" xfId="27" applyFill="1" applyAlignment="1" applyProtection="1">
      <alignment vertical="top" wrapText="1"/>
      <protection locked="0"/>
    </xf>
    <xf numFmtId="0" fontId="11" fillId="0" borderId="0" xfId="29" applyFont="1" applyAlignment="1">
      <alignment horizontal="left" indent="3"/>
    </xf>
    <xf numFmtId="0" fontId="16" fillId="0" borderId="0" xfId="29" applyFont="1" applyAlignment="1">
      <alignment horizontal="left" indent="3"/>
    </xf>
    <xf numFmtId="0" fontId="12" fillId="0" borderId="0" xfId="21" applyFont="1" applyAlignment="1">
      <alignment horizontal="left" vertical="center" indent="2"/>
    </xf>
    <xf numFmtId="0" fontId="39" fillId="0" borderId="0" xfId="21" applyFont="1">
      <alignment horizontal="center" vertical="center"/>
    </xf>
    <xf numFmtId="0" fontId="13" fillId="0" borderId="0" xfId="9" applyFont="1" applyAlignment="1">
      <alignment horizontal="left"/>
    </xf>
    <xf numFmtId="0" fontId="13" fillId="0" borderId="0" xfId="21" applyFont="1">
      <alignment horizontal="center" vertical="center"/>
    </xf>
    <xf numFmtId="0" fontId="13" fillId="0" borderId="0" xfId="21" applyFont="1" applyAlignment="1">
      <alignment vertical="center"/>
    </xf>
    <xf numFmtId="0" fontId="13" fillId="0" borderId="0" xfId="9" applyFont="1" applyAlignment="1">
      <alignment horizontal="left" vertical="center"/>
    </xf>
    <xf numFmtId="0" fontId="11" fillId="0" borderId="6" xfId="21" applyFont="1" applyBorder="1" applyAlignment="1">
      <alignment horizontal="center" vertical="center" wrapText="1"/>
    </xf>
    <xf numFmtId="0" fontId="11" fillId="0" borderId="4" xfId="21" applyFont="1" applyBorder="1" applyAlignment="1">
      <alignment horizontal="center" vertical="center" wrapText="1"/>
    </xf>
    <xf numFmtId="0" fontId="31" fillId="3" borderId="6" xfId="9" applyFont="1" applyFill="1" applyBorder="1" applyAlignment="1">
      <alignment horizontal="left"/>
    </xf>
    <xf numFmtId="0" fontId="11" fillId="6" borderId="33" xfId="21" applyFont="1" applyFill="1" applyBorder="1" applyAlignment="1">
      <alignment horizontal="center" vertical="center" wrapText="1"/>
    </xf>
    <xf numFmtId="0" fontId="54" fillId="6" borderId="0" xfId="58" applyFill="1" applyAlignment="1">
      <alignment horizontal="right"/>
    </xf>
    <xf numFmtId="0" fontId="11" fillId="7" borderId="0" xfId="21" applyFont="1" applyFill="1">
      <alignment horizontal="center" vertical="center"/>
    </xf>
    <xf numFmtId="0" fontId="31" fillId="0" borderId="35" xfId="21" applyFont="1" applyBorder="1" applyAlignment="1">
      <alignment horizontal="left"/>
    </xf>
    <xf numFmtId="0" fontId="85" fillId="0" borderId="0" xfId="21" applyFont="1" applyAlignment="1">
      <alignment horizontal="center"/>
    </xf>
    <xf numFmtId="0" fontId="11" fillId="0" borderId="36" xfId="21" applyFont="1" applyBorder="1" applyAlignment="1">
      <alignment horizontal="center"/>
    </xf>
    <xf numFmtId="0" fontId="31" fillId="6" borderId="35" xfId="21" applyFont="1" applyFill="1" applyBorder="1" applyAlignment="1">
      <alignment horizontal="left"/>
    </xf>
    <xf numFmtId="0" fontId="85" fillId="6" borderId="0" xfId="21" applyFont="1" applyFill="1" applyAlignment="1">
      <alignment horizontal="center"/>
    </xf>
    <xf numFmtId="0" fontId="16" fillId="6" borderId="0" xfId="21" applyFont="1" applyFill="1" applyAlignment="1">
      <alignment horizontal="right"/>
    </xf>
    <xf numFmtId="0" fontId="11" fillId="6" borderId="0" xfId="21" applyFont="1" applyFill="1" applyAlignment="1">
      <alignment horizontal="right"/>
    </xf>
    <xf numFmtId="0" fontId="20" fillId="6" borderId="0" xfId="21" applyFont="1" applyFill="1" applyAlignment="1">
      <alignment horizontal="center"/>
    </xf>
    <xf numFmtId="0" fontId="11" fillId="6" borderId="36" xfId="21" applyFont="1" applyFill="1" applyBorder="1" applyAlignment="1">
      <alignment horizontal="center"/>
    </xf>
    <xf numFmtId="0" fontId="84" fillId="0" borderId="0" xfId="21" applyFont="1" applyAlignment="1">
      <alignment horizontal="left"/>
    </xf>
    <xf numFmtId="0" fontId="84" fillId="6" borderId="0" xfId="21" applyFont="1" applyFill="1" applyAlignment="1">
      <alignment horizontal="left"/>
    </xf>
    <xf numFmtId="0" fontId="13" fillId="13" borderId="0" xfId="21" applyFont="1" applyFill="1">
      <alignment horizontal="center" vertical="center"/>
    </xf>
    <xf numFmtId="0" fontId="13" fillId="13" borderId="0" xfId="21" applyFont="1" applyFill="1" applyAlignment="1">
      <alignment vertical="center"/>
    </xf>
    <xf numFmtId="0" fontId="13" fillId="13" borderId="0" xfId="9" applyFont="1" applyFill="1" applyAlignment="1">
      <alignment horizontal="left" vertical="center"/>
    </xf>
    <xf numFmtId="0" fontId="11" fillId="0" borderId="44" xfId="21" applyFont="1" applyBorder="1" applyAlignment="1" applyProtection="1">
      <alignment horizontal="center" vertical="center" wrapText="1"/>
      <protection locked="0"/>
    </xf>
    <xf numFmtId="0" fontId="11" fillId="0" borderId="23" xfId="21" applyFont="1" applyBorder="1" applyAlignment="1" applyProtection="1">
      <alignment horizontal="center" vertical="center" wrapText="1"/>
      <protection locked="0"/>
    </xf>
    <xf numFmtId="0" fontId="11" fillId="0" borderId="43" xfId="21" applyFont="1" applyBorder="1" applyAlignment="1" applyProtection="1">
      <alignment horizontal="center" vertical="center" wrapText="1"/>
      <protection locked="0"/>
    </xf>
    <xf numFmtId="0" fontId="103" fillId="0" borderId="0" xfId="21" applyFont="1" applyAlignment="1">
      <alignment horizontal="left" vertical="center"/>
    </xf>
    <xf numFmtId="0" fontId="84" fillId="0" borderId="0" xfId="21" applyFont="1" applyAlignment="1">
      <alignment horizontal="center"/>
    </xf>
    <xf numFmtId="0" fontId="31" fillId="0" borderId="0" xfId="21" applyFont="1" applyAlignment="1">
      <alignment horizontal="left" vertical="center"/>
    </xf>
    <xf numFmtId="0" fontId="19" fillId="0" borderId="4" xfId="21" applyFont="1" applyBorder="1" applyAlignment="1" applyProtection="1">
      <alignment vertical="center" wrapText="1"/>
      <protection locked="0"/>
    </xf>
    <xf numFmtId="0" fontId="10" fillId="0" borderId="0" xfId="21" applyAlignment="1">
      <alignment horizontal="right"/>
    </xf>
    <xf numFmtId="0" fontId="19" fillId="0" borderId="6" xfId="21" applyFont="1" applyBorder="1" applyAlignment="1" applyProtection="1">
      <alignment vertical="center" wrapText="1"/>
      <protection locked="0"/>
    </xf>
    <xf numFmtId="0" fontId="11" fillId="0" borderId="4" xfId="21" applyFont="1" applyBorder="1" applyAlignment="1">
      <alignment vertical="center" wrapText="1"/>
    </xf>
    <xf numFmtId="0" fontId="11" fillId="0" borderId="24" xfId="21" applyFont="1" applyBorder="1" applyAlignment="1" applyProtection="1">
      <alignment horizontal="center" vertical="center" wrapText="1"/>
      <protection locked="0"/>
    </xf>
    <xf numFmtId="0" fontId="11" fillId="0" borderId="42" xfId="21" applyFont="1" applyBorder="1" applyAlignment="1" applyProtection="1">
      <alignment horizontal="left" vertical="center"/>
      <protection locked="0"/>
    </xf>
    <xf numFmtId="0" fontId="11" fillId="0" borderId="0" xfId="21" applyFont="1" applyAlignment="1" applyProtection="1">
      <alignment horizontal="center"/>
      <protection locked="0"/>
    </xf>
    <xf numFmtId="9" fontId="16" fillId="0" borderId="6" xfId="21" applyNumberFormat="1" applyFont="1" applyBorder="1" applyProtection="1">
      <alignment horizontal="center" vertical="center"/>
      <protection locked="0"/>
    </xf>
    <xf numFmtId="0" fontId="11" fillId="0" borderId="6" xfId="21" applyFont="1" applyBorder="1" applyAlignment="1">
      <alignment vertical="center" wrapText="1"/>
    </xf>
    <xf numFmtId="0" fontId="11" fillId="0" borderId="31" xfId="21" applyFont="1" applyBorder="1" applyAlignment="1">
      <alignment horizontal="left" vertical="center" wrapText="1" indent="1"/>
    </xf>
    <xf numFmtId="0" fontId="11" fillId="0" borderId="41" xfId="21" applyFont="1" applyBorder="1" applyAlignment="1">
      <alignment horizontal="left" wrapText="1" indent="1"/>
    </xf>
    <xf numFmtId="0" fontId="41" fillId="14" borderId="0" xfId="21" applyFont="1" applyFill="1">
      <alignment horizontal="center" vertical="center"/>
    </xf>
    <xf numFmtId="0" fontId="30" fillId="0" borderId="0" xfId="21" applyFont="1">
      <alignment horizontal="center" vertical="center"/>
    </xf>
    <xf numFmtId="0" fontId="12" fillId="0" borderId="0" xfId="27" applyFont="1" applyAlignment="1">
      <alignment vertical="center" wrapText="1"/>
    </xf>
    <xf numFmtId="0" fontId="39" fillId="13" borderId="0" xfId="21" applyFont="1" applyFill="1">
      <alignment horizontal="center" vertical="center"/>
    </xf>
    <xf numFmtId="0" fontId="13" fillId="13" borderId="0" xfId="9" applyFont="1" applyFill="1" applyAlignment="1" applyProtection="1">
      <alignment horizontal="center" vertical="center"/>
      <protection locked="0"/>
    </xf>
    <xf numFmtId="0" fontId="13" fillId="13" borderId="0" xfId="9" applyFont="1" applyFill="1" applyAlignment="1">
      <alignment horizontal="left"/>
    </xf>
    <xf numFmtId="0" fontId="10" fillId="8" borderId="6" xfId="9" applyFill="1" applyBorder="1" applyAlignment="1" applyProtection="1">
      <alignment horizontal="center" vertical="center"/>
      <protection locked="0"/>
    </xf>
    <xf numFmtId="0" fontId="11" fillId="0" borderId="0" xfId="84" applyFont="1" applyAlignment="1">
      <alignment vertical="center" wrapText="1"/>
    </xf>
    <xf numFmtId="0" fontId="10" fillId="0" borderId="4" xfId="9" applyBorder="1" applyAlignment="1" applyProtection="1">
      <alignment horizontal="center" vertical="center"/>
      <protection locked="0"/>
    </xf>
    <xf numFmtId="0" fontId="10" fillId="0" borderId="0" xfId="9" applyAlignment="1" applyProtection="1">
      <alignment horizontal="center" vertical="center"/>
      <protection locked="0"/>
    </xf>
    <xf numFmtId="0" fontId="11" fillId="0" borderId="0" xfId="21" applyFont="1" applyAlignment="1" applyProtection="1">
      <alignment horizontal="left" vertical="center" wrapText="1" indent="3"/>
      <protection locked="0"/>
    </xf>
    <xf numFmtId="0" fontId="11" fillId="10" borderId="0" xfId="21" applyFont="1" applyFill="1">
      <alignment horizontal="center" vertical="center"/>
    </xf>
    <xf numFmtId="0" fontId="12" fillId="10" borderId="6" xfId="21" applyFont="1" applyFill="1" applyBorder="1">
      <alignment horizontal="center" vertical="center"/>
    </xf>
    <xf numFmtId="0" fontId="31" fillId="7" borderId="49" xfId="21" applyFont="1" applyFill="1" applyBorder="1" applyAlignment="1">
      <alignment horizontal="left" vertical="center"/>
    </xf>
    <xf numFmtId="0" fontId="11" fillId="7" borderId="21" xfId="21" applyFont="1" applyFill="1" applyBorder="1">
      <alignment horizontal="center" vertical="center"/>
    </xf>
    <xf numFmtId="0" fontId="10" fillId="7" borderId="21" xfId="21" applyFill="1" applyBorder="1">
      <alignment horizontal="center" vertical="center"/>
    </xf>
    <xf numFmtId="0" fontId="11" fillId="7" borderId="50" xfId="21" applyFont="1" applyFill="1" applyBorder="1">
      <alignment horizontal="center" vertical="center"/>
    </xf>
    <xf numFmtId="0" fontId="12" fillId="7" borderId="0" xfId="21" applyFont="1" applyFill="1" applyAlignment="1">
      <alignment horizontal="right" vertical="center"/>
    </xf>
    <xf numFmtId="0" fontId="10" fillId="7" borderId="0" xfId="21" applyFill="1">
      <alignment horizontal="center" vertical="center"/>
    </xf>
    <xf numFmtId="0" fontId="12" fillId="7" borderId="0" xfId="21" applyFont="1" applyFill="1">
      <alignment horizontal="center" vertical="center"/>
    </xf>
    <xf numFmtId="0" fontId="11" fillId="7" borderId="6" xfId="21" applyFont="1" applyFill="1" applyBorder="1">
      <alignment horizontal="center" vertical="center"/>
    </xf>
    <xf numFmtId="0" fontId="11" fillId="7" borderId="6" xfId="21" applyFont="1" applyFill="1" applyBorder="1" applyAlignment="1">
      <alignment horizontal="right" vertical="center"/>
    </xf>
    <xf numFmtId="0" fontId="20" fillId="7" borderId="6" xfId="21" applyFont="1" applyFill="1" applyBorder="1">
      <alignment horizontal="center" vertical="center"/>
    </xf>
    <xf numFmtId="0" fontId="31" fillId="7" borderId="48" xfId="21" applyFont="1" applyFill="1" applyBorder="1" applyAlignment="1">
      <alignment horizontal="left" vertical="center"/>
    </xf>
    <xf numFmtId="0" fontId="85" fillId="7" borderId="6" xfId="21" applyFont="1" applyFill="1" applyBorder="1">
      <alignment horizontal="center" vertical="center"/>
    </xf>
    <xf numFmtId="0" fontId="11" fillId="7" borderId="36" xfId="21" applyFont="1" applyFill="1" applyBorder="1">
      <alignment horizontal="center" vertical="center"/>
    </xf>
    <xf numFmtId="0" fontId="11" fillId="7" borderId="46" xfId="21" applyFont="1" applyFill="1" applyBorder="1">
      <alignment horizontal="center" vertical="center"/>
    </xf>
    <xf numFmtId="0" fontId="11" fillId="0" borderId="0" xfId="21" applyFont="1" applyAlignment="1">
      <alignment horizontal="centerContinuous" vertical="center" wrapText="1"/>
    </xf>
    <xf numFmtId="0" fontId="10" fillId="0" borderId="0" xfId="83" applyAlignment="1">
      <alignment horizontal="left" vertical="center" wrapText="1" indent="2"/>
    </xf>
    <xf numFmtId="0" fontId="11" fillId="0" borderId="0" xfId="84" applyFont="1" applyAlignment="1">
      <alignment horizontal="left" vertical="center" wrapText="1" indent="3"/>
    </xf>
    <xf numFmtId="0" fontId="12" fillId="0" borderId="0" xfId="56" applyFont="1"/>
    <xf numFmtId="49" fontId="22" fillId="0" borderId="0" xfId="1" applyFont="1" applyAlignment="1" applyProtection="1">
      <alignment horizontal="left" indent="1"/>
      <protection hidden="1"/>
    </xf>
    <xf numFmtId="0" fontId="16" fillId="6" borderId="0" xfId="6" applyFont="1" applyFill="1" applyAlignment="1">
      <alignment horizontal="left"/>
    </xf>
    <xf numFmtId="9" fontId="23" fillId="6" borderId="0" xfId="15" applyFont="1" applyFill="1" applyBorder="1" applyAlignment="1">
      <alignment horizontal="center" vertical="center" wrapText="1"/>
    </xf>
    <xf numFmtId="9" fontId="23" fillId="6" borderId="0" xfId="15" applyFont="1" applyFill="1" applyBorder="1" applyAlignment="1"/>
    <xf numFmtId="49" fontId="11" fillId="6" borderId="0" xfId="24" applyFont="1" applyFill="1" applyAlignment="1">
      <alignment horizontal="left"/>
    </xf>
    <xf numFmtId="37" fontId="11" fillId="6" borderId="0" xfId="21" applyNumberFormat="1" applyFont="1" applyFill="1" applyAlignment="1" applyProtection="1">
      <protection locked="0"/>
    </xf>
    <xf numFmtId="0" fontId="31" fillId="6" borderId="0" xfId="6" applyFont="1" applyFill="1" applyAlignment="1">
      <alignment horizontal="left"/>
    </xf>
    <xf numFmtId="37" fontId="11" fillId="6" borderId="15" xfId="21" applyNumberFormat="1" applyFont="1" applyFill="1" applyBorder="1" applyAlignment="1" applyProtection="1">
      <protection locked="0"/>
    </xf>
    <xf numFmtId="0" fontId="101" fillId="14" borderId="0" xfId="56" applyFont="1" applyFill="1" applyAlignment="1">
      <alignment vertical="center" wrapText="1"/>
    </xf>
    <xf numFmtId="0" fontId="101" fillId="0" borderId="0" xfId="56" applyFont="1" applyAlignment="1">
      <alignment vertical="center" wrapText="1"/>
    </xf>
    <xf numFmtId="0" fontId="31" fillId="6" borderId="0" xfId="9" applyFont="1" applyFill="1"/>
    <xf numFmtId="0" fontId="61" fillId="6" borderId="0" xfId="9" applyFont="1" applyFill="1" applyProtection="1">
      <protection locked="0"/>
    </xf>
    <xf numFmtId="0" fontId="11" fillId="0" borderId="31" xfId="21" applyFont="1" applyBorder="1">
      <alignment horizontal="center" vertical="center"/>
    </xf>
    <xf numFmtId="0" fontId="11" fillId="0" borderId="41" xfId="21" applyFont="1" applyBorder="1">
      <alignment horizontal="center" vertical="center"/>
    </xf>
    <xf numFmtId="0" fontId="11" fillId="0" borderId="42" xfId="21" applyFont="1" applyBorder="1">
      <alignment horizontal="center" vertical="center"/>
    </xf>
    <xf numFmtId="0" fontId="11" fillId="0" borderId="62" xfId="21" applyFont="1" applyBorder="1" applyAlignment="1">
      <alignment horizontal="center" vertical="center" wrapText="1"/>
    </xf>
    <xf numFmtId="0" fontId="16" fillId="0" borderId="62" xfId="21" applyFont="1" applyBorder="1" applyAlignment="1">
      <alignment horizontal="center" vertical="center" wrapText="1"/>
    </xf>
    <xf numFmtId="0" fontId="11" fillId="0" borderId="41" xfId="21" applyFont="1" applyBorder="1" applyAlignment="1">
      <alignment horizontal="center"/>
    </xf>
    <xf numFmtId="0" fontId="16" fillId="0" borderId="0" xfId="9" applyFont="1" applyAlignment="1">
      <alignment horizontal="left" indent="5"/>
    </xf>
    <xf numFmtId="0" fontId="11" fillId="0" borderId="0" xfId="21" applyFont="1" applyAlignment="1">
      <alignment horizontal="left" vertical="center" indent="5"/>
    </xf>
    <xf numFmtId="0" fontId="11" fillId="0" borderId="0" xfId="21" applyFont="1" applyAlignment="1">
      <alignment horizontal="left" vertical="center" indent="2"/>
    </xf>
    <xf numFmtId="0" fontId="10" fillId="0" borderId="6" xfId="9" applyBorder="1" applyAlignment="1">
      <alignment horizontal="center" vertical="center"/>
    </xf>
    <xf numFmtId="0" fontId="45" fillId="0" borderId="0" xfId="27" applyFont="1" applyAlignment="1" applyProtection="1">
      <alignment horizontal="left"/>
      <protection hidden="1"/>
    </xf>
    <xf numFmtId="0" fontId="20" fillId="7" borderId="12" xfId="27" applyFont="1" applyFill="1" applyBorder="1" applyAlignment="1" applyProtection="1">
      <alignment vertical="center"/>
      <protection hidden="1"/>
    </xf>
    <xf numFmtId="0" fontId="16" fillId="7" borderId="12" xfId="27" applyFont="1" applyFill="1" applyBorder="1" applyAlignment="1" applyProtection="1">
      <alignment vertical="center"/>
      <protection hidden="1"/>
    </xf>
    <xf numFmtId="0" fontId="16" fillId="7" borderId="4" xfId="27" applyFont="1" applyFill="1" applyBorder="1" applyAlignment="1" applyProtection="1">
      <alignment vertical="center"/>
      <protection hidden="1"/>
    </xf>
    <xf numFmtId="0" fontId="16" fillId="7" borderId="8" xfId="27" applyFont="1" applyFill="1" applyBorder="1" applyAlignment="1" applyProtection="1">
      <alignment vertical="center"/>
      <protection hidden="1"/>
    </xf>
    <xf numFmtId="0" fontId="19" fillId="10" borderId="19" xfId="27" applyFont="1" applyFill="1" applyBorder="1" applyAlignment="1" applyProtection="1">
      <alignment horizontal="right" vertical="center"/>
      <protection hidden="1"/>
    </xf>
    <xf numFmtId="0" fontId="16" fillId="10" borderId="19" xfId="27" applyFont="1" applyFill="1" applyBorder="1" applyAlignment="1" applyProtection="1">
      <alignment horizontal="right" vertical="center" wrapText="1"/>
      <protection hidden="1"/>
    </xf>
    <xf numFmtId="0" fontId="19" fillId="10" borderId="4" xfId="27" applyFont="1" applyFill="1" applyBorder="1" applyAlignment="1" applyProtection="1">
      <alignment horizontal="center" wrapText="1"/>
      <protection hidden="1"/>
    </xf>
    <xf numFmtId="0" fontId="16" fillId="10" borderId="15" xfId="27" applyFont="1" applyFill="1" applyBorder="1" applyAlignment="1" applyProtection="1">
      <alignment horizontal="right" vertical="center" wrapText="1"/>
      <protection hidden="1"/>
    </xf>
    <xf numFmtId="0" fontId="16" fillId="10" borderId="15" xfId="27" applyFont="1" applyFill="1" applyBorder="1" applyAlignment="1" applyProtection="1">
      <alignment horizontal="right" vertical="center"/>
      <protection hidden="1"/>
    </xf>
    <xf numFmtId="0" fontId="19" fillId="10" borderId="8" xfId="27" applyFont="1" applyFill="1" applyBorder="1" applyAlignment="1" applyProtection="1">
      <alignment horizontal="center" vertical="center" wrapText="1"/>
      <protection hidden="1"/>
    </xf>
    <xf numFmtId="0" fontId="16" fillId="10" borderId="13" xfId="27" applyFont="1" applyFill="1" applyBorder="1" applyAlignment="1" applyProtection="1">
      <alignment horizontal="right" vertical="center" wrapText="1"/>
      <protection hidden="1"/>
    </xf>
    <xf numFmtId="0" fontId="16" fillId="10" borderId="0" xfId="27" applyFont="1" applyFill="1" applyAlignment="1" applyProtection="1">
      <alignment horizontal="right" vertical="center"/>
      <protection hidden="1"/>
    </xf>
    <xf numFmtId="0" fontId="25" fillId="10" borderId="0" xfId="27" applyFont="1" applyFill="1" applyAlignment="1" applyProtection="1">
      <alignment horizontal="right" vertical="center" wrapText="1"/>
      <protection hidden="1"/>
    </xf>
    <xf numFmtId="0" fontId="16" fillId="10" borderId="0" xfId="27" applyFont="1" applyFill="1" applyAlignment="1" applyProtection="1">
      <alignment horizontal="right" vertical="center" wrapText="1"/>
      <protection hidden="1"/>
    </xf>
    <xf numFmtId="0" fontId="10" fillId="10" borderId="11" xfId="27" applyFill="1" applyBorder="1" applyAlignment="1" applyProtection="1">
      <protection hidden="1"/>
    </xf>
    <xf numFmtId="0" fontId="10" fillId="10" borderId="6" xfId="27" applyFill="1" applyBorder="1" applyAlignment="1" applyProtection="1">
      <alignment horizontal="center"/>
      <protection hidden="1"/>
    </xf>
    <xf numFmtId="0" fontId="10" fillId="10" borderId="6" xfId="27" applyFill="1" applyBorder="1" applyAlignment="1" applyProtection="1">
      <protection hidden="1"/>
    </xf>
    <xf numFmtId="0" fontId="10" fillId="10" borderId="10" xfId="27" applyFill="1" applyBorder="1" applyAlignment="1" applyProtection="1">
      <protection hidden="1"/>
    </xf>
    <xf numFmtId="0" fontId="62" fillId="10" borderId="13" xfId="27" applyFont="1" applyFill="1" applyBorder="1" applyAlignment="1" applyProtection="1">
      <alignment horizontal="right" vertical="center"/>
      <protection hidden="1"/>
    </xf>
    <xf numFmtId="0" fontId="16" fillId="10" borderId="11" xfId="27" applyFont="1" applyFill="1" applyBorder="1" applyAlignment="1" applyProtection="1">
      <alignment horizontal="right" vertical="center"/>
      <protection hidden="1"/>
    </xf>
    <xf numFmtId="3" fontId="20" fillId="10" borderId="8" xfId="27" applyNumberFormat="1" applyFont="1" applyFill="1" applyBorder="1" applyProtection="1">
      <alignment horizontal="center" vertical="center"/>
      <protection hidden="1"/>
    </xf>
    <xf numFmtId="0" fontId="19" fillId="0" borderId="0" xfId="27" applyFont="1" applyAlignment="1" applyProtection="1">
      <alignment horizontal="right" vertical="center"/>
      <protection hidden="1"/>
    </xf>
    <xf numFmtId="0" fontId="11" fillId="0" borderId="7" xfId="27" applyFont="1" applyBorder="1" applyAlignment="1" applyProtection="1">
      <alignment horizontal="left" vertical="top" wrapText="1"/>
      <protection locked="0"/>
    </xf>
    <xf numFmtId="0" fontId="11" fillId="0" borderId="7" xfId="27" applyFont="1" applyBorder="1" applyAlignment="1" applyProtection="1">
      <protection locked="0"/>
    </xf>
    <xf numFmtId="3" fontId="11" fillId="0" borderId="7" xfId="27" applyNumberFormat="1" applyFont="1" applyBorder="1" applyAlignment="1" applyProtection="1">
      <protection locked="0"/>
    </xf>
    <xf numFmtId="0" fontId="11" fillId="6" borderId="7" xfId="27" applyFont="1" applyFill="1" applyBorder="1" applyAlignment="1" applyProtection="1">
      <alignment horizontal="left" vertical="top" wrapText="1"/>
      <protection locked="0"/>
    </xf>
    <xf numFmtId="0" fontId="23" fillId="0" borderId="0" xfId="27" applyFont="1" applyAlignment="1">
      <alignment vertical="top" wrapText="1"/>
    </xf>
    <xf numFmtId="0" fontId="19" fillId="0" borderId="0" xfId="27" applyFont="1" applyAlignment="1">
      <alignment horizontal="left" vertical="top"/>
    </xf>
    <xf numFmtId="0" fontId="11" fillId="0" borderId="0" xfId="27" applyFont="1" applyAlignment="1" applyProtection="1">
      <alignment horizontal="left" vertical="top" wrapText="1"/>
      <protection hidden="1"/>
    </xf>
    <xf numFmtId="169" fontId="113" fillId="0" borderId="0" xfId="82" applyFont="1" applyFill="1" applyAlignment="1" applyProtection="1">
      <alignment horizontal="right"/>
      <protection hidden="1"/>
    </xf>
    <xf numFmtId="169" fontId="113" fillId="0" borderId="0" xfId="82" applyFont="1" applyFill="1" applyAlignment="1" applyProtection="1">
      <alignment horizontal="right" vertical="top"/>
      <protection hidden="1"/>
    </xf>
    <xf numFmtId="37" fontId="11" fillId="6" borderId="1" xfId="21" applyNumberFormat="1" applyFont="1" applyFill="1" applyBorder="1" applyAlignment="1" applyProtection="1">
      <protection locked="0"/>
    </xf>
    <xf numFmtId="37" fontId="11" fillId="6" borderId="3" xfId="21" applyNumberFormat="1" applyFont="1" applyFill="1" applyBorder="1" applyAlignment="1" applyProtection="1">
      <protection locked="0"/>
    </xf>
    <xf numFmtId="0" fontId="10" fillId="7" borderId="0" xfId="29" applyFill="1"/>
    <xf numFmtId="0" fontId="109" fillId="7" borderId="0" xfId="9" applyFont="1" applyFill="1" applyAlignment="1" applyProtection="1">
      <alignment vertical="center"/>
      <protection locked="0"/>
    </xf>
    <xf numFmtId="0" fontId="109" fillId="7" borderId="0" xfId="9" applyFont="1" applyFill="1" applyAlignment="1" applyProtection="1">
      <alignment horizontal="left" vertical="center"/>
      <protection locked="0"/>
    </xf>
    <xf numFmtId="0" fontId="79" fillId="7" borderId="0" xfId="29" applyFont="1" applyFill="1" applyAlignment="1" applyProtection="1">
      <alignment vertical="center"/>
      <protection locked="0"/>
    </xf>
    <xf numFmtId="0" fontId="109" fillId="0" borderId="0" xfId="9" applyFont="1" applyAlignment="1" applyProtection="1">
      <alignment horizontal="left" vertical="center"/>
      <protection locked="0"/>
    </xf>
    <xf numFmtId="0" fontId="109" fillId="0" borderId="0" xfId="9" applyFont="1" applyAlignment="1" applyProtection="1">
      <alignment vertical="center"/>
      <protection locked="0"/>
    </xf>
    <xf numFmtId="0" fontId="102" fillId="7" borderId="0" xfId="58" applyFont="1" applyFill="1" applyAlignment="1" applyProtection="1">
      <alignment vertical="center"/>
      <protection locked="0"/>
    </xf>
    <xf numFmtId="0" fontId="39" fillId="7" borderId="0" xfId="9" applyFont="1" applyFill="1" applyProtection="1">
      <protection locked="0"/>
    </xf>
    <xf numFmtId="0" fontId="39" fillId="7" borderId="0" xfId="9" applyFont="1" applyFill="1" applyAlignment="1" applyProtection="1">
      <alignment horizontal="left" indent="2"/>
      <protection locked="0"/>
    </xf>
    <xf numFmtId="0" fontId="39" fillId="7" borderId="0" xfId="9" applyFont="1" applyFill="1" applyAlignment="1" applyProtection="1">
      <alignment vertical="center"/>
      <protection locked="0"/>
    </xf>
    <xf numFmtId="0" fontId="39" fillId="7" borderId="0" xfId="9" applyFont="1" applyFill="1" applyAlignment="1" applyProtection="1">
      <alignment horizontal="left" vertical="center"/>
      <protection locked="0"/>
    </xf>
    <xf numFmtId="0" fontId="16" fillId="0" borderId="0" xfId="27" applyFont="1" applyAlignment="1">
      <alignment horizontal="left"/>
    </xf>
    <xf numFmtId="0" fontId="11" fillId="0" borderId="0" xfId="27" applyFont="1" applyAlignment="1">
      <alignment horizontal="left" vertical="center"/>
    </xf>
    <xf numFmtId="0" fontId="10" fillId="0" borderId="0" xfId="9" applyAlignment="1" applyProtection="1">
      <alignment horizontal="left" indent="2"/>
      <protection locked="0"/>
    </xf>
    <xf numFmtId="0" fontId="30" fillId="0" borderId="0" xfId="9" applyFont="1" applyProtection="1">
      <protection locked="0"/>
    </xf>
    <xf numFmtId="0" fontId="102" fillId="0" borderId="0" xfId="58" applyFont="1" applyFill="1" applyAlignment="1" applyProtection="1">
      <alignment vertical="center"/>
      <protection locked="0"/>
    </xf>
    <xf numFmtId="0" fontId="102" fillId="0" borderId="0" xfId="58" applyFont="1" applyFill="1" applyAlignment="1" applyProtection="1">
      <alignment horizontal="left" indent="2"/>
      <protection locked="0"/>
    </xf>
    <xf numFmtId="0" fontId="12" fillId="0" borderId="0" xfId="9" applyFont="1" applyAlignment="1" applyProtection="1">
      <alignment horizontal="left" indent="2"/>
      <protection locked="0"/>
    </xf>
    <xf numFmtId="0" fontId="12" fillId="0" borderId="0" xfId="27" applyFont="1" applyAlignment="1" applyProtection="1">
      <alignment horizontal="left" vertical="center"/>
      <protection hidden="1"/>
    </xf>
    <xf numFmtId="0" fontId="31" fillId="7" borderId="0" xfId="29" applyFont="1" applyFill="1" applyAlignment="1">
      <alignment vertical="center"/>
    </xf>
    <xf numFmtId="0" fontId="31" fillId="7" borderId="0" xfId="9" applyFont="1" applyFill="1" applyAlignment="1">
      <alignment horizontal="left" indent="2"/>
    </xf>
    <xf numFmtId="0" fontId="119" fillId="7" borderId="0" xfId="58" applyFont="1" applyFill="1" applyAlignment="1">
      <alignment horizontal="left" indent="2"/>
    </xf>
    <xf numFmtId="0" fontId="119" fillId="7" borderId="0" xfId="58" applyFont="1" applyFill="1"/>
    <xf numFmtId="0" fontId="54" fillId="6" borderId="11" xfId="58" applyFill="1" applyBorder="1" applyAlignment="1" applyProtection="1">
      <alignment horizontal="left" vertical="center" indent="1"/>
      <protection locked="0"/>
    </xf>
    <xf numFmtId="0" fontId="11" fillId="6" borderId="2" xfId="19" applyNumberFormat="1" applyFont="1" applyFill="1" applyBorder="1" applyAlignment="1" applyProtection="1">
      <alignment horizontal="left" indent="1"/>
      <protection locked="0"/>
    </xf>
    <xf numFmtId="0" fontId="16" fillId="6" borderId="2" xfId="19" applyNumberFormat="1" applyFont="1" applyFill="1" applyBorder="1" applyAlignment="1" applyProtection="1">
      <alignment horizontal="left"/>
      <protection locked="0"/>
    </xf>
    <xf numFmtId="0" fontId="11" fillId="6" borderId="2" xfId="21" applyFont="1" applyFill="1" applyBorder="1" applyProtection="1">
      <alignment horizontal="center" vertical="center"/>
      <protection locked="0"/>
    </xf>
    <xf numFmtId="37" fontId="11" fillId="6" borderId="2" xfId="21" applyNumberFormat="1" applyFont="1" applyFill="1" applyBorder="1" applyAlignment="1" applyProtection="1">
      <protection locked="0"/>
    </xf>
    <xf numFmtId="9" fontId="23" fillId="6" borderId="2" xfId="15" applyFont="1" applyFill="1" applyBorder="1" applyAlignment="1" applyProtection="1">
      <protection locked="0"/>
    </xf>
    <xf numFmtId="49" fontId="11" fillId="6" borderId="1" xfId="24" applyFont="1" applyFill="1" applyBorder="1" applyAlignment="1" applyProtection="1">
      <alignment horizontal="left" indent="1"/>
      <protection locked="0"/>
    </xf>
    <xf numFmtId="49" fontId="11" fillId="6" borderId="1" xfId="24" applyFont="1" applyFill="1" applyBorder="1" applyAlignment="1" applyProtection="1">
      <alignment horizontal="left"/>
      <protection locked="0"/>
    </xf>
    <xf numFmtId="0" fontId="11" fillId="6" borderId="1" xfId="21" applyFont="1" applyFill="1" applyBorder="1" applyProtection="1">
      <alignment horizontal="center" vertical="center"/>
      <protection locked="0"/>
    </xf>
    <xf numFmtId="9" fontId="23" fillId="6" borderId="1" xfId="15" applyFont="1" applyFill="1" applyBorder="1" applyAlignment="1" applyProtection="1">
      <protection locked="0"/>
    </xf>
    <xf numFmtId="49" fontId="11" fillId="6" borderId="3" xfId="24" applyFont="1" applyFill="1" applyBorder="1" applyAlignment="1" applyProtection="1">
      <alignment horizontal="left" indent="1"/>
      <protection locked="0"/>
    </xf>
    <xf numFmtId="49" fontId="11" fillId="6" borderId="3" xfId="24" applyFont="1" applyFill="1" applyBorder="1" applyAlignment="1" applyProtection="1">
      <alignment horizontal="left"/>
      <protection locked="0"/>
    </xf>
    <xf numFmtId="0" fontId="11" fillId="6" borderId="3" xfId="21" applyFont="1" applyFill="1" applyBorder="1" applyProtection="1">
      <alignment horizontal="center" vertical="center"/>
      <protection locked="0"/>
    </xf>
    <xf numFmtId="9" fontId="23" fillId="6" borderId="3" xfId="15" applyFont="1" applyFill="1" applyBorder="1" applyAlignment="1" applyProtection="1">
      <protection locked="0"/>
    </xf>
    <xf numFmtId="9" fontId="23" fillId="6" borderId="0" xfId="15" applyFont="1" applyFill="1" applyBorder="1" applyAlignment="1" applyProtection="1">
      <protection locked="0"/>
    </xf>
    <xf numFmtId="0" fontId="31" fillId="0" borderId="0" xfId="6" applyFont="1" applyAlignment="1">
      <alignment horizontal="left"/>
    </xf>
    <xf numFmtId="9" fontId="12" fillId="6" borderId="0" xfId="15" applyFont="1" applyFill="1" applyBorder="1" applyAlignment="1">
      <alignment horizontal="right"/>
    </xf>
    <xf numFmtId="0" fontId="10" fillId="0" borderId="6" xfId="27" applyBorder="1">
      <alignment horizontal="center" vertical="center"/>
    </xf>
    <xf numFmtId="0" fontId="59" fillId="15" borderId="0" xfId="21" applyFont="1" applyFill="1" applyAlignment="1" applyProtection="1">
      <alignment vertical="top"/>
      <protection hidden="1"/>
    </xf>
    <xf numFmtId="0" fontId="80" fillId="15" borderId="0" xfId="21" applyFont="1" applyFill="1">
      <alignment horizontal="center" vertical="center"/>
    </xf>
    <xf numFmtId="0" fontId="76" fillId="15" borderId="0" xfId="21" applyFont="1" applyFill="1">
      <alignment horizontal="center" vertical="center"/>
    </xf>
    <xf numFmtId="0" fontId="35" fillId="7" borderId="21" xfId="56" applyFont="1" applyFill="1" applyBorder="1" applyAlignment="1">
      <alignment horizontal="center" vertical="center" wrapText="1"/>
    </xf>
    <xf numFmtId="0" fontId="54" fillId="0" borderId="0" xfId="58" applyAlignment="1">
      <alignment horizontal="left" wrapText="1"/>
    </xf>
    <xf numFmtId="0" fontId="37" fillId="6" borderId="0" xfId="79" applyFont="1" applyFill="1" applyAlignment="1">
      <alignment vertical="top"/>
    </xf>
    <xf numFmtId="0" fontId="12" fillId="0" borderId="6" xfId="27" applyFont="1" applyBorder="1" applyAlignment="1">
      <alignment horizontal="left" vertical="center"/>
    </xf>
    <xf numFmtId="0" fontId="72" fillId="0" borderId="0" xfId="58" applyFont="1" applyAlignment="1" applyProtection="1">
      <alignment horizontal="left" vertical="top"/>
    </xf>
    <xf numFmtId="0" fontId="22" fillId="6" borderId="0" xfId="21" applyFont="1" applyFill="1" applyAlignment="1">
      <alignment horizontal="right"/>
    </xf>
    <xf numFmtId="0" fontId="10" fillId="0" borderId="0" xfId="27" applyAlignment="1" applyProtection="1">
      <alignment vertical="center"/>
      <protection hidden="1"/>
    </xf>
    <xf numFmtId="169" fontId="22" fillId="0" borderId="0" xfId="82" applyFont="1" applyFill="1" applyAlignment="1" applyProtection="1">
      <alignment horizontal="right" vertical="center"/>
      <protection hidden="1"/>
    </xf>
    <xf numFmtId="3" fontId="10" fillId="0" borderId="0" xfId="27" applyNumberFormat="1" applyAlignment="1" applyProtection="1">
      <alignment vertical="center"/>
      <protection hidden="1"/>
    </xf>
    <xf numFmtId="0" fontId="12" fillId="0" borderId="0" xfId="27" applyFont="1" applyProtection="1">
      <alignment horizontal="center" vertical="center"/>
      <protection hidden="1"/>
    </xf>
    <xf numFmtId="0" fontId="50" fillId="0" borderId="0" xfId="9" applyFont="1" applyAlignment="1">
      <alignment vertical="center"/>
    </xf>
    <xf numFmtId="0" fontId="30" fillId="0" borderId="0" xfId="9" applyFont="1" applyAlignment="1" applyProtection="1">
      <alignment vertical="top" wrapText="1"/>
      <protection hidden="1"/>
    </xf>
    <xf numFmtId="0" fontId="15" fillId="0" borderId="0" xfId="29" applyFont="1" applyAlignment="1">
      <alignment vertical="center" wrapText="1"/>
    </xf>
    <xf numFmtId="0" fontId="15" fillId="0" borderId="0" xfId="29" applyFont="1" applyAlignment="1">
      <alignment horizontal="right" vertical="center"/>
    </xf>
    <xf numFmtId="0" fontId="15" fillId="0" borderId="0" xfId="9" applyFont="1" applyAlignment="1">
      <alignment vertical="center" wrapText="1"/>
    </xf>
    <xf numFmtId="0" fontId="15" fillId="0" borderId="0" xfId="7" applyFont="1" applyAlignment="1">
      <alignment vertical="center" wrapText="1"/>
    </xf>
    <xf numFmtId="0" fontId="15" fillId="0" borderId="0" xfId="7" applyFont="1" applyAlignment="1">
      <alignment horizontal="right" vertical="center" wrapText="1"/>
    </xf>
    <xf numFmtId="0" fontId="10" fillId="14" borderId="0" xfId="9" applyFill="1" applyAlignment="1">
      <alignment horizontal="center" vertical="center"/>
    </xf>
    <xf numFmtId="0" fontId="10" fillId="11" borderId="6" xfId="27" applyFill="1" applyBorder="1" applyProtection="1">
      <alignment horizontal="center" vertical="center"/>
      <protection locked="0"/>
    </xf>
    <xf numFmtId="9" fontId="12" fillId="6" borderId="0" xfId="15" applyFont="1" applyFill="1" applyBorder="1" applyAlignment="1" applyProtection="1">
      <alignment horizontal="right"/>
      <protection locked="0"/>
    </xf>
    <xf numFmtId="0" fontId="11" fillId="6" borderId="0" xfId="19" applyNumberFormat="1" applyFont="1" applyFill="1" applyAlignment="1" applyProtection="1">
      <alignment horizontal="left"/>
      <protection locked="0"/>
    </xf>
    <xf numFmtId="42" fontId="0" fillId="13" borderId="0" xfId="3" applyNumberFormat="1" applyFont="1" applyFill="1" applyAlignment="1" applyProtection="1">
      <alignment horizontal="right" vertical="center"/>
      <protection locked="0"/>
    </xf>
    <xf numFmtId="0" fontId="11" fillId="6" borderId="15" xfId="21" applyFont="1" applyFill="1" applyBorder="1" applyProtection="1">
      <alignment horizontal="center" vertical="center"/>
      <protection locked="0"/>
    </xf>
    <xf numFmtId="42" fontId="31" fillId="13" borderId="20" xfId="3" applyNumberFormat="1" applyFont="1" applyFill="1" applyBorder="1" applyAlignment="1" applyProtection="1">
      <alignment horizontal="center" vertical="center"/>
      <protection locked="0"/>
    </xf>
    <xf numFmtId="0" fontId="11" fillId="6" borderId="0" xfId="21" applyFont="1" applyFill="1" applyProtection="1">
      <alignment horizontal="center" vertical="center"/>
      <protection locked="0"/>
    </xf>
    <xf numFmtId="42" fontId="0" fillId="13" borderId="0" xfId="3" applyNumberFormat="1" applyFont="1" applyFill="1" applyAlignment="1" applyProtection="1">
      <alignment horizontal="center" vertical="center"/>
      <protection locked="0"/>
    </xf>
    <xf numFmtId="49" fontId="11" fillId="6" borderId="15" xfId="24" applyFont="1" applyFill="1" applyBorder="1" applyAlignment="1" applyProtection="1">
      <alignment horizontal="left"/>
      <protection locked="0"/>
    </xf>
    <xf numFmtId="0" fontId="10" fillId="0" borderId="0" xfId="6" applyFont="1" applyAlignment="1">
      <alignment horizontal="left" wrapText="1"/>
    </xf>
    <xf numFmtId="0" fontId="19" fillId="0" borderId="0" xfId="27" applyFont="1" applyAlignment="1">
      <alignment horizontal="left" vertical="center"/>
    </xf>
    <xf numFmtId="0" fontId="54" fillId="6" borderId="6" xfId="58" applyFill="1" applyBorder="1" applyAlignment="1" applyProtection="1">
      <alignment horizontal="center" vertical="center"/>
      <protection locked="0"/>
    </xf>
    <xf numFmtId="9" fontId="11" fillId="6" borderId="1" xfId="15" applyFont="1" applyFill="1" applyBorder="1" applyAlignment="1" applyProtection="1">
      <protection locked="0"/>
    </xf>
    <xf numFmtId="0" fontId="102" fillId="12" borderId="0" xfId="58" applyFont="1" applyFill="1" applyAlignment="1" applyProtection="1">
      <alignment vertical="center"/>
      <protection locked="0"/>
    </xf>
    <xf numFmtId="0" fontId="54" fillId="12" borderId="0" xfId="58" applyFill="1" applyAlignment="1" applyProtection="1">
      <alignment horizontal="left" indent="2"/>
      <protection locked="0"/>
    </xf>
    <xf numFmtId="0" fontId="54" fillId="12" borderId="0" xfId="58" applyFill="1" applyProtection="1">
      <protection locked="0"/>
    </xf>
    <xf numFmtId="0" fontId="30" fillId="12" borderId="0" xfId="9" applyFont="1" applyFill="1" applyProtection="1">
      <protection locked="0"/>
    </xf>
    <xf numFmtId="0" fontId="102" fillId="7" borderId="0" xfId="58" applyFont="1" applyFill="1" applyProtection="1">
      <protection locked="0"/>
    </xf>
    <xf numFmtId="0" fontId="102" fillId="7" borderId="0" xfId="58" applyFont="1" applyFill="1" applyAlignment="1" applyProtection="1">
      <alignment horizontal="left" indent="2"/>
      <protection locked="0"/>
    </xf>
    <xf numFmtId="0" fontId="119" fillId="7" borderId="0" xfId="58" applyFont="1" applyFill="1" applyAlignment="1" applyProtection="1">
      <alignment horizontal="left" indent="2"/>
      <protection locked="0"/>
    </xf>
    <xf numFmtId="0" fontId="54" fillId="0" borderId="0" xfId="58" applyAlignment="1" applyProtection="1">
      <alignment horizontal="left" vertical="center"/>
      <protection locked="0"/>
    </xf>
    <xf numFmtId="0" fontId="31" fillId="0" borderId="35" xfId="21" applyFont="1" applyBorder="1" applyAlignment="1" applyProtection="1">
      <alignment horizontal="left"/>
      <protection locked="0"/>
    </xf>
    <xf numFmtId="0" fontId="84" fillId="0" borderId="0" xfId="21" applyFont="1" applyAlignment="1" applyProtection="1">
      <alignment horizontal="left"/>
      <protection locked="0"/>
    </xf>
    <xf numFmtId="0" fontId="85" fillId="0" borderId="0" xfId="21" applyFont="1" applyAlignment="1" applyProtection="1">
      <alignment horizontal="center"/>
      <protection locked="0"/>
    </xf>
    <xf numFmtId="0" fontId="11" fillId="0" borderId="0" xfId="21" applyFont="1" applyAlignment="1" applyProtection="1">
      <alignment horizontal="right"/>
      <protection locked="0"/>
    </xf>
    <xf numFmtId="0" fontId="20" fillId="0" borderId="0" xfId="21" applyFont="1" applyAlignment="1" applyProtection="1">
      <alignment horizontal="center"/>
      <protection locked="0"/>
    </xf>
    <xf numFmtId="0" fontId="11" fillId="0" borderId="36" xfId="21" applyFont="1" applyBorder="1" applyAlignment="1" applyProtection="1">
      <alignment horizontal="center"/>
      <protection locked="0"/>
    </xf>
    <xf numFmtId="0" fontId="27" fillId="0" borderId="0" xfId="19" applyNumberFormat="1" applyFont="1" applyAlignment="1">
      <alignment horizontal="left"/>
    </xf>
    <xf numFmtId="49" fontId="22" fillId="0" borderId="0" xfId="1" applyFont="1" applyAlignment="1">
      <alignment horizontal="left"/>
    </xf>
    <xf numFmtId="0" fontId="16" fillId="7" borderId="4" xfId="6" applyFont="1" applyFill="1" applyBorder="1" applyAlignment="1">
      <alignment horizontal="left" vertical="center"/>
    </xf>
    <xf numFmtId="0" fontId="11" fillId="7" borderId="8" xfId="6" applyFill="1" applyBorder="1" applyAlignment="1">
      <alignment horizontal="left" vertical="center" wrapText="1"/>
    </xf>
    <xf numFmtId="0" fontId="54" fillId="0" borderId="0" xfId="58" applyFill="1" applyAlignment="1" applyProtection="1">
      <alignment horizontal="center" vertical="center"/>
    </xf>
    <xf numFmtId="0" fontId="102" fillId="7" borderId="0" xfId="58" applyFont="1" applyFill="1" applyAlignment="1" applyProtection="1">
      <alignment vertical="center"/>
    </xf>
    <xf numFmtId="0" fontId="10" fillId="11" borderId="6" xfId="27" applyFill="1" applyBorder="1" applyAlignment="1" applyProtection="1">
      <alignment horizontal="left" vertical="center"/>
      <protection locked="0"/>
    </xf>
    <xf numFmtId="0" fontId="11" fillId="7" borderId="4" xfId="27" quotePrefix="1" applyFont="1" applyFill="1" applyBorder="1" applyAlignment="1">
      <alignment horizontal="left"/>
    </xf>
    <xf numFmtId="0" fontId="12" fillId="7" borderId="4" xfId="27" quotePrefix="1" applyFont="1" applyFill="1" applyBorder="1" applyAlignment="1">
      <alignment horizontal="left" vertical="center"/>
    </xf>
    <xf numFmtId="0" fontId="12" fillId="0" borderId="29" xfId="21" applyFont="1" applyBorder="1" applyAlignment="1">
      <alignment horizontal="left" vertical="center"/>
    </xf>
    <xf numFmtId="0" fontId="8" fillId="0" borderId="0" xfId="56" applyAlignment="1">
      <alignment vertical="center"/>
    </xf>
    <xf numFmtId="0" fontId="89" fillId="0" borderId="0" xfId="56" applyFont="1" applyAlignment="1">
      <alignment vertical="center"/>
    </xf>
    <xf numFmtId="167" fontId="87" fillId="0" borderId="0" xfId="56" applyNumberFormat="1" applyFont="1" applyAlignment="1">
      <alignment vertical="center"/>
    </xf>
    <xf numFmtId="167" fontId="88" fillId="0" borderId="0" xfId="56" applyNumberFormat="1" applyFont="1"/>
    <xf numFmtId="167" fontId="20" fillId="0" borderId="0" xfId="56" applyNumberFormat="1" applyFont="1" applyAlignment="1">
      <alignment vertical="center"/>
    </xf>
    <xf numFmtId="167" fontId="19" fillId="0" borderId="0" xfId="56" applyNumberFormat="1" applyFont="1" applyAlignment="1">
      <alignment vertical="center" wrapText="1"/>
    </xf>
    <xf numFmtId="167" fontId="35" fillId="0" borderId="18" xfId="56" applyNumberFormat="1" applyFont="1" applyBorder="1" applyAlignment="1">
      <alignment horizontal="center" vertical="center" wrapText="1"/>
    </xf>
    <xf numFmtId="167" fontId="35" fillId="7" borderId="20" xfId="56" applyNumberFormat="1" applyFont="1" applyFill="1" applyBorder="1" applyAlignment="1">
      <alignment horizontal="center" vertical="center" wrapText="1"/>
    </xf>
    <xf numFmtId="167" fontId="19" fillId="0" borderId="15" xfId="56" applyNumberFormat="1" applyFont="1" applyBorder="1" applyAlignment="1">
      <alignment horizontal="centerContinuous" vertical="center" wrapText="1"/>
    </xf>
    <xf numFmtId="167" fontId="16" fillId="0" borderId="29" xfId="56" applyNumberFormat="1" applyFont="1" applyBorder="1" applyAlignment="1">
      <alignment vertical="center"/>
    </xf>
    <xf numFmtId="167" fontId="13" fillId="0" borderId="0" xfId="56" applyNumberFormat="1" applyFont="1" applyAlignment="1">
      <alignment vertical="center" wrapText="1"/>
    </xf>
    <xf numFmtId="167" fontId="16" fillId="0" borderId="0" xfId="56" applyNumberFormat="1" applyFont="1" applyAlignment="1">
      <alignment vertical="center" wrapText="1"/>
    </xf>
    <xf numFmtId="167" fontId="16" fillId="0" borderId="0" xfId="56" applyNumberFormat="1" applyFont="1" applyAlignment="1">
      <alignment vertical="center"/>
    </xf>
    <xf numFmtId="167" fontId="16" fillId="0" borderId="0" xfId="56" applyNumberFormat="1" applyFont="1" applyAlignment="1">
      <alignment horizontal="center" vertical="center"/>
    </xf>
    <xf numFmtId="167" fontId="19" fillId="0" borderId="0" xfId="56" applyNumberFormat="1" applyFont="1" applyAlignment="1">
      <alignment horizontal="left" vertical="top" wrapText="1"/>
    </xf>
    <xf numFmtId="167" fontId="12" fillId="0" borderId="0" xfId="56" applyNumberFormat="1" applyFont="1" applyAlignment="1">
      <alignment horizontal="left" wrapText="1"/>
    </xf>
    <xf numFmtId="167" fontId="10" fillId="0" borderId="0" xfId="56" applyNumberFormat="1" applyFont="1" applyAlignment="1">
      <alignment vertical="top" wrapText="1"/>
    </xf>
    <xf numFmtId="167" fontId="12" fillId="0" borderId="0" xfId="56" applyNumberFormat="1" applyFont="1" applyAlignment="1">
      <alignment wrapText="1"/>
    </xf>
    <xf numFmtId="167" fontId="10" fillId="0" borderId="0" xfId="56" applyNumberFormat="1" applyFont="1" applyAlignment="1">
      <alignment horizontal="left" wrapText="1"/>
    </xf>
    <xf numFmtId="167" fontId="10" fillId="0" borderId="0" xfId="56" applyNumberFormat="1" applyFont="1" applyAlignment="1">
      <alignment horizontal="left" vertical="top" wrapText="1"/>
    </xf>
    <xf numFmtId="167" fontId="30" fillId="0" borderId="0" xfId="29" applyNumberFormat="1" applyFont="1" applyAlignment="1">
      <alignment vertical="center" wrapText="1"/>
    </xf>
    <xf numFmtId="167" fontId="12" fillId="0" borderId="0" xfId="56" applyNumberFormat="1" applyFont="1" applyAlignment="1">
      <alignment horizontal="right" vertical="center"/>
    </xf>
    <xf numFmtId="0" fontId="12" fillId="0" borderId="35" xfId="56" applyFont="1" applyBorder="1" applyAlignment="1">
      <alignment horizontal="right" wrapText="1" indent="1"/>
    </xf>
    <xf numFmtId="0" fontId="11" fillId="7" borderId="29" xfId="56" applyFont="1" applyFill="1" applyBorder="1" applyAlignment="1">
      <alignment vertical="center" wrapText="1"/>
    </xf>
    <xf numFmtId="167" fontId="11" fillId="7" borderId="29" xfId="56" applyNumberFormat="1" applyFont="1" applyFill="1" applyBorder="1" applyAlignment="1">
      <alignment vertical="center" wrapText="1"/>
    </xf>
    <xf numFmtId="0" fontId="11" fillId="7" borderId="29" xfId="56" applyFont="1" applyFill="1" applyBorder="1" applyAlignment="1">
      <alignment vertical="center"/>
    </xf>
    <xf numFmtId="0" fontId="11" fillId="7" borderId="29" xfId="56" applyFont="1" applyFill="1" applyBorder="1"/>
    <xf numFmtId="0" fontId="59" fillId="16" borderId="0" xfId="9" applyFont="1" applyFill="1" applyAlignment="1">
      <alignment vertical="center"/>
    </xf>
    <xf numFmtId="0" fontId="123" fillId="16" borderId="0" xfId="29" applyFont="1" applyFill="1" applyAlignment="1">
      <alignment vertical="center"/>
    </xf>
    <xf numFmtId="0" fontId="59" fillId="16" borderId="0" xfId="9" applyFont="1" applyFill="1" applyAlignment="1">
      <alignment horizontal="left" vertical="center"/>
    </xf>
    <xf numFmtId="0" fontId="124" fillId="0" borderId="0" xfId="29" applyFont="1" applyAlignment="1">
      <alignment vertical="center"/>
    </xf>
    <xf numFmtId="0" fontId="125" fillId="0" borderId="6" xfId="21" applyFont="1" applyBorder="1" applyAlignment="1">
      <alignment horizontal="center"/>
    </xf>
    <xf numFmtId="0" fontId="11" fillId="0" borderId="0" xfId="27" applyFont="1" applyAlignment="1" applyProtection="1">
      <alignment horizontal="right"/>
      <protection hidden="1"/>
    </xf>
    <xf numFmtId="0" fontId="11" fillId="7" borderId="4" xfId="1" applyNumberFormat="1" applyFont="1" applyFill="1" applyBorder="1" applyAlignment="1" applyProtection="1">
      <alignment horizontal="left"/>
      <protection hidden="1"/>
    </xf>
    <xf numFmtId="49" fontId="11" fillId="6" borderId="2" xfId="24" applyFont="1" applyFill="1" applyBorder="1" applyAlignment="1" applyProtection="1">
      <alignment horizontal="left" indent="1"/>
      <protection locked="0"/>
    </xf>
    <xf numFmtId="49" fontId="11" fillId="6" borderId="2" xfId="24" applyFont="1" applyFill="1" applyBorder="1" applyAlignment="1" applyProtection="1">
      <alignment horizontal="left"/>
      <protection locked="0"/>
    </xf>
    <xf numFmtId="0" fontId="12" fillId="6" borderId="0" xfId="9" applyFont="1" applyFill="1" applyAlignment="1" applyProtection="1">
      <alignment vertical="top"/>
      <protection hidden="1"/>
    </xf>
    <xf numFmtId="0" fontId="12" fillId="3" borderId="6" xfId="9" applyFont="1" applyFill="1" applyBorder="1" applyAlignment="1" applyProtection="1">
      <alignment vertical="center"/>
      <protection hidden="1"/>
    </xf>
    <xf numFmtId="0" fontId="10" fillId="6" borderId="0" xfId="27" applyFill="1">
      <alignment horizontal="center" vertical="center"/>
    </xf>
    <xf numFmtId="0" fontId="10" fillId="18" borderId="13" xfId="27" applyFill="1" applyBorder="1" applyAlignment="1" applyProtection="1">
      <protection hidden="1"/>
    </xf>
    <xf numFmtId="0" fontId="11" fillId="18" borderId="0" xfId="27" applyFont="1" applyFill="1" applyAlignment="1" applyProtection="1">
      <alignment horizontal="right"/>
      <protection hidden="1"/>
    </xf>
    <xf numFmtId="0" fontId="11" fillId="18" borderId="10" xfId="27" applyFont="1" applyFill="1" applyBorder="1" applyAlignment="1" applyProtection="1">
      <alignment horizontal="center"/>
      <protection hidden="1"/>
    </xf>
    <xf numFmtId="0" fontId="11" fillId="18" borderId="8" xfId="27" applyFont="1" applyFill="1" applyBorder="1" applyAlignment="1" applyProtection="1">
      <alignment horizontal="center"/>
      <protection hidden="1"/>
    </xf>
    <xf numFmtId="0" fontId="16" fillId="18" borderId="8" xfId="27" applyFont="1" applyFill="1" applyBorder="1" applyAlignment="1" applyProtection="1">
      <alignment horizontal="center"/>
      <protection hidden="1"/>
    </xf>
    <xf numFmtId="0" fontId="31" fillId="6" borderId="0" xfId="9" applyFont="1" applyFill="1" applyAlignment="1">
      <alignment horizontal="left"/>
    </xf>
    <xf numFmtId="0" fontId="10" fillId="6" borderId="0" xfId="9" applyFill="1"/>
    <xf numFmtId="0" fontId="31" fillId="6" borderId="0" xfId="27" applyFont="1" applyFill="1" applyAlignment="1">
      <alignment horizontal="left" vertical="center"/>
    </xf>
    <xf numFmtId="0" fontId="10" fillId="6" borderId="6" xfId="27" applyFill="1" applyBorder="1" applyProtection="1">
      <alignment horizontal="center" vertical="center"/>
      <protection locked="0"/>
    </xf>
    <xf numFmtId="0" fontId="10" fillId="6" borderId="0" xfId="29" applyFill="1"/>
    <xf numFmtId="0" fontId="30" fillId="6" borderId="0" xfId="9" applyFont="1" applyFill="1"/>
    <xf numFmtId="0" fontId="30" fillId="6" borderId="0" xfId="9" applyFont="1" applyFill="1" applyProtection="1">
      <protection hidden="1"/>
    </xf>
    <xf numFmtId="0" fontId="31" fillId="6" borderId="0" xfId="56" applyFont="1" applyFill="1" applyAlignment="1">
      <alignment wrapText="1"/>
    </xf>
    <xf numFmtId="0" fontId="12" fillId="6" borderId="0" xfId="0" applyFont="1" applyFill="1" applyAlignment="1" applyProtection="1">
      <alignment horizontal="right" vertical="center"/>
      <protection hidden="1"/>
    </xf>
    <xf numFmtId="0" fontId="21" fillId="6" borderId="0" xfId="27" applyFont="1" applyFill="1" applyAlignment="1">
      <alignment horizontal="left"/>
    </xf>
    <xf numFmtId="0" fontId="16" fillId="0" borderId="0" xfId="9" applyFont="1" applyAlignment="1">
      <alignment horizontal="right"/>
    </xf>
    <xf numFmtId="14" fontId="10" fillId="11" borderId="6" xfId="27" applyNumberFormat="1" applyFill="1" applyBorder="1" applyAlignment="1" applyProtection="1">
      <alignment horizontal="center" vertical="center" wrapText="1"/>
      <protection locked="0"/>
    </xf>
    <xf numFmtId="0" fontId="15" fillId="0" borderId="0" xfId="9" applyFont="1" applyAlignment="1">
      <alignment horizontal="center" vertical="center" wrapText="1"/>
    </xf>
    <xf numFmtId="0" fontId="59" fillId="14" borderId="0" xfId="27" applyFont="1" applyFill="1" applyAlignment="1" applyProtection="1">
      <alignment horizontal="left" vertical="center"/>
      <protection hidden="1"/>
    </xf>
    <xf numFmtId="0" fontId="10" fillId="14" borderId="0" xfId="27" applyFill="1">
      <alignment horizontal="center" vertical="center"/>
    </xf>
    <xf numFmtId="0" fontId="12" fillId="6" borderId="0" xfId="27" applyFont="1" applyFill="1">
      <alignment horizontal="center" vertical="center"/>
    </xf>
    <xf numFmtId="0" fontId="120" fillId="6" borderId="0" xfId="27" applyFont="1" applyFill="1" applyAlignment="1">
      <alignment horizontal="left" vertical="center"/>
    </xf>
    <xf numFmtId="0" fontId="10" fillId="6" borderId="0" xfId="27" applyFill="1" applyAlignment="1">
      <alignment horizontal="left" vertical="center"/>
    </xf>
    <xf numFmtId="0" fontId="11" fillId="6" borderId="0" xfId="27" applyFont="1" applyFill="1" applyAlignment="1">
      <alignment horizontal="left" vertical="center"/>
    </xf>
    <xf numFmtId="0" fontId="12" fillId="6" borderId="0" xfId="27" applyFont="1" applyFill="1" applyAlignment="1">
      <alignment horizontal="right" vertical="center"/>
    </xf>
    <xf numFmtId="0" fontId="12" fillId="6" borderId="0" xfId="27" applyFont="1" applyFill="1" applyAlignment="1">
      <alignment horizontal="left" vertical="center"/>
    </xf>
    <xf numFmtId="0" fontId="10" fillId="6" borderId="19" xfId="27" applyFill="1" applyBorder="1" applyAlignment="1">
      <alignment horizontal="left" vertical="center"/>
    </xf>
    <xf numFmtId="0" fontId="10" fillId="6" borderId="15" xfId="27" applyFill="1" applyBorder="1">
      <alignment horizontal="center" vertical="center"/>
    </xf>
    <xf numFmtId="0" fontId="10" fillId="6" borderId="17" xfId="27" applyFill="1" applyBorder="1">
      <alignment horizontal="center" vertical="center"/>
    </xf>
    <xf numFmtId="0" fontId="10" fillId="6" borderId="0" xfId="27" applyFill="1" applyProtection="1">
      <alignment horizontal="center" vertical="center"/>
      <protection locked="0"/>
    </xf>
    <xf numFmtId="0" fontId="10" fillId="6" borderId="14" xfId="27" applyFill="1" applyBorder="1" applyProtection="1">
      <alignment horizontal="center" vertical="center"/>
      <protection locked="0"/>
    </xf>
    <xf numFmtId="0" fontId="10" fillId="6" borderId="11" xfId="27" applyFill="1" applyBorder="1" applyAlignment="1" applyProtection="1">
      <alignment horizontal="left" vertical="center" indent="1"/>
      <protection locked="0"/>
    </xf>
    <xf numFmtId="0" fontId="10" fillId="6" borderId="13" xfId="27" applyFill="1" applyBorder="1" applyAlignment="1" applyProtection="1">
      <alignment horizontal="left" vertical="center" indent="1"/>
      <protection locked="0"/>
    </xf>
    <xf numFmtId="0" fontId="10" fillId="6" borderId="11" xfId="27" applyFill="1" applyBorder="1" applyProtection="1">
      <alignment horizontal="center" vertical="center"/>
      <protection locked="0"/>
    </xf>
    <xf numFmtId="0" fontId="10" fillId="6" borderId="10" xfId="27" applyFill="1" applyBorder="1" applyProtection="1">
      <alignment horizontal="center" vertical="center"/>
      <protection locked="0"/>
    </xf>
    <xf numFmtId="0" fontId="13" fillId="6" borderId="6" xfId="27" applyFont="1" applyFill="1" applyBorder="1">
      <alignment horizontal="center" vertical="center"/>
    </xf>
    <xf numFmtId="168" fontId="10" fillId="6" borderId="0" xfId="27" applyNumberFormat="1" applyFill="1">
      <alignment horizontal="center" vertical="center"/>
    </xf>
    <xf numFmtId="168" fontId="10" fillId="6" borderId="6" xfId="27" applyNumberFormat="1" applyFill="1" applyBorder="1" applyAlignment="1" applyProtection="1">
      <alignment horizontal="right" vertical="center"/>
      <protection locked="0"/>
    </xf>
    <xf numFmtId="9" fontId="10" fillId="6" borderId="6" xfId="27" applyNumberFormat="1" applyFill="1" applyBorder="1" applyProtection="1">
      <alignment horizontal="center" vertical="center"/>
      <protection locked="0"/>
    </xf>
    <xf numFmtId="168" fontId="10" fillId="6" borderId="4" xfId="27" applyNumberFormat="1" applyFill="1" applyBorder="1" applyAlignment="1" applyProtection="1">
      <alignment horizontal="right" vertical="center"/>
      <protection locked="0"/>
    </xf>
    <xf numFmtId="9" fontId="10" fillId="6" borderId="4" xfId="27" applyNumberFormat="1" applyFill="1" applyBorder="1" applyProtection="1">
      <alignment horizontal="center" vertical="center"/>
      <protection locked="0"/>
    </xf>
    <xf numFmtId="9" fontId="10" fillId="13" borderId="0" xfId="27" applyNumberFormat="1" applyFill="1" applyProtection="1">
      <alignment horizontal="center" vertical="center"/>
      <protection locked="0"/>
    </xf>
    <xf numFmtId="0" fontId="10" fillId="6" borderId="0" xfId="27" applyFill="1" applyAlignment="1">
      <alignment horizontal="right" vertical="center"/>
    </xf>
    <xf numFmtId="0" fontId="31" fillId="6" borderId="0" xfId="27" applyFont="1" applyFill="1" applyAlignment="1">
      <alignment horizontal="right" vertical="center"/>
    </xf>
    <xf numFmtId="0" fontId="31" fillId="6" borderId="0" xfId="27" applyFont="1" applyFill="1" applyProtection="1">
      <alignment horizontal="center" vertical="center"/>
      <protection locked="0"/>
    </xf>
    <xf numFmtId="9" fontId="31" fillId="13" borderId="0" xfId="27" applyNumberFormat="1" applyFont="1" applyFill="1" applyProtection="1">
      <alignment horizontal="center" vertical="center"/>
      <protection locked="0"/>
    </xf>
    <xf numFmtId="9" fontId="10" fillId="6" borderId="0" xfId="27" applyNumberFormat="1" applyFill="1" applyProtection="1">
      <alignment horizontal="center" vertical="center"/>
      <protection locked="0"/>
    </xf>
    <xf numFmtId="0" fontId="30" fillId="6" borderId="0" xfId="27" applyFont="1" applyFill="1" applyProtection="1">
      <alignment horizontal="center" vertical="center"/>
      <protection locked="0"/>
    </xf>
    <xf numFmtId="9" fontId="31" fillId="13" borderId="21" xfId="27" applyNumberFormat="1" applyFont="1" applyFill="1" applyBorder="1" applyProtection="1">
      <alignment horizontal="center" vertical="center"/>
      <protection locked="0"/>
    </xf>
    <xf numFmtId="0" fontId="10" fillId="6" borderId="6" xfId="21" applyFill="1" applyBorder="1" applyAlignment="1" applyProtection="1">
      <protection locked="0"/>
    </xf>
    <xf numFmtId="0" fontId="10" fillId="8" borderId="4" xfId="21" applyFill="1" applyBorder="1" applyAlignment="1" applyProtection="1">
      <protection locked="0"/>
    </xf>
    <xf numFmtId="0" fontId="10" fillId="6" borderId="4" xfId="21" applyFill="1" applyBorder="1" applyAlignment="1" applyProtection="1">
      <protection locked="0"/>
    </xf>
    <xf numFmtId="0" fontId="103" fillId="14" borderId="0" xfId="21" applyFont="1" applyFill="1">
      <alignment horizontal="center" vertical="center"/>
    </xf>
    <xf numFmtId="0" fontId="103" fillId="0" borderId="0" xfId="21" applyFont="1">
      <alignment horizontal="center" vertical="center"/>
    </xf>
    <xf numFmtId="0" fontId="98" fillId="0" borderId="0" xfId="27" applyFont="1" applyAlignment="1">
      <alignment vertical="center"/>
    </xf>
    <xf numFmtId="0" fontId="43" fillId="0" borderId="0" xfId="9" applyFont="1" applyAlignment="1">
      <alignment horizontal="center" vertical="center" wrapText="1"/>
    </xf>
    <xf numFmtId="0" fontId="43" fillId="0" borderId="0" xfId="9" applyFont="1" applyAlignment="1">
      <alignment horizontal="center" vertical="center"/>
    </xf>
    <xf numFmtId="0" fontId="45" fillId="0" borderId="0" xfId="56" applyFont="1"/>
    <xf numFmtId="0" fontId="16" fillId="0" borderId="22" xfId="56" applyFont="1" applyBorder="1" applyAlignment="1">
      <alignment vertical="center"/>
    </xf>
    <xf numFmtId="0" fontId="11" fillId="0" borderId="35" xfId="27" applyFont="1" applyBorder="1" applyAlignment="1">
      <alignment horizontal="left" vertical="center" wrapText="1"/>
    </xf>
    <xf numFmtId="0" fontId="45" fillId="0" borderId="35" xfId="27" applyFont="1" applyBorder="1" applyAlignment="1">
      <alignment horizontal="left" vertical="center" wrapText="1" indent="1"/>
    </xf>
    <xf numFmtId="0" fontId="32" fillId="0" borderId="37" xfId="56" applyFont="1" applyBorder="1" applyAlignment="1">
      <alignment horizontal="right" vertical="center" wrapText="1"/>
    </xf>
    <xf numFmtId="0" fontId="89" fillId="7" borderId="35" xfId="56" applyFont="1" applyFill="1" applyBorder="1"/>
    <xf numFmtId="0" fontId="89" fillId="7" borderId="0" xfId="56" applyFont="1" applyFill="1" applyAlignment="1">
      <alignment horizontal="right"/>
    </xf>
    <xf numFmtId="0" fontId="89" fillId="7" borderId="0" xfId="56" applyFont="1" applyFill="1"/>
    <xf numFmtId="0" fontId="11" fillId="0" borderId="35" xfId="56" applyFont="1" applyBorder="1" applyAlignment="1">
      <alignment horizontal="left" vertical="center" wrapText="1"/>
    </xf>
    <xf numFmtId="0" fontId="91" fillId="0" borderId="35" xfId="27" applyFont="1" applyBorder="1" applyAlignment="1">
      <alignment horizontal="right" vertical="center" wrapText="1"/>
    </xf>
    <xf numFmtId="0" fontId="11" fillId="0" borderId="0" xfId="56" applyFont="1" applyAlignment="1">
      <alignment horizontal="center"/>
    </xf>
    <xf numFmtId="0" fontId="35" fillId="0" borderId="37" xfId="56" applyFont="1" applyBorder="1" applyAlignment="1">
      <alignment horizontal="center" vertical="center" wrapText="1"/>
    </xf>
    <xf numFmtId="0" fontId="35" fillId="7" borderId="35" xfId="56" applyFont="1" applyFill="1" applyBorder="1" applyAlignment="1">
      <alignment horizontal="center" vertical="center" wrapText="1"/>
    </xf>
    <xf numFmtId="0" fontId="35" fillId="7" borderId="0" xfId="56" applyFont="1" applyFill="1" applyAlignment="1">
      <alignment horizontal="center" vertical="center" wrapText="1"/>
    </xf>
    <xf numFmtId="0" fontId="91" fillId="0" borderId="35" xfId="27" applyFont="1" applyBorder="1" applyAlignment="1">
      <alignment horizontal="right" wrapText="1"/>
    </xf>
    <xf numFmtId="0" fontId="32" fillId="7" borderId="35" xfId="56" applyFont="1" applyFill="1" applyBorder="1" applyAlignment="1">
      <alignment horizontal="right" vertical="center" wrapText="1"/>
    </xf>
    <xf numFmtId="0" fontId="16" fillId="7" borderId="0" xfId="56" applyFont="1" applyFill="1" applyAlignment="1">
      <alignment horizontal="center" vertical="center" wrapText="1"/>
    </xf>
    <xf numFmtId="0" fontId="16" fillId="7" borderId="0" xfId="56" applyFont="1" applyFill="1" applyAlignment="1">
      <alignment horizontal="right" vertical="center" wrapText="1"/>
    </xf>
    <xf numFmtId="0" fontId="16" fillId="7" borderId="0" xfId="56" applyFont="1" applyFill="1" applyAlignment="1">
      <alignment vertical="center" wrapText="1"/>
    </xf>
    <xf numFmtId="0" fontId="11" fillId="0" borderId="35" xfId="56" applyFont="1" applyBorder="1" applyAlignment="1">
      <alignment horizontal="left" vertical="center" wrapText="1" indent="1"/>
    </xf>
    <xf numFmtId="0" fontId="11" fillId="0" borderId="35" xfId="27" applyFont="1" applyBorder="1" applyAlignment="1">
      <alignment horizontal="left" wrapText="1" indent="1"/>
    </xf>
    <xf numFmtId="0" fontId="11" fillId="0" borderId="35" xfId="56" applyFont="1" applyBorder="1" applyAlignment="1">
      <alignment horizontal="left" wrapText="1" indent="1"/>
    </xf>
    <xf numFmtId="0" fontId="92" fillId="7" borderId="0" xfId="56" applyFont="1" applyFill="1" applyAlignment="1">
      <alignment wrapText="1"/>
    </xf>
    <xf numFmtId="0" fontId="8" fillId="0" borderId="35" xfId="56" applyBorder="1" applyAlignment="1">
      <alignment horizontal="left" indent="1"/>
    </xf>
    <xf numFmtId="0" fontId="62" fillId="0" borderId="0" xfId="56" applyFont="1" applyAlignment="1">
      <alignment horizontal="right" vertical="center" wrapText="1"/>
    </xf>
    <xf numFmtId="0" fontId="46" fillId="6" borderId="22" xfId="56" applyFont="1" applyFill="1" applyBorder="1"/>
    <xf numFmtId="42" fontId="12" fillId="14" borderId="0" xfId="56" applyNumberFormat="1" applyFont="1" applyFill="1" applyAlignment="1">
      <alignment vertical="center"/>
    </xf>
    <xf numFmtId="42" fontId="88" fillId="0" borderId="0" xfId="56" applyNumberFormat="1" applyFont="1"/>
    <xf numFmtId="42" fontId="12" fillId="0" borderId="0" xfId="27" quotePrefix="1" applyNumberFormat="1" applyFont="1" applyAlignment="1">
      <alignment horizontal="left" vertical="center"/>
    </xf>
    <xf numFmtId="42" fontId="20" fillId="0" borderId="0" xfId="56" applyNumberFormat="1" applyFont="1" applyAlignment="1">
      <alignment vertical="center"/>
    </xf>
    <xf numFmtId="42" fontId="19" fillId="0" borderId="0" xfId="56" applyNumberFormat="1" applyFont="1" applyAlignment="1">
      <alignment vertical="center" wrapText="1"/>
    </xf>
    <xf numFmtId="42" fontId="16" fillId="0" borderId="18" xfId="56" applyNumberFormat="1" applyFont="1" applyBorder="1" applyAlignment="1">
      <alignment horizontal="right" vertical="center" wrapText="1"/>
    </xf>
    <xf numFmtId="42" fontId="19" fillId="7" borderId="0" xfId="56" applyNumberFormat="1" applyFont="1" applyFill="1"/>
    <xf numFmtId="42" fontId="11" fillId="0" borderId="0" xfId="56" applyNumberFormat="1" applyFont="1" applyAlignment="1">
      <alignment vertical="center" wrapText="1"/>
    </xf>
    <xf numFmtId="42" fontId="35" fillId="0" borderId="18" xfId="56" applyNumberFormat="1" applyFont="1" applyBorder="1" applyAlignment="1">
      <alignment horizontal="center" vertical="center" wrapText="1"/>
    </xf>
    <xf numFmtId="42" fontId="35" fillId="7" borderId="20" xfId="56" applyNumberFormat="1" applyFont="1" applyFill="1" applyBorder="1" applyAlignment="1">
      <alignment horizontal="center" vertical="center" wrapText="1"/>
    </xf>
    <xf numFmtId="42" fontId="16" fillId="7" borderId="0" xfId="56" applyNumberFormat="1" applyFont="1" applyFill="1" applyAlignment="1">
      <alignment horizontal="right" vertical="center" wrapText="1"/>
    </xf>
    <xf numFmtId="42" fontId="20" fillId="0" borderId="0" xfId="56" applyNumberFormat="1" applyFont="1" applyAlignment="1">
      <alignment horizontal="right" vertical="center" wrapText="1"/>
    </xf>
    <xf numFmtId="42" fontId="20" fillId="0" borderId="0" xfId="56" applyNumberFormat="1" applyFont="1" applyAlignment="1">
      <alignment vertical="center" wrapText="1"/>
    </xf>
    <xf numFmtId="42" fontId="11" fillId="7" borderId="29" xfId="56" applyNumberFormat="1" applyFont="1" applyFill="1" applyBorder="1" applyAlignment="1">
      <alignment vertical="center" wrapText="1"/>
    </xf>
    <xf numFmtId="42" fontId="11" fillId="7" borderId="0" xfId="56" applyNumberFormat="1" applyFont="1" applyFill="1" applyAlignment="1">
      <alignment vertical="center" wrapText="1"/>
    </xf>
    <xf numFmtId="42" fontId="19" fillId="0" borderId="15" xfId="56" applyNumberFormat="1" applyFont="1" applyBorder="1" applyAlignment="1">
      <alignment horizontal="centerContinuous" vertical="center" wrapText="1"/>
    </xf>
    <xf numFmtId="42" fontId="16" fillId="0" borderId="29" xfId="56" applyNumberFormat="1" applyFont="1" applyBorder="1" applyAlignment="1">
      <alignment vertical="center"/>
    </xf>
    <xf numFmtId="42" fontId="13" fillId="0" borderId="0" xfId="56" applyNumberFormat="1" applyFont="1" applyAlignment="1">
      <alignment vertical="center" wrapText="1"/>
    </xf>
    <xf numFmtId="42" fontId="16" fillId="0" borderId="0" xfId="56" applyNumberFormat="1" applyFont="1" applyAlignment="1">
      <alignment vertical="center" wrapText="1"/>
    </xf>
    <xf numFmtId="42" fontId="16" fillId="0" borderId="0" xfId="56" applyNumberFormat="1" applyFont="1" applyAlignment="1">
      <alignment vertical="center"/>
    </xf>
    <xf numFmtId="42" fontId="16" fillId="0" borderId="0" xfId="56" applyNumberFormat="1" applyFont="1" applyAlignment="1">
      <alignment horizontal="center" vertical="center"/>
    </xf>
    <xf numFmtId="42" fontId="19" fillId="0" borderId="0" xfId="56" applyNumberFormat="1" applyFont="1" applyAlignment="1">
      <alignment horizontal="left" vertical="top" wrapText="1"/>
    </xf>
    <xf numFmtId="42" fontId="12" fillId="0" borderId="0" xfId="56" applyNumberFormat="1" applyFont="1" applyAlignment="1">
      <alignment horizontal="left" wrapText="1"/>
    </xf>
    <xf numFmtId="42" fontId="10" fillId="0" borderId="0" xfId="56" applyNumberFormat="1" applyFont="1" applyAlignment="1">
      <alignment vertical="top" wrapText="1"/>
    </xf>
    <xf numFmtId="42" fontId="10" fillId="0" borderId="0" xfId="56" applyNumberFormat="1" applyFont="1" applyAlignment="1">
      <alignment horizontal="left" wrapText="1"/>
    </xf>
    <xf numFmtId="42" fontId="12" fillId="0" borderId="0" xfId="56" applyNumberFormat="1" applyFont="1" applyAlignment="1">
      <alignment wrapText="1"/>
    </xf>
    <xf numFmtId="42" fontId="10" fillId="0" borderId="0" xfId="56" applyNumberFormat="1" applyFont="1" applyAlignment="1">
      <alignment horizontal="left" vertical="top" wrapText="1"/>
    </xf>
    <xf numFmtId="42" fontId="10" fillId="0" borderId="0" xfId="21" applyNumberFormat="1" applyAlignment="1">
      <alignment horizontal="left" vertical="center" wrapText="1"/>
    </xf>
    <xf numFmtId="42" fontId="10" fillId="0" borderId="0" xfId="21" applyNumberFormat="1" applyAlignment="1">
      <alignment horizontal="left" wrapText="1"/>
    </xf>
    <xf numFmtId="42" fontId="73" fillId="0" borderId="0" xfId="21" applyNumberFormat="1" applyFont="1">
      <alignment horizontal="center" vertical="center"/>
    </xf>
    <xf numFmtId="42" fontId="19" fillId="0" borderId="0" xfId="56" applyNumberFormat="1" applyFont="1"/>
    <xf numFmtId="42" fontId="10" fillId="0" borderId="0" xfId="29" applyNumberFormat="1" applyAlignment="1">
      <alignment vertical="center"/>
    </xf>
    <xf numFmtId="42" fontId="30" fillId="0" borderId="0" xfId="29" applyNumberFormat="1" applyFont="1" applyAlignment="1">
      <alignment vertical="center" wrapText="1"/>
    </xf>
    <xf numFmtId="167" fontId="10" fillId="0" borderId="0" xfId="27" applyNumberFormat="1" applyAlignment="1">
      <alignment horizontal="left" vertical="center"/>
    </xf>
    <xf numFmtId="167" fontId="16" fillId="0" borderId="0" xfId="56" applyNumberFormat="1" applyFont="1" applyAlignment="1">
      <alignment horizontal="right" vertical="center" wrapText="1"/>
    </xf>
    <xf numFmtId="167" fontId="19" fillId="7" borderId="20" xfId="56" applyNumberFormat="1" applyFont="1" applyFill="1" applyBorder="1"/>
    <xf numFmtId="167" fontId="16" fillId="7" borderId="0" xfId="56" applyNumberFormat="1" applyFont="1" applyFill="1" applyAlignment="1">
      <alignment horizontal="right" vertical="center" wrapText="1"/>
    </xf>
    <xf numFmtId="167" fontId="20" fillId="0" borderId="0" xfId="56" applyNumberFormat="1" applyFont="1" applyAlignment="1">
      <alignment horizontal="right" vertical="center" wrapText="1"/>
    </xf>
    <xf numFmtId="167" fontId="10" fillId="0" borderId="0" xfId="21" applyNumberFormat="1">
      <alignment horizontal="center" vertical="center"/>
    </xf>
    <xf numFmtId="167" fontId="10" fillId="0" borderId="0" xfId="21" applyNumberFormat="1" applyAlignment="1">
      <alignment horizontal="center"/>
    </xf>
    <xf numFmtId="167" fontId="19" fillId="0" borderId="0" xfId="56" applyNumberFormat="1" applyFont="1"/>
    <xf numFmtId="167" fontId="10" fillId="0" borderId="0" xfId="29" applyNumberFormat="1" applyAlignment="1">
      <alignment vertical="center"/>
    </xf>
    <xf numFmtId="167" fontId="16" fillId="0" borderId="72" xfId="56" applyNumberFormat="1" applyFont="1" applyBorder="1" applyAlignment="1">
      <alignment horizontal="right" vertical="center" wrapText="1"/>
    </xf>
    <xf numFmtId="167" fontId="19" fillId="7" borderId="36" xfId="56" applyNumberFormat="1" applyFont="1" applyFill="1" applyBorder="1"/>
    <xf numFmtId="167" fontId="35" fillId="0" borderId="72" xfId="56" applyNumberFormat="1" applyFont="1" applyBorder="1" applyAlignment="1">
      <alignment horizontal="center" vertical="center" wrapText="1"/>
    </xf>
    <xf numFmtId="167" fontId="35" fillId="7" borderId="36" xfId="56" applyNumberFormat="1" applyFont="1" applyFill="1" applyBorder="1" applyAlignment="1">
      <alignment horizontal="center" vertical="center" wrapText="1"/>
    </xf>
    <xf numFmtId="167" fontId="16" fillId="7" borderId="36" xfId="56" applyNumberFormat="1" applyFont="1" applyFill="1" applyBorder="1" applyAlignment="1">
      <alignment horizontal="right" vertical="center" wrapText="1"/>
    </xf>
    <xf numFmtId="167" fontId="19" fillId="0" borderId="0" xfId="56" applyNumberFormat="1" applyFont="1" applyAlignment="1">
      <alignment horizontal="center" vertical="center"/>
    </xf>
    <xf numFmtId="167" fontId="11" fillId="7" borderId="40" xfId="56" applyNumberFormat="1" applyFont="1" applyFill="1" applyBorder="1" applyAlignment="1">
      <alignment vertical="center" wrapText="1"/>
    </xf>
    <xf numFmtId="167" fontId="11" fillId="7" borderId="36" xfId="56" applyNumberFormat="1" applyFont="1" applyFill="1" applyBorder="1" applyAlignment="1">
      <alignment vertical="center"/>
    </xf>
    <xf numFmtId="167" fontId="19" fillId="0" borderId="0" xfId="56" applyNumberFormat="1" applyFont="1" applyAlignment="1">
      <alignment vertical="center"/>
    </xf>
    <xf numFmtId="167" fontId="39" fillId="0" borderId="0" xfId="56" applyNumberFormat="1" applyFont="1"/>
    <xf numFmtId="167" fontId="11" fillId="0" borderId="0" xfId="56" applyNumberFormat="1" applyFont="1"/>
    <xf numFmtId="42" fontId="20" fillId="0" borderId="29" xfId="56" applyNumberFormat="1" applyFont="1" applyBorder="1" applyAlignment="1">
      <alignment vertical="center" wrapText="1"/>
    </xf>
    <xf numFmtId="167" fontId="20" fillId="0" borderId="29" xfId="56" applyNumberFormat="1" applyFont="1" applyBorder="1" applyAlignment="1">
      <alignment vertical="center"/>
    </xf>
    <xf numFmtId="167" fontId="19" fillId="0" borderId="40" xfId="56" applyNumberFormat="1" applyFont="1" applyBorder="1" applyAlignment="1">
      <alignment horizontal="center" vertical="center"/>
    </xf>
    <xf numFmtId="0" fontId="20" fillId="20" borderId="39" xfId="56" applyFont="1" applyFill="1" applyBorder="1" applyAlignment="1">
      <alignment vertical="center" wrapText="1"/>
    </xf>
    <xf numFmtId="0" fontId="19" fillId="0" borderId="36" xfId="56" applyFont="1" applyBorder="1"/>
    <xf numFmtId="0" fontId="12" fillId="0" borderId="0" xfId="56" applyFont="1" applyAlignment="1">
      <alignment horizontal="centerContinuous" vertical="center" wrapText="1"/>
    </xf>
    <xf numFmtId="0" fontId="19" fillId="0" borderId="0" xfId="56" applyFont="1" applyAlignment="1">
      <alignment horizontal="centerContinuous" vertical="center" wrapText="1"/>
    </xf>
    <xf numFmtId="42" fontId="19" fillId="0" borderId="0" xfId="56" applyNumberFormat="1" applyFont="1" applyAlignment="1">
      <alignment horizontal="centerContinuous" vertical="center" wrapText="1"/>
    </xf>
    <xf numFmtId="167" fontId="19" fillId="0" borderId="0" xfId="56" applyNumberFormat="1" applyFont="1" applyAlignment="1">
      <alignment horizontal="centerContinuous" vertical="center" wrapText="1"/>
    </xf>
    <xf numFmtId="0" fontId="16" fillId="0" borderId="40" xfId="56" applyFont="1" applyBorder="1" applyAlignment="1">
      <alignment vertical="center"/>
    </xf>
    <xf numFmtId="0" fontId="101" fillId="14" borderId="32" xfId="56" applyFont="1" applyFill="1" applyBorder="1" applyAlignment="1">
      <alignment vertical="top"/>
    </xf>
    <xf numFmtId="0" fontId="41" fillId="14" borderId="52" xfId="56" applyFont="1" applyFill="1" applyBorder="1" applyAlignment="1">
      <alignment vertical="center"/>
    </xf>
    <xf numFmtId="0" fontId="77" fillId="14" borderId="22" xfId="56" applyFont="1" applyFill="1" applyBorder="1"/>
    <xf numFmtId="0" fontId="41" fillId="14" borderId="54" xfId="56" applyFont="1" applyFill="1" applyBorder="1" applyAlignment="1">
      <alignment vertical="center"/>
    </xf>
    <xf numFmtId="0" fontId="101" fillId="14" borderId="22" xfId="56" applyFont="1" applyFill="1" applyBorder="1" applyAlignment="1">
      <alignment vertical="top"/>
    </xf>
    <xf numFmtId="0" fontId="130" fillId="14" borderId="74" xfId="56" applyFont="1" applyFill="1" applyBorder="1" applyAlignment="1">
      <alignment vertical="center"/>
    </xf>
    <xf numFmtId="0" fontId="41" fillId="14" borderId="74" xfId="56" applyFont="1" applyFill="1" applyBorder="1" applyAlignment="1">
      <alignment vertical="center"/>
    </xf>
    <xf numFmtId="0" fontId="59" fillId="14" borderId="32" xfId="56" applyFont="1" applyFill="1" applyBorder="1" applyAlignment="1">
      <alignment vertical="top"/>
    </xf>
    <xf numFmtId="0" fontId="10" fillId="0" borderId="6" xfId="56" applyFont="1" applyBorder="1" applyAlignment="1" applyProtection="1">
      <alignment horizontal="right" vertical="center" wrapText="1"/>
      <protection locked="0"/>
    </xf>
    <xf numFmtId="0" fontId="10" fillId="0" borderId="0" xfId="56" applyFont="1" applyAlignment="1">
      <alignment horizontal="right" vertical="center" wrapText="1"/>
    </xf>
    <xf numFmtId="0" fontId="10" fillId="0" borderId="0" xfId="56" applyFont="1" applyAlignment="1">
      <alignment vertical="center" wrapText="1"/>
    </xf>
    <xf numFmtId="42" fontId="10" fillId="0" borderId="6" xfId="56" applyNumberFormat="1" applyFont="1" applyBorder="1" applyAlignment="1" applyProtection="1">
      <alignment vertical="center" wrapText="1"/>
      <protection locked="0"/>
    </xf>
    <xf numFmtId="0" fontId="10" fillId="0" borderId="0" xfId="56" applyFont="1" applyAlignment="1">
      <alignment vertical="center"/>
    </xf>
    <xf numFmtId="0" fontId="10" fillId="0" borderId="6" xfId="56" applyFont="1" applyBorder="1" applyAlignment="1" applyProtection="1">
      <alignment vertical="center" wrapText="1"/>
      <protection locked="0"/>
    </xf>
    <xf numFmtId="167" fontId="10" fillId="0" borderId="6" xfId="56" applyNumberFormat="1" applyFont="1" applyBorder="1" applyAlignment="1" applyProtection="1">
      <alignment vertical="center" wrapText="1"/>
      <protection locked="0"/>
    </xf>
    <xf numFmtId="167" fontId="10" fillId="0" borderId="46" xfId="56" applyNumberFormat="1" applyFont="1" applyBorder="1" applyAlignment="1" applyProtection="1">
      <alignment vertical="center" wrapText="1"/>
      <protection locked="0"/>
    </xf>
    <xf numFmtId="0" fontId="10" fillId="0" borderId="4" xfId="56" applyFont="1" applyBorder="1" applyAlignment="1" applyProtection="1">
      <alignment horizontal="right" vertical="center" wrapText="1"/>
      <protection locked="0"/>
    </xf>
    <xf numFmtId="42" fontId="10" fillId="0" borderId="4" xfId="56" applyNumberFormat="1" applyFont="1" applyBorder="1" applyAlignment="1" applyProtection="1">
      <alignment vertical="center" wrapText="1"/>
      <protection locked="0"/>
    </xf>
    <xf numFmtId="0" fontId="10" fillId="0" borderId="4" xfId="56" applyFont="1" applyBorder="1" applyAlignment="1" applyProtection="1">
      <alignment vertical="center" wrapText="1"/>
      <protection locked="0"/>
    </xf>
    <xf numFmtId="167" fontId="10" fillId="0" borderId="4" xfId="56" applyNumberFormat="1" applyFont="1" applyBorder="1" applyAlignment="1" applyProtection="1">
      <alignment vertical="center" wrapText="1"/>
      <protection locked="0"/>
    </xf>
    <xf numFmtId="167" fontId="10" fillId="0" borderId="47" xfId="56" applyNumberFormat="1" applyFont="1" applyBorder="1" applyAlignment="1" applyProtection="1">
      <alignment vertical="center" wrapText="1"/>
      <protection locked="0"/>
    </xf>
    <xf numFmtId="0" fontId="12" fillId="13" borderId="18" xfId="56" applyFont="1" applyFill="1" applyBorder="1" applyAlignment="1">
      <alignment horizontal="center" vertical="center" wrapText="1"/>
    </xf>
    <xf numFmtId="42" fontId="12" fillId="13" borderId="18" xfId="56" applyNumberFormat="1" applyFont="1" applyFill="1" applyBorder="1" applyAlignment="1">
      <alignment horizontal="right" vertical="center" wrapText="1"/>
    </xf>
    <xf numFmtId="167" fontId="12" fillId="13" borderId="18" xfId="56" applyNumberFormat="1" applyFont="1" applyFill="1" applyBorder="1" applyAlignment="1">
      <alignment horizontal="right" vertical="center" wrapText="1"/>
    </xf>
    <xf numFmtId="0" fontId="12" fillId="0" borderId="0" xfId="56" applyFont="1" applyAlignment="1">
      <alignment horizontal="center" vertical="center" wrapText="1"/>
    </xf>
    <xf numFmtId="167" fontId="12" fillId="13" borderId="72" xfId="56" applyNumberFormat="1" applyFont="1" applyFill="1" applyBorder="1" applyAlignment="1">
      <alignment horizontal="right" vertical="center" wrapText="1"/>
    </xf>
    <xf numFmtId="0" fontId="10" fillId="0" borderId="0" xfId="56" applyFont="1" applyAlignment="1">
      <alignment horizontal="center" vertical="center" wrapText="1"/>
    </xf>
    <xf numFmtId="0" fontId="87" fillId="0" borderId="0" xfId="56" applyFont="1" applyAlignment="1">
      <alignment horizontal="center" vertical="center"/>
    </xf>
    <xf numFmtId="0" fontId="12" fillId="13" borderId="18" xfId="56" applyFont="1" applyFill="1" applyBorder="1" applyAlignment="1">
      <alignment horizontal="right" vertical="center" wrapText="1"/>
    </xf>
    <xf numFmtId="0" fontId="10" fillId="0" borderId="0" xfId="56" applyFont="1" applyAlignment="1">
      <alignment horizontal="center"/>
    </xf>
    <xf numFmtId="0" fontId="12" fillId="0" borderId="0" xfId="56" applyFont="1" applyAlignment="1">
      <alignment horizontal="right" vertical="center" wrapText="1"/>
    </xf>
    <xf numFmtId="0" fontId="87" fillId="0" borderId="0" xfId="56" applyFont="1" applyAlignment="1">
      <alignment vertical="center" wrapText="1"/>
    </xf>
    <xf numFmtId="0" fontId="12" fillId="0" borderId="0" xfId="56" applyFont="1" applyAlignment="1">
      <alignment vertical="center" wrapText="1"/>
    </xf>
    <xf numFmtId="0" fontId="12" fillId="0" borderId="18" xfId="56" applyFont="1" applyBorder="1" applyAlignment="1">
      <alignment horizontal="right" vertical="center" wrapText="1"/>
    </xf>
    <xf numFmtId="0" fontId="12" fillId="0" borderId="18" xfId="56" applyFont="1" applyBorder="1" applyAlignment="1">
      <alignment vertical="center" wrapText="1"/>
    </xf>
    <xf numFmtId="0" fontId="13" fillId="7" borderId="71" xfId="27" applyFont="1" applyFill="1" applyBorder="1" applyAlignment="1">
      <alignment vertical="center" wrapText="1"/>
    </xf>
    <xf numFmtId="0" fontId="13" fillId="7" borderId="49" xfId="56" applyFont="1" applyFill="1" applyBorder="1" applyAlignment="1">
      <alignment vertical="center" wrapText="1"/>
    </xf>
    <xf numFmtId="0" fontId="13" fillId="7" borderId="49" xfId="56" applyFont="1" applyFill="1" applyBorder="1" applyAlignment="1">
      <alignment vertical="center"/>
    </xf>
    <xf numFmtId="0" fontId="10" fillId="0" borderId="4" xfId="56" applyFont="1" applyBorder="1" applyAlignment="1" applyProtection="1">
      <alignment wrapText="1"/>
      <protection locked="0"/>
    </xf>
    <xf numFmtId="0" fontId="10" fillId="0" borderId="0" xfId="56" applyFont="1" applyAlignment="1">
      <alignment wrapText="1"/>
    </xf>
    <xf numFmtId="0" fontId="87" fillId="0" borderId="0" xfId="56" applyFont="1" applyAlignment="1">
      <alignment wrapText="1"/>
    </xf>
    <xf numFmtId="0" fontId="87" fillId="0" borderId="18" xfId="56" applyFont="1" applyBorder="1" applyAlignment="1">
      <alignment wrapText="1"/>
    </xf>
    <xf numFmtId="0" fontId="10" fillId="0" borderId="6" xfId="56" applyFont="1" applyBorder="1" applyAlignment="1" applyProtection="1">
      <alignment wrapText="1"/>
      <protection locked="0"/>
    </xf>
    <xf numFmtId="0" fontId="131" fillId="0" borderId="22" xfId="56" applyFont="1" applyBorder="1" applyAlignment="1">
      <alignment wrapText="1"/>
    </xf>
    <xf numFmtId="0" fontId="10" fillId="0" borderId="22" xfId="56" applyFont="1" applyBorder="1" applyAlignment="1">
      <alignment vertical="center" wrapText="1"/>
    </xf>
    <xf numFmtId="0" fontId="10" fillId="0" borderId="22" xfId="56" applyFont="1" applyBorder="1"/>
    <xf numFmtId="0" fontId="87" fillId="0" borderId="22" xfId="56" applyFont="1" applyBorder="1" applyAlignment="1">
      <alignment wrapText="1"/>
    </xf>
    <xf numFmtId="167" fontId="30" fillId="7" borderId="36" xfId="56" applyNumberFormat="1" applyFont="1" applyFill="1" applyBorder="1"/>
    <xf numFmtId="42" fontId="103" fillId="14" borderId="6" xfId="56" applyNumberFormat="1" applyFont="1" applyFill="1" applyBorder="1" applyAlignment="1">
      <alignment vertical="center" wrapText="1"/>
    </xf>
    <xf numFmtId="167" fontId="103" fillId="14" borderId="6" xfId="56" applyNumberFormat="1" applyFont="1" applyFill="1" applyBorder="1" applyAlignment="1">
      <alignment vertical="center" wrapText="1"/>
    </xf>
    <xf numFmtId="0" fontId="35" fillId="0" borderId="37" xfId="56" applyFont="1" applyBorder="1" applyAlignment="1">
      <alignment horizontal="right" vertical="center" wrapText="1"/>
    </xf>
    <xf numFmtId="0" fontId="12" fillId="7" borderId="20" xfId="56" applyFont="1" applyFill="1" applyBorder="1" applyAlignment="1">
      <alignment horizontal="center" vertical="center" wrapText="1"/>
    </xf>
    <xf numFmtId="42" fontId="12" fillId="7" borderId="20" xfId="56" applyNumberFormat="1" applyFont="1" applyFill="1" applyBorder="1" applyAlignment="1">
      <alignment horizontal="center" vertical="center" wrapText="1"/>
    </xf>
    <xf numFmtId="0" fontId="61" fillId="7" borderId="20" xfId="56" applyFont="1" applyFill="1" applyBorder="1" applyAlignment="1">
      <alignment horizontal="center" vertical="center" wrapText="1"/>
    </xf>
    <xf numFmtId="167" fontId="12" fillId="7" borderId="55" xfId="56" applyNumberFormat="1" applyFont="1" applyFill="1" applyBorder="1" applyAlignment="1">
      <alignment horizontal="center" vertical="center" wrapText="1"/>
    </xf>
    <xf numFmtId="0" fontId="13" fillId="7" borderId="32" xfId="56" applyFont="1" applyFill="1" applyBorder="1" applyAlignment="1">
      <alignment vertical="center" wrapText="1"/>
    </xf>
    <xf numFmtId="0" fontId="101" fillId="20" borderId="22" xfId="56" applyFont="1" applyFill="1" applyBorder="1" applyAlignment="1">
      <alignment vertical="top"/>
    </xf>
    <xf numFmtId="0" fontId="41" fillId="20" borderId="52" xfId="56" applyFont="1" applyFill="1" applyBorder="1" applyAlignment="1">
      <alignment vertical="center"/>
    </xf>
    <xf numFmtId="0" fontId="130" fillId="20" borderId="22" xfId="56" applyFont="1" applyFill="1" applyBorder="1" applyAlignment="1">
      <alignment vertical="center"/>
    </xf>
    <xf numFmtId="0" fontId="77" fillId="20" borderId="22" xfId="56" applyFont="1" applyFill="1" applyBorder="1"/>
    <xf numFmtId="0" fontId="41" fillId="20" borderId="74" xfId="56" applyFont="1" applyFill="1" applyBorder="1" applyAlignment="1">
      <alignment vertical="center"/>
    </xf>
    <xf numFmtId="0" fontId="41" fillId="20" borderId="54" xfId="56" applyFont="1" applyFill="1" applyBorder="1" applyAlignment="1">
      <alignment vertical="center"/>
    </xf>
    <xf numFmtId="0" fontId="11" fillId="0" borderId="35" xfId="56" applyFont="1" applyBorder="1" applyAlignment="1">
      <alignment horizontal="left" wrapText="1"/>
    </xf>
    <xf numFmtId="0" fontId="10" fillId="0" borderId="6" xfId="56" applyFont="1" applyBorder="1" applyAlignment="1" applyProtection="1">
      <alignment horizontal="right" wrapText="1"/>
      <protection locked="0"/>
    </xf>
    <xf numFmtId="0" fontId="10" fillId="0" borderId="0" xfId="56" applyFont="1" applyAlignment="1">
      <alignment horizontal="right" wrapText="1"/>
    </xf>
    <xf numFmtId="42" fontId="10" fillId="0" borderId="6" xfId="56" applyNumberFormat="1" applyFont="1" applyBorder="1" applyAlignment="1" applyProtection="1">
      <alignment wrapText="1"/>
      <protection locked="0"/>
    </xf>
    <xf numFmtId="167" fontId="10" fillId="0" borderId="6" xfId="56" applyNumberFormat="1" applyFont="1" applyBorder="1" applyAlignment="1" applyProtection="1">
      <alignment wrapText="1"/>
      <protection locked="0"/>
    </xf>
    <xf numFmtId="167" fontId="10" fillId="0" borderId="46" xfId="56" applyNumberFormat="1" applyFont="1" applyBorder="1" applyAlignment="1" applyProtection="1">
      <alignment wrapText="1"/>
      <protection locked="0"/>
    </xf>
    <xf numFmtId="0" fontId="87" fillId="0" borderId="0" xfId="56" applyFont="1"/>
    <xf numFmtId="0" fontId="11" fillId="7" borderId="21" xfId="56" applyFont="1" applyFill="1" applyBorder="1" applyAlignment="1">
      <alignment horizontal="right" vertical="center" wrapText="1"/>
    </xf>
    <xf numFmtId="0" fontId="11" fillId="7" borderId="21" xfId="56" applyFont="1" applyFill="1" applyBorder="1" applyAlignment="1">
      <alignment vertical="center" wrapText="1"/>
    </xf>
    <xf numFmtId="42" fontId="11" fillId="7" borderId="21" xfId="56" applyNumberFormat="1" applyFont="1" applyFill="1" applyBorder="1" applyAlignment="1">
      <alignment vertical="center" wrapText="1"/>
    </xf>
    <xf numFmtId="0" fontId="11" fillId="7" borderId="21" xfId="56" applyFont="1" applyFill="1" applyBorder="1" applyAlignment="1">
      <alignment vertical="center"/>
    </xf>
    <xf numFmtId="167" fontId="11" fillId="7" borderId="21" xfId="56" applyNumberFormat="1" applyFont="1" applyFill="1" applyBorder="1" applyAlignment="1">
      <alignment vertical="center" wrapText="1"/>
    </xf>
    <xf numFmtId="0" fontId="11" fillId="7" borderId="21" xfId="56" applyFont="1" applyFill="1" applyBorder="1"/>
    <xf numFmtId="167" fontId="11" fillId="7" borderId="50" xfId="56" applyNumberFormat="1" applyFont="1" applyFill="1" applyBorder="1" applyAlignment="1">
      <alignment vertical="center"/>
    </xf>
    <xf numFmtId="0" fontId="19" fillId="7" borderId="21" xfId="56" applyFont="1" applyFill="1" applyBorder="1" applyAlignment="1">
      <alignment vertical="center" wrapText="1"/>
    </xf>
    <xf numFmtId="42" fontId="19" fillId="7" borderId="21" xfId="56" applyNumberFormat="1" applyFont="1" applyFill="1" applyBorder="1" applyAlignment="1">
      <alignment vertical="center" wrapText="1"/>
    </xf>
    <xf numFmtId="0" fontId="19" fillId="7" borderId="21" xfId="56" applyFont="1" applyFill="1" applyBorder="1" applyAlignment="1">
      <alignment vertical="center"/>
    </xf>
    <xf numFmtId="167" fontId="19" fillId="7" borderId="21" xfId="56" applyNumberFormat="1" applyFont="1" applyFill="1" applyBorder="1" applyAlignment="1">
      <alignment vertical="center" wrapText="1"/>
    </xf>
    <xf numFmtId="0" fontId="19" fillId="7" borderId="21" xfId="56" applyFont="1" applyFill="1" applyBorder="1"/>
    <xf numFmtId="167" fontId="19" fillId="7" borderId="50" xfId="56" applyNumberFormat="1" applyFont="1" applyFill="1" applyBorder="1" applyAlignment="1">
      <alignment vertical="center"/>
    </xf>
    <xf numFmtId="0" fontId="12" fillId="0" borderId="6" xfId="56" applyFont="1" applyBorder="1" applyAlignment="1" applyProtection="1">
      <alignment vertical="center" wrapText="1"/>
      <protection locked="0"/>
    </xf>
    <xf numFmtId="167" fontId="12" fillId="0" borderId="6" xfId="56" applyNumberFormat="1" applyFont="1" applyBorder="1" applyAlignment="1" applyProtection="1">
      <alignment vertical="center" wrapText="1"/>
      <protection locked="0"/>
    </xf>
    <xf numFmtId="167" fontId="12" fillId="0" borderId="46" xfId="56" applyNumberFormat="1" applyFont="1" applyBorder="1" applyAlignment="1" applyProtection="1">
      <alignment vertical="center" wrapText="1"/>
      <protection locked="0"/>
    </xf>
    <xf numFmtId="0" fontId="12" fillId="0" borderId="4" xfId="56" applyFont="1" applyBorder="1" applyAlignment="1" applyProtection="1">
      <alignment vertical="center" wrapText="1"/>
      <protection locked="0"/>
    </xf>
    <xf numFmtId="167" fontId="12" fillId="0" borderId="4" xfId="56" applyNumberFormat="1" applyFont="1" applyBorder="1" applyAlignment="1" applyProtection="1">
      <alignment vertical="center" wrapText="1"/>
      <protection locked="0"/>
    </xf>
    <xf numFmtId="167" fontId="12" fillId="0" borderId="47" xfId="56" applyNumberFormat="1" applyFont="1" applyBorder="1" applyAlignment="1" applyProtection="1">
      <alignment vertical="center" wrapText="1"/>
      <protection locked="0"/>
    </xf>
    <xf numFmtId="42" fontId="12" fillId="0" borderId="6" xfId="56" applyNumberFormat="1" applyFont="1" applyBorder="1" applyAlignment="1" applyProtection="1">
      <alignment vertical="center" wrapText="1"/>
      <protection locked="0"/>
    </xf>
    <xf numFmtId="0" fontId="41" fillId="14" borderId="75" xfId="56" applyFont="1" applyFill="1" applyBorder="1" applyAlignment="1">
      <alignment horizontal="left" vertical="center" wrapText="1"/>
    </xf>
    <xf numFmtId="0" fontId="77" fillId="14" borderId="75" xfId="56" applyFont="1" applyFill="1" applyBorder="1" applyAlignment="1">
      <alignment horizontal="left" vertical="center" wrapText="1"/>
    </xf>
    <xf numFmtId="42" fontId="77" fillId="14" borderId="75" xfId="56" applyNumberFormat="1" applyFont="1" applyFill="1" applyBorder="1" applyAlignment="1">
      <alignment horizontal="left" vertical="center" wrapText="1"/>
    </xf>
    <xf numFmtId="0" fontId="77" fillId="14" borderId="22" xfId="56" applyFont="1" applyFill="1" applyBorder="1" applyAlignment="1">
      <alignment horizontal="left" vertical="center"/>
    </xf>
    <xf numFmtId="167" fontId="77" fillId="14" borderId="75" xfId="56" applyNumberFormat="1" applyFont="1" applyFill="1" applyBorder="1" applyAlignment="1">
      <alignment horizontal="left" vertical="center" wrapText="1"/>
    </xf>
    <xf numFmtId="0" fontId="77" fillId="14" borderId="34" xfId="56" applyFont="1" applyFill="1" applyBorder="1" applyAlignment="1">
      <alignment horizontal="left"/>
    </xf>
    <xf numFmtId="0" fontId="54" fillId="0" borderId="35" xfId="58" applyBorder="1" applyAlignment="1" applyProtection="1">
      <alignment horizontal="right" indent="2"/>
      <protection locked="0"/>
    </xf>
    <xf numFmtId="0" fontId="54" fillId="0" borderId="35" xfId="58" applyFill="1" applyBorder="1" applyAlignment="1" applyProtection="1">
      <alignment horizontal="right" indent="2"/>
      <protection locked="0"/>
    </xf>
    <xf numFmtId="0" fontId="30" fillId="6" borderId="35" xfId="56" applyFont="1" applyFill="1" applyBorder="1" applyAlignment="1">
      <alignment horizontal="right" indent="2"/>
    </xf>
    <xf numFmtId="0" fontId="13" fillId="6" borderId="35" xfId="56" applyFont="1" applyFill="1" applyBorder="1"/>
    <xf numFmtId="0" fontId="12" fillId="13" borderId="14" xfId="56" applyFont="1" applyFill="1" applyBorder="1" applyAlignment="1">
      <alignment horizontal="centerContinuous" vertical="center" wrapText="1"/>
    </xf>
    <xf numFmtId="0" fontId="31" fillId="0" borderId="35" xfId="56" applyFont="1" applyBorder="1" applyAlignment="1">
      <alignment horizontal="right" vertical="center"/>
    </xf>
    <xf numFmtId="0" fontId="31" fillId="0" borderId="0" xfId="56" applyFont="1" applyAlignment="1">
      <alignment vertical="center"/>
    </xf>
    <xf numFmtId="0" fontId="31" fillId="0" borderId="36" xfId="56" applyFont="1" applyBorder="1" applyAlignment="1">
      <alignment vertical="center"/>
    </xf>
    <xf numFmtId="0" fontId="69" fillId="0" borderId="0" xfId="56" applyFont="1" applyAlignment="1">
      <alignment vertical="center"/>
    </xf>
    <xf numFmtId="0" fontId="10" fillId="13" borderId="30" xfId="56" applyFont="1" applyFill="1" applyBorder="1" applyAlignment="1">
      <alignment horizontal="centerContinuous" vertical="center" wrapText="1"/>
    </xf>
    <xf numFmtId="42" fontId="10" fillId="13" borderId="13" xfId="56" applyNumberFormat="1" applyFont="1" applyFill="1" applyBorder="1" applyAlignment="1">
      <alignment horizontal="centerContinuous" vertical="center" wrapText="1"/>
    </xf>
    <xf numFmtId="0" fontId="10" fillId="13" borderId="0" xfId="56" applyFont="1" applyFill="1" applyAlignment="1">
      <alignment horizontal="centerContinuous" vertical="center" wrapText="1"/>
    </xf>
    <xf numFmtId="167" fontId="10" fillId="13" borderId="0" xfId="56" applyNumberFormat="1" applyFont="1" applyFill="1" applyAlignment="1">
      <alignment horizontal="centerContinuous" vertical="center" wrapText="1"/>
    </xf>
    <xf numFmtId="42" fontId="12" fillId="6" borderId="52" xfId="56" applyNumberFormat="1" applyFont="1" applyFill="1" applyBorder="1" applyAlignment="1" applyProtection="1">
      <alignment horizontal="right" vertical="center" wrapText="1"/>
      <protection locked="0"/>
    </xf>
    <xf numFmtId="42" fontId="12" fillId="6" borderId="54" xfId="56" applyNumberFormat="1" applyFont="1" applyFill="1" applyBorder="1" applyAlignment="1" applyProtection="1">
      <alignment horizontal="right" vertical="center" wrapText="1"/>
      <protection locked="0"/>
    </xf>
    <xf numFmtId="0" fontId="129" fillId="0" borderId="0" xfId="56" applyFont="1" applyAlignment="1">
      <alignment horizontal="left" vertical="center" wrapText="1"/>
    </xf>
    <xf numFmtId="0" fontId="118" fillId="0" borderId="0" xfId="56" applyFont="1" applyAlignment="1">
      <alignment horizontal="left" vertical="center" wrapText="1"/>
    </xf>
    <xf numFmtId="42" fontId="118" fillId="0" borderId="0" xfId="56" applyNumberFormat="1" applyFont="1" applyAlignment="1">
      <alignment horizontal="left" vertical="center" wrapText="1"/>
    </xf>
    <xf numFmtId="0" fontId="12" fillId="7" borderId="74" xfId="56" applyFont="1" applyFill="1" applyBorder="1" applyAlignment="1">
      <alignment horizontal="center" vertical="center" wrapText="1"/>
    </xf>
    <xf numFmtId="0" fontId="12" fillId="7" borderId="74" xfId="56" applyFont="1" applyFill="1" applyBorder="1" applyAlignment="1">
      <alignment vertical="center" wrapText="1"/>
    </xf>
    <xf numFmtId="42" fontId="12" fillId="7" borderId="74" xfId="56" applyNumberFormat="1" applyFont="1" applyFill="1" applyBorder="1" applyAlignment="1">
      <alignment horizontal="center" vertical="center" wrapText="1"/>
    </xf>
    <xf numFmtId="0" fontId="12" fillId="7" borderId="74" xfId="56" applyFont="1" applyFill="1" applyBorder="1" applyAlignment="1">
      <alignment vertical="center"/>
    </xf>
    <xf numFmtId="0" fontId="12" fillId="7" borderId="74" xfId="56" applyFont="1" applyFill="1" applyBorder="1"/>
    <xf numFmtId="42" fontId="12" fillId="7" borderId="76" xfId="56" applyNumberFormat="1" applyFont="1" applyFill="1" applyBorder="1" applyAlignment="1">
      <alignment horizontal="center" vertical="center" wrapText="1"/>
    </xf>
    <xf numFmtId="0" fontId="79" fillId="20" borderId="32" xfId="56" applyFont="1" applyFill="1" applyBorder="1" applyAlignment="1">
      <alignment vertical="center"/>
    </xf>
    <xf numFmtId="0" fontId="30" fillId="7" borderId="0" xfId="56" applyFont="1" applyFill="1"/>
    <xf numFmtId="0" fontId="10" fillId="0" borderId="0" xfId="56" applyFont="1" applyAlignment="1">
      <alignment horizontal="center" vertical="center"/>
    </xf>
    <xf numFmtId="0" fontId="49" fillId="7" borderId="0" xfId="56" applyFont="1" applyFill="1"/>
    <xf numFmtId="0" fontId="30" fillId="7" borderId="0" xfId="56" applyFont="1" applyFill="1" applyAlignment="1">
      <alignment vertical="center" wrapText="1"/>
    </xf>
    <xf numFmtId="42" fontId="30" fillId="7" borderId="0" xfId="56" applyNumberFormat="1" applyFont="1" applyFill="1"/>
    <xf numFmtId="0" fontId="30" fillId="7" borderId="23" xfId="56" applyFont="1" applyFill="1" applyBorder="1" applyAlignment="1">
      <alignment vertical="center"/>
    </xf>
    <xf numFmtId="0" fontId="103" fillId="7" borderId="0" xfId="56" applyFont="1" applyFill="1" applyAlignment="1">
      <alignment vertical="center" wrapText="1"/>
    </xf>
    <xf numFmtId="0" fontId="11" fillId="7" borderId="78" xfId="56" applyFont="1" applyFill="1" applyBorder="1" applyAlignment="1">
      <alignment vertical="center"/>
    </xf>
    <xf numFmtId="0" fontId="49" fillId="7" borderId="41" xfId="56" applyFont="1" applyFill="1" applyBorder="1"/>
    <xf numFmtId="167" fontId="30" fillId="7" borderId="0" xfId="56" applyNumberFormat="1" applyFont="1" applyFill="1"/>
    <xf numFmtId="0" fontId="11" fillId="7" borderId="79" xfId="56" applyFont="1" applyFill="1" applyBorder="1" applyAlignment="1">
      <alignment vertical="center" wrapText="1"/>
    </xf>
    <xf numFmtId="0" fontId="30" fillId="7" borderId="0" xfId="56" applyFont="1" applyFill="1" applyAlignment="1">
      <alignment vertical="center"/>
    </xf>
    <xf numFmtId="0" fontId="78" fillId="7" borderId="41" xfId="56" applyFont="1" applyFill="1" applyBorder="1"/>
    <xf numFmtId="0" fontId="12" fillId="7" borderId="42" xfId="56" applyFont="1" applyFill="1" applyBorder="1" applyAlignment="1">
      <alignment horizontal="center" vertical="center"/>
    </xf>
    <xf numFmtId="0" fontId="12" fillId="7" borderId="18" xfId="56" applyFont="1" applyFill="1" applyBorder="1" applyAlignment="1">
      <alignment horizontal="center" vertical="center"/>
    </xf>
    <xf numFmtId="0" fontId="12" fillId="7" borderId="18" xfId="56" applyFont="1" applyFill="1" applyBorder="1" applyAlignment="1">
      <alignment horizontal="center" vertical="center" wrapText="1"/>
    </xf>
    <xf numFmtId="0" fontId="10" fillId="7" borderId="43" xfId="56" applyFont="1" applyFill="1" applyBorder="1" applyAlignment="1">
      <alignment horizontal="center" vertical="center"/>
    </xf>
    <xf numFmtId="0" fontId="10" fillId="7" borderId="18" xfId="56" applyFont="1" applyFill="1" applyBorder="1"/>
    <xf numFmtId="0" fontId="79" fillId="20" borderId="77" xfId="56" applyFont="1" applyFill="1" applyBorder="1" applyAlignment="1">
      <alignment horizontal="left" vertical="center" wrapText="1"/>
    </xf>
    <xf numFmtId="0" fontId="15" fillId="20" borderId="35" xfId="56" applyFont="1" applyFill="1" applyBorder="1" applyAlignment="1">
      <alignment horizontal="center" vertical="center"/>
    </xf>
    <xf numFmtId="0" fontId="59" fillId="14" borderId="32" xfId="56" applyFont="1" applyFill="1" applyBorder="1" applyAlignment="1">
      <alignment horizontal="left" vertical="center"/>
    </xf>
    <xf numFmtId="0" fontId="79" fillId="20" borderId="32" xfId="56" applyFont="1" applyFill="1" applyBorder="1" applyAlignment="1">
      <alignment vertical="center" wrapText="1"/>
    </xf>
    <xf numFmtId="0" fontId="59" fillId="14" borderId="35" xfId="56" applyFont="1" applyFill="1" applyBorder="1" applyAlignment="1">
      <alignment horizontal="left" vertical="center"/>
    </xf>
    <xf numFmtId="0" fontId="11" fillId="0" borderId="0" xfId="6" applyAlignment="1" applyProtection="1">
      <alignment horizontal="left"/>
      <protection locked="0"/>
    </xf>
    <xf numFmtId="0" fontId="11" fillId="0" borderId="0" xfId="6" applyAlignment="1" applyProtection="1">
      <alignment horizontal="left" wrapText="1"/>
      <protection locked="0"/>
    </xf>
    <xf numFmtId="0" fontId="12" fillId="8" borderId="6" xfId="21" applyFont="1" applyFill="1" applyBorder="1" applyProtection="1">
      <alignment horizontal="center" vertical="center"/>
      <protection locked="0"/>
    </xf>
    <xf numFmtId="0" fontId="37" fillId="0" borderId="0" xfId="27" applyFont="1" applyAlignment="1" applyProtection="1">
      <alignment vertical="center"/>
      <protection hidden="1"/>
    </xf>
    <xf numFmtId="167" fontId="11" fillId="0" borderId="36" xfId="56" applyNumberFormat="1" applyFont="1" applyBorder="1" applyAlignment="1">
      <alignment vertical="center"/>
    </xf>
    <xf numFmtId="0" fontId="62" fillId="0" borderId="39" xfId="56" applyFont="1" applyBorder="1" applyAlignment="1">
      <alignment horizontal="right" vertical="center" wrapText="1"/>
    </xf>
    <xf numFmtId="0" fontId="20" fillId="0" borderId="29" xfId="56" applyFont="1" applyBorder="1" applyAlignment="1">
      <alignment horizontal="right" vertical="center" wrapText="1"/>
    </xf>
    <xf numFmtId="42" fontId="20" fillId="0" borderId="29" xfId="56" applyNumberFormat="1" applyFont="1" applyBorder="1" applyAlignment="1">
      <alignment horizontal="right" vertical="center" wrapText="1"/>
    </xf>
    <xf numFmtId="167" fontId="20" fillId="0" borderId="29" xfId="56" applyNumberFormat="1" applyFont="1" applyBorder="1" applyAlignment="1">
      <alignment horizontal="right" vertical="center" wrapText="1"/>
    </xf>
    <xf numFmtId="167" fontId="20" fillId="0" borderId="73" xfId="56" applyNumberFormat="1" applyFont="1" applyBorder="1" applyAlignment="1">
      <alignment horizontal="right" vertical="center" wrapText="1"/>
    </xf>
    <xf numFmtId="0" fontId="59" fillId="14" borderId="32" xfId="56" applyFont="1" applyFill="1" applyBorder="1" applyAlignment="1">
      <alignment horizontal="center" vertical="top"/>
    </xf>
    <xf numFmtId="0" fontId="12" fillId="0" borderId="29" xfId="56" applyFont="1" applyBorder="1" applyAlignment="1">
      <alignment horizontal="right" wrapText="1" indent="1"/>
    </xf>
    <xf numFmtId="0" fontId="30" fillId="13" borderId="81" xfId="56" applyFont="1" applyFill="1" applyBorder="1" applyAlignment="1">
      <alignment horizontal="center" vertical="center"/>
    </xf>
    <xf numFmtId="0" fontId="30" fillId="13" borderId="22" xfId="56" applyFont="1" applyFill="1" applyBorder="1"/>
    <xf numFmtId="0" fontId="12" fillId="7" borderId="72" xfId="56" applyFont="1" applyFill="1" applyBorder="1" applyAlignment="1">
      <alignment horizontal="center" vertical="center" wrapText="1"/>
    </xf>
    <xf numFmtId="167" fontId="103" fillId="14" borderId="46" xfId="56" applyNumberFormat="1" applyFont="1" applyFill="1" applyBorder="1" applyAlignment="1">
      <alignment vertical="center" wrapText="1"/>
    </xf>
    <xf numFmtId="0" fontId="91" fillId="0" borderId="83" xfId="27" applyFont="1" applyBorder="1" applyAlignment="1">
      <alignment horizontal="right" wrapText="1"/>
    </xf>
    <xf numFmtId="0" fontId="89" fillId="0" borderId="80" xfId="56" applyFont="1" applyBorder="1"/>
    <xf numFmtId="0" fontId="19" fillId="0" borderId="39" xfId="56" applyFont="1" applyBorder="1"/>
    <xf numFmtId="0" fontId="19" fillId="0" borderId="29" xfId="56" applyFont="1" applyBorder="1" applyAlignment="1">
      <alignment vertical="center" wrapText="1"/>
    </xf>
    <xf numFmtId="42" fontId="19" fillId="0" borderId="29" xfId="56" applyNumberFormat="1" applyFont="1" applyBorder="1" applyAlignment="1">
      <alignment vertical="center" wrapText="1"/>
    </xf>
    <xf numFmtId="0" fontId="19" fillId="0" borderId="29" xfId="56" applyFont="1" applyBorder="1" applyAlignment="1">
      <alignment vertical="center"/>
    </xf>
    <xf numFmtId="167" fontId="19" fillId="0" borderId="29" xfId="56" applyNumberFormat="1" applyFont="1" applyBorder="1" applyAlignment="1">
      <alignment vertical="center" wrapText="1"/>
    </xf>
    <xf numFmtId="167" fontId="19" fillId="0" borderId="40" xfId="56" applyNumberFormat="1" applyFont="1" applyBorder="1" applyAlignment="1">
      <alignment vertical="center"/>
    </xf>
    <xf numFmtId="0" fontId="31" fillId="7" borderId="0" xfId="9" applyFont="1" applyFill="1" applyProtection="1">
      <protection locked="0"/>
    </xf>
    <xf numFmtId="0" fontId="12" fillId="7" borderId="6" xfId="9" applyFont="1" applyFill="1" applyBorder="1" applyProtection="1">
      <protection locked="0"/>
    </xf>
    <xf numFmtId="0" fontId="11" fillId="0" borderId="0" xfId="12" applyNumberFormat="1" applyAlignment="1" applyProtection="1">
      <alignment horizontal="left" indent="1"/>
      <protection locked="0"/>
    </xf>
    <xf numFmtId="0" fontId="11" fillId="0" borderId="0" xfId="12" applyNumberFormat="1" applyAlignment="1" applyProtection="1">
      <alignment horizontal="left" wrapText="1" indent="1"/>
      <protection locked="0"/>
    </xf>
    <xf numFmtId="0" fontId="11" fillId="0" borderId="0" xfId="6" applyAlignment="1" applyProtection="1">
      <alignment horizontal="left" indent="1"/>
      <protection locked="0"/>
    </xf>
    <xf numFmtId="0" fontId="11" fillId="0" borderId="0" xfId="6" applyAlignment="1" applyProtection="1">
      <alignment horizontal="left" wrapText="1" indent="1"/>
      <protection locked="0"/>
    </xf>
    <xf numFmtId="0" fontId="11" fillId="0" borderId="1" xfId="6" applyBorder="1" applyAlignment="1" applyProtection="1">
      <alignment horizontal="left" indent="1"/>
      <protection locked="0"/>
    </xf>
    <xf numFmtId="0" fontId="11" fillId="0" borderId="1" xfId="6" applyBorder="1" applyAlignment="1" applyProtection="1">
      <alignment horizontal="left" wrapText="1" indent="1"/>
      <protection locked="0"/>
    </xf>
    <xf numFmtId="49" fontId="11" fillId="0" borderId="0" xfId="14" applyAlignment="1" applyProtection="1">
      <alignment horizontal="left"/>
      <protection locked="0"/>
    </xf>
    <xf numFmtId="0" fontId="16" fillId="0" borderId="7" xfId="27" applyFont="1" applyBorder="1" applyAlignment="1" applyProtection="1">
      <alignment horizontal="center" vertical="center" wrapText="1"/>
      <protection locked="0"/>
    </xf>
    <xf numFmtId="0" fontId="16" fillId="0" borderId="7" xfId="8" applyFont="1" applyBorder="1" applyAlignment="1" applyProtection="1">
      <alignment horizontal="center" vertical="center" wrapText="1"/>
      <protection locked="0"/>
    </xf>
    <xf numFmtId="0" fontId="8" fillId="0" borderId="40" xfId="56" applyBorder="1"/>
    <xf numFmtId="0" fontId="88" fillId="0" borderId="22" xfId="56" applyFont="1" applyBorder="1" applyAlignment="1">
      <alignment wrapText="1"/>
    </xf>
    <xf numFmtId="0" fontId="16" fillId="0" borderId="7" xfId="138" applyFont="1" applyBorder="1" applyAlignment="1" applyProtection="1">
      <alignment horizontal="center" vertical="center" wrapText="1"/>
      <protection locked="0"/>
    </xf>
    <xf numFmtId="0" fontId="16" fillId="0" borderId="7" xfId="138" applyFont="1" applyBorder="1" applyAlignment="1" applyProtection="1">
      <alignment horizontal="left" vertical="center" wrapText="1"/>
      <protection locked="0"/>
    </xf>
    <xf numFmtId="49" fontId="16" fillId="7" borderId="12" xfId="1" applyFont="1" applyFill="1" applyBorder="1" applyAlignment="1" applyProtection="1">
      <alignment vertical="center"/>
      <protection hidden="1"/>
    </xf>
    <xf numFmtId="0" fontId="16" fillId="6" borderId="7" xfId="27" applyFont="1" applyFill="1" applyBorder="1" applyAlignment="1" applyProtection="1">
      <alignment horizontal="center" vertical="center" wrapText="1"/>
      <protection locked="0"/>
    </xf>
    <xf numFmtId="0" fontId="137" fillId="0" borderId="7" xfId="58" applyFont="1" applyFill="1" applyBorder="1" applyAlignment="1" applyProtection="1">
      <alignment horizontal="center" vertical="center" wrapText="1"/>
      <protection locked="0"/>
    </xf>
    <xf numFmtId="49" fontId="138" fillId="0" borderId="7" xfId="58" applyNumberFormat="1" applyFont="1" applyFill="1" applyBorder="1" applyAlignment="1" applyProtection="1">
      <alignment horizontal="center" vertical="center" wrapText="1"/>
      <protection locked="0"/>
    </xf>
    <xf numFmtId="49" fontId="27" fillId="0" borderId="0" xfId="1" applyFont="1" applyAlignment="1" applyProtection="1">
      <alignment horizontal="left" vertical="center"/>
      <protection hidden="1"/>
    </xf>
    <xf numFmtId="3" fontId="19" fillId="0" borderId="0" xfId="27" applyNumberFormat="1" applyFont="1">
      <alignment horizontal="center" vertical="center"/>
    </xf>
    <xf numFmtId="0" fontId="23" fillId="0" borderId="0" xfId="27" applyFont="1" applyAlignment="1">
      <alignment horizontal="center" vertical="center" wrapText="1"/>
    </xf>
    <xf numFmtId="0" fontId="11" fillId="0" borderId="7" xfId="0" applyFont="1" applyBorder="1" applyAlignment="1">
      <alignment horizontal="center" vertical="center" wrapText="1"/>
    </xf>
    <xf numFmtId="0" fontId="0" fillId="0" borderId="0" xfId="21" applyFont="1">
      <alignment horizontal="center" vertical="center"/>
    </xf>
    <xf numFmtId="0" fontId="0" fillId="0" borderId="0" xfId="27" applyFont="1" applyProtection="1">
      <alignment horizontal="center" vertical="center"/>
      <protection hidden="1"/>
    </xf>
    <xf numFmtId="0" fontId="0" fillId="0" borderId="0" xfId="27" applyFont="1" applyAlignment="1" applyProtection="1">
      <protection hidden="1"/>
    </xf>
    <xf numFmtId="0" fontId="0" fillId="0" borderId="0" xfId="27" applyFont="1">
      <alignment horizontal="center" vertical="center"/>
    </xf>
    <xf numFmtId="0" fontId="16" fillId="6" borderId="7" xfId="27" applyFont="1" applyFill="1" applyBorder="1" applyAlignment="1" applyProtection="1">
      <alignment horizontal="center" vertical="center" textRotation="90" wrapText="1"/>
      <protection locked="0"/>
    </xf>
    <xf numFmtId="0" fontId="138" fillId="6" borderId="7" xfId="58" applyFont="1" applyFill="1" applyBorder="1" applyAlignment="1" applyProtection="1">
      <alignment horizontal="center" vertical="center" textRotation="90" wrapText="1"/>
      <protection locked="0"/>
    </xf>
    <xf numFmtId="0" fontId="16" fillId="7" borderId="19" xfId="27" applyFont="1" applyFill="1" applyBorder="1" applyAlignment="1" applyProtection="1">
      <alignment vertical="center"/>
      <protection hidden="1"/>
    </xf>
    <xf numFmtId="0" fontId="16" fillId="7" borderId="15" xfId="27" applyFont="1" applyFill="1" applyBorder="1" applyAlignment="1" applyProtection="1">
      <alignment vertical="center"/>
      <protection hidden="1"/>
    </xf>
    <xf numFmtId="0" fontId="16" fillId="7" borderId="17" xfId="27" applyFont="1" applyFill="1" applyBorder="1" applyAlignment="1" applyProtection="1">
      <alignment vertical="center"/>
      <protection hidden="1"/>
    </xf>
    <xf numFmtId="0" fontId="10" fillId="18" borderId="11" xfId="27" applyFill="1" applyBorder="1" applyAlignment="1" applyProtection="1">
      <protection hidden="1"/>
    </xf>
    <xf numFmtId="0" fontId="12" fillId="18" borderId="6" xfId="27" applyFont="1" applyFill="1" applyBorder="1" applyAlignment="1" applyProtection="1">
      <alignment horizontal="right"/>
      <protection hidden="1"/>
    </xf>
    <xf numFmtId="49" fontId="27" fillId="0" borderId="13" xfId="1" applyFont="1" applyBorder="1" applyAlignment="1" applyProtection="1">
      <alignment horizontal="left" indent="1"/>
      <protection hidden="1"/>
    </xf>
    <xf numFmtId="49" fontId="27" fillId="0" borderId="14" xfId="1" applyFont="1" applyBorder="1" applyAlignment="1" applyProtection="1">
      <alignment horizontal="left" indent="1"/>
      <protection hidden="1"/>
    </xf>
    <xf numFmtId="0" fontId="0" fillId="0" borderId="0" xfId="27" applyFont="1" applyAlignment="1" applyProtection="1">
      <alignment vertical="center"/>
      <protection hidden="1"/>
    </xf>
    <xf numFmtId="0" fontId="0" fillId="0" borderId="0" xfId="27" applyFont="1" applyAlignment="1">
      <alignment vertical="center" wrapText="1"/>
    </xf>
    <xf numFmtId="0" fontId="0" fillId="0" borderId="0" xfId="27" applyFont="1" applyAlignment="1"/>
    <xf numFmtId="169" fontId="113" fillId="0" borderId="0" xfId="82" applyFont="1" applyAlignment="1" applyProtection="1">
      <alignment horizontal="right"/>
      <protection hidden="1"/>
    </xf>
    <xf numFmtId="169" fontId="22" fillId="0" borderId="0" xfId="82" applyFont="1" applyAlignment="1" applyProtection="1">
      <alignment horizontal="right"/>
      <protection hidden="1"/>
    </xf>
    <xf numFmtId="169" fontId="113" fillId="0" borderId="0" xfId="82" applyFont="1" applyAlignment="1" applyProtection="1">
      <alignment horizontal="right" vertical="top"/>
      <protection hidden="1"/>
    </xf>
    <xf numFmtId="169" fontId="22" fillId="0" borderId="0" xfId="82" applyFont="1" applyAlignment="1" applyProtection="1">
      <alignment horizontal="right" vertical="top"/>
      <protection hidden="1"/>
    </xf>
    <xf numFmtId="169" fontId="22" fillId="0" borderId="0" xfId="82" applyFont="1" applyAlignment="1" applyProtection="1">
      <alignment horizontal="right" vertical="center"/>
      <protection hidden="1"/>
    </xf>
    <xf numFmtId="3" fontId="0" fillId="0" borderId="0" xfId="27" applyNumberFormat="1" applyFont="1" applyAlignment="1" applyProtection="1">
      <alignment vertical="center"/>
      <protection hidden="1"/>
    </xf>
    <xf numFmtId="169" fontId="0" fillId="0" borderId="0" xfId="82" applyFont="1" applyAlignment="1" applyProtection="1">
      <protection hidden="1"/>
    </xf>
    <xf numFmtId="0" fontId="0" fillId="18" borderId="13" xfId="27" applyFont="1" applyFill="1" applyBorder="1" applyAlignment="1" applyProtection="1">
      <protection hidden="1"/>
    </xf>
    <xf numFmtId="0" fontId="0" fillId="18" borderId="11" xfId="27" applyFont="1" applyFill="1" applyBorder="1" applyAlignment="1" applyProtection="1">
      <protection hidden="1"/>
    </xf>
    <xf numFmtId="0" fontId="0" fillId="10" borderId="11" xfId="27" applyFont="1" applyFill="1" applyBorder="1" applyAlignment="1" applyProtection="1">
      <protection hidden="1"/>
    </xf>
    <xf numFmtId="0" fontId="0" fillId="10" borderId="6" xfId="27" applyFont="1" applyFill="1" applyBorder="1" applyAlignment="1" applyProtection="1">
      <alignment horizontal="center"/>
      <protection hidden="1"/>
    </xf>
    <xf numFmtId="0" fontId="0" fillId="10" borderId="6" xfId="27" applyFont="1" applyFill="1" applyBorder="1" applyAlignment="1" applyProtection="1">
      <protection hidden="1"/>
    </xf>
    <xf numFmtId="0" fontId="0" fillId="10" borderId="10" xfId="27" applyFont="1" applyFill="1" applyBorder="1" applyAlignment="1" applyProtection="1">
      <protection hidden="1"/>
    </xf>
    <xf numFmtId="0" fontId="137" fillId="0" borderId="7" xfId="58" applyFont="1" applyBorder="1" applyAlignment="1" applyProtection="1">
      <alignment horizontal="center" vertical="center" wrapText="1"/>
      <protection locked="0"/>
    </xf>
    <xf numFmtId="49" fontId="138" fillId="0" borderId="7" xfId="58" applyNumberFormat="1" applyFont="1" applyBorder="1" applyAlignment="1" applyProtection="1">
      <alignment horizontal="center" vertical="center" wrapText="1"/>
      <protection locked="0"/>
    </xf>
    <xf numFmtId="166" fontId="11" fillId="0" borderId="7" xfId="82" applyNumberFormat="1" applyFont="1" applyBorder="1" applyAlignment="1" applyProtection="1">
      <protection locked="0"/>
    </xf>
    <xf numFmtId="3" fontId="19" fillId="0" borderId="15" xfId="82" applyNumberFormat="1" applyFont="1" applyBorder="1" applyAlignment="1"/>
    <xf numFmtId="0" fontId="70" fillId="0" borderId="0" xfId="58" applyFont="1" applyAlignment="1">
      <alignment horizontal="left" vertical="center"/>
    </xf>
    <xf numFmtId="0" fontId="72" fillId="0" borderId="0" xfId="58" applyFont="1" applyAlignment="1">
      <alignment horizontal="left" vertical="top"/>
    </xf>
    <xf numFmtId="0" fontId="66" fillId="0" borderId="0" xfId="58" applyFont="1" applyAlignment="1">
      <alignment horizontal="left" vertical="top"/>
    </xf>
    <xf numFmtId="0" fontId="10" fillId="8" borderId="7" xfId="27" applyFill="1" applyBorder="1" applyProtection="1">
      <alignment horizontal="center" vertical="center"/>
      <protection locked="0" hidden="1"/>
    </xf>
    <xf numFmtId="0" fontId="0" fillId="8" borderId="7" xfId="27" applyFont="1" applyFill="1" applyBorder="1" applyProtection="1">
      <alignment horizontal="center" vertical="center"/>
      <protection locked="0" hidden="1"/>
    </xf>
    <xf numFmtId="0" fontId="16" fillId="0" borderId="7" xfId="0" applyFont="1" applyBorder="1" applyProtection="1">
      <alignment horizontal="center" vertical="center"/>
      <protection locked="0"/>
    </xf>
    <xf numFmtId="0" fontId="8" fillId="0" borderId="0" xfId="0" applyFont="1" applyAlignment="1" applyProtection="1">
      <alignment horizontal="left" wrapText="1"/>
      <protection hidden="1"/>
    </xf>
    <xf numFmtId="0" fontId="16" fillId="2" borderId="7" xfId="0" applyFont="1" applyFill="1" applyBorder="1" applyAlignment="1" applyProtection="1">
      <alignment horizontal="center" vertical="center" wrapText="1"/>
      <protection locked="0"/>
    </xf>
    <xf numFmtId="3" fontId="16" fillId="0" borderId="7" xfId="0" applyNumberFormat="1" applyFont="1" applyBorder="1" applyAlignment="1" applyProtection="1">
      <alignment horizontal="center" vertical="center" wrapText="1"/>
      <protection locked="0"/>
    </xf>
    <xf numFmtId="3" fontId="16" fillId="2" borderId="7" xfId="0" applyNumberFormat="1" applyFont="1" applyFill="1" applyBorder="1" applyAlignment="1" applyProtection="1">
      <alignment horizontal="center" vertical="center" wrapText="1"/>
      <protection locked="0"/>
    </xf>
    <xf numFmtId="14" fontId="11" fillId="0" borderId="7" xfId="27" applyNumberFormat="1" applyFont="1" applyBorder="1" applyAlignment="1" applyProtection="1">
      <alignment horizontal="center" wrapText="1"/>
      <protection locked="0"/>
    </xf>
    <xf numFmtId="0" fontId="11" fillId="0" borderId="7" xfId="27" applyFont="1" applyBorder="1" applyAlignment="1" applyProtection="1">
      <alignment horizontal="center" wrapText="1"/>
      <protection locked="0"/>
    </xf>
    <xf numFmtId="14" fontId="11" fillId="0" borderId="0" xfId="0" applyNumberFormat="1" applyFont="1" applyAlignment="1">
      <alignment horizontal="left" vertical="center"/>
    </xf>
    <xf numFmtId="14" fontId="11" fillId="0" borderId="7" xfId="27" applyNumberFormat="1" applyFont="1" applyBorder="1" applyAlignment="1" applyProtection="1">
      <alignment horizontal="center" vertical="center" wrapText="1"/>
      <protection locked="0"/>
    </xf>
    <xf numFmtId="0" fontId="11" fillId="0" borderId="7" xfId="27" applyFont="1" applyBorder="1" applyAlignment="1" applyProtection="1">
      <alignment horizontal="left" vertical="center" wrapText="1"/>
      <protection locked="0"/>
    </xf>
    <xf numFmtId="3" fontId="11" fillId="0" borderId="7" xfId="27" applyNumberFormat="1" applyFont="1" applyBorder="1" applyAlignment="1" applyProtection="1">
      <alignment vertical="center"/>
      <protection locked="0"/>
    </xf>
    <xf numFmtId="166" fontId="11" fillId="0" borderId="7" xfId="82" applyNumberFormat="1" applyFont="1" applyFill="1" applyBorder="1" applyAlignment="1" applyProtection="1">
      <alignment vertical="center"/>
      <protection locked="0"/>
    </xf>
    <xf numFmtId="0" fontId="11" fillId="6" borderId="7" xfId="27" applyFont="1" applyFill="1" applyBorder="1" applyAlignment="1" applyProtection="1">
      <alignment horizontal="left" vertical="center" wrapText="1"/>
      <protection locked="0"/>
    </xf>
    <xf numFmtId="14" fontId="11" fillId="0" borderId="0" xfId="0" applyNumberFormat="1" applyFont="1">
      <alignment horizontal="center" vertical="center"/>
    </xf>
    <xf numFmtId="49" fontId="11" fillId="0" borderId="0" xfId="22" applyFont="1" applyAlignment="1">
      <alignment horizontal="left" wrapText="1"/>
    </xf>
    <xf numFmtId="1" fontId="11" fillId="0" borderId="0" xfId="0" applyNumberFormat="1" applyFont="1">
      <alignment horizontal="center" vertical="center"/>
    </xf>
    <xf numFmtId="0" fontId="16" fillId="19" borderId="7" xfId="0" applyFont="1" applyFill="1" applyBorder="1" applyAlignment="1" applyProtection="1">
      <alignment horizontal="center" vertical="center" wrapText="1"/>
      <protection locked="0"/>
    </xf>
    <xf numFmtId="0" fontId="11" fillId="19" borderId="0" xfId="0" applyFont="1" applyFill="1">
      <alignment horizontal="center" vertical="center"/>
    </xf>
    <xf numFmtId="14" fontId="0" fillId="0" borderId="0" xfId="0" applyNumberFormat="1">
      <alignment horizontal="center" vertical="center"/>
    </xf>
    <xf numFmtId="0" fontId="30" fillId="0" borderId="0" xfId="0" applyFont="1" applyAlignment="1">
      <alignment horizontal="left" vertical="center"/>
    </xf>
    <xf numFmtId="0" fontId="39" fillId="0" borderId="0" xfId="0" applyFont="1" applyAlignment="1">
      <alignment horizontal="left" vertical="center"/>
    </xf>
    <xf numFmtId="7" fontId="11" fillId="0" borderId="0" xfId="0" applyNumberFormat="1" applyFont="1">
      <alignment horizontal="center" vertical="center"/>
    </xf>
    <xf numFmtId="7" fontId="11" fillId="19" borderId="0" xfId="3" applyNumberFormat="1" applyFont="1" applyFill="1" applyAlignment="1">
      <alignment horizontal="center" vertical="center"/>
    </xf>
    <xf numFmtId="7" fontId="11" fillId="0" borderId="0" xfId="3" applyNumberFormat="1" applyFont="1" applyAlignment="1">
      <alignment horizontal="center" vertical="center"/>
    </xf>
    <xf numFmtId="0" fontId="12" fillId="8" borderId="7" xfId="27" applyFont="1" applyFill="1" applyBorder="1" applyProtection="1">
      <alignment horizontal="center" vertical="center"/>
      <protection locked="0" hidden="1"/>
    </xf>
    <xf numFmtId="9" fontId="11" fillId="0" borderId="0" xfId="0" applyNumberFormat="1" applyFont="1">
      <alignment horizontal="center" vertical="center"/>
    </xf>
    <xf numFmtId="7" fontId="11" fillId="19" borderId="0" xfId="0" applyNumberFormat="1" applyFont="1" applyFill="1">
      <alignment horizontal="center" vertical="center"/>
    </xf>
    <xf numFmtId="0" fontId="76" fillId="6" borderId="0" xfId="0" applyFont="1" applyFill="1">
      <alignment horizontal="center" vertical="center"/>
    </xf>
    <xf numFmtId="0" fontId="76" fillId="6" borderId="0" xfId="0" applyFont="1" applyFill="1" applyAlignment="1" applyProtection="1">
      <protection hidden="1"/>
    </xf>
    <xf numFmtId="0" fontId="76" fillId="6" borderId="0" xfId="0" applyFont="1" applyFill="1" applyAlignment="1">
      <alignment horizontal="left" vertical="center"/>
    </xf>
    <xf numFmtId="0" fontId="41" fillId="6" borderId="0" xfId="0" applyFont="1" applyFill="1" applyAlignment="1">
      <alignment horizontal="left" vertical="center"/>
    </xf>
    <xf numFmtId="0" fontId="41" fillId="19" borderId="0" xfId="0" applyFont="1" applyFill="1" applyAlignment="1">
      <alignment horizontal="left" vertical="center"/>
    </xf>
    <xf numFmtId="0" fontId="41" fillId="6" borderId="0" xfId="0" applyFont="1" applyFill="1">
      <alignment horizontal="center" vertical="center"/>
    </xf>
    <xf numFmtId="0" fontId="76" fillId="6" borderId="0" xfId="0" applyFont="1" applyFill="1" applyAlignment="1">
      <alignment horizontal="right" vertical="top"/>
    </xf>
    <xf numFmtId="0" fontId="76" fillId="6" borderId="0" xfId="0" applyFont="1" applyFill="1" applyAlignment="1">
      <alignment horizontal="left" vertical="top"/>
    </xf>
    <xf numFmtId="37" fontId="76" fillId="6" borderId="0" xfId="0" applyNumberFormat="1" applyFont="1" applyFill="1">
      <alignment horizontal="center" vertical="center"/>
    </xf>
    <xf numFmtId="0" fontId="141" fillId="6" borderId="0" xfId="0" applyFont="1" applyFill="1" applyAlignment="1">
      <alignment horizontal="left" vertical="center"/>
    </xf>
    <xf numFmtId="0" fontId="76" fillId="19" borderId="0" xfId="0" applyFont="1" applyFill="1" applyAlignment="1">
      <alignment horizontal="left" vertical="center"/>
    </xf>
    <xf numFmtId="0" fontId="76" fillId="6" borderId="0" xfId="61" applyFont="1" applyFill="1" applyAlignment="1">
      <alignment horizontal="left" vertical="top"/>
    </xf>
    <xf numFmtId="0" fontId="142" fillId="6" borderId="0" xfId="0" applyFont="1" applyFill="1" applyAlignment="1">
      <alignment horizontal="left" vertical="center"/>
    </xf>
    <xf numFmtId="0" fontId="141" fillId="19" borderId="0" xfId="0" applyFont="1" applyFill="1" applyAlignment="1">
      <alignment vertical="center"/>
    </xf>
    <xf numFmtId="0" fontId="76" fillId="6" borderId="0" xfId="0" applyFont="1" applyFill="1" applyAlignment="1"/>
    <xf numFmtId="0" fontId="76" fillId="19" borderId="0" xfId="0" applyFont="1" applyFill="1" applyAlignment="1">
      <alignment vertical="center"/>
    </xf>
    <xf numFmtId="0" fontId="141" fillId="0" borderId="0" xfId="0" applyFont="1" applyAlignment="1">
      <alignment horizontal="left" vertical="center"/>
    </xf>
    <xf numFmtId="0" fontId="76" fillId="0" borderId="0" xfId="0" applyFont="1" applyAlignment="1">
      <alignment horizontal="left" vertical="center"/>
    </xf>
    <xf numFmtId="43" fontId="76" fillId="6" borderId="0" xfId="60" applyFont="1" applyFill="1" applyAlignment="1">
      <alignment horizontal="center" vertical="center"/>
    </xf>
    <xf numFmtId="0" fontId="141" fillId="19" borderId="0" xfId="0" applyFont="1" applyFill="1" applyAlignment="1">
      <alignment horizontal="left" vertical="center"/>
    </xf>
    <xf numFmtId="0" fontId="76" fillId="19" borderId="0" xfId="0" applyFont="1" applyFill="1">
      <alignment horizontal="center" vertical="center"/>
    </xf>
    <xf numFmtId="16" fontId="76" fillId="6" borderId="0" xfId="0" applyNumberFormat="1" applyFont="1" applyFill="1">
      <alignment horizontal="center" vertical="center"/>
    </xf>
    <xf numFmtId="0" fontId="41" fillId="6" borderId="0" xfId="0" applyFont="1" applyFill="1" applyAlignment="1" applyProtection="1">
      <protection hidden="1"/>
    </xf>
    <xf numFmtId="0" fontId="76" fillId="6" borderId="0" xfId="0" applyFont="1" applyFill="1" applyAlignment="1">
      <alignment horizontal="right" vertical="center"/>
    </xf>
    <xf numFmtId="0" fontId="77" fillId="6" borderId="0" xfId="0" applyFont="1" applyFill="1" applyAlignment="1">
      <alignment horizontal="right" vertical="center"/>
    </xf>
    <xf numFmtId="0" fontId="41" fillId="19" borderId="0" xfId="0" applyFont="1" applyFill="1">
      <alignment horizontal="center" vertical="center"/>
    </xf>
    <xf numFmtId="0" fontId="143" fillId="0" borderId="0" xfId="0" applyFont="1" applyAlignment="1">
      <alignment horizontal="left" vertical="center"/>
    </xf>
    <xf numFmtId="0" fontId="76" fillId="6" borderId="0" xfId="0" applyFont="1" applyFill="1" applyAlignment="1">
      <alignment horizontal="center"/>
    </xf>
    <xf numFmtId="0" fontId="76" fillId="6" borderId="0" xfId="0" applyFont="1" applyFill="1" applyAlignment="1" applyProtection="1">
      <alignment horizontal="left"/>
      <protection hidden="1"/>
    </xf>
    <xf numFmtId="49" fontId="140" fillId="0" borderId="0" xfId="80" applyNumberFormat="1" applyFont="1"/>
    <xf numFmtId="0" fontId="140" fillId="0" borderId="0" xfId="80" applyFont="1"/>
    <xf numFmtId="0" fontId="41" fillId="20" borderId="22" xfId="56" applyFont="1" applyFill="1" applyBorder="1" applyAlignment="1">
      <alignment vertical="center"/>
    </xf>
    <xf numFmtId="0" fontId="31" fillId="0" borderId="0" xfId="56" applyFont="1"/>
    <xf numFmtId="42" fontId="10" fillId="0" borderId="0" xfId="56" applyNumberFormat="1" applyFont="1" applyAlignment="1">
      <alignment vertical="center" wrapText="1"/>
    </xf>
    <xf numFmtId="167" fontId="10" fillId="0" borderId="0" xfId="56" applyNumberFormat="1" applyFont="1" applyAlignment="1">
      <alignment vertical="center" wrapText="1"/>
    </xf>
    <xf numFmtId="167" fontId="10" fillId="0" borderId="36" xfId="56" applyNumberFormat="1" applyFont="1" applyBorder="1" applyAlignment="1">
      <alignment vertical="center" wrapText="1"/>
    </xf>
    <xf numFmtId="0" fontId="10" fillId="0" borderId="15" xfId="56" applyFont="1" applyBorder="1" applyAlignment="1">
      <alignment horizontal="right" vertical="center" wrapText="1"/>
    </xf>
    <xf numFmtId="167" fontId="10" fillId="0" borderId="36" xfId="56" applyNumberFormat="1" applyFont="1" applyBorder="1" applyAlignment="1">
      <alignment horizontal="center" vertical="center"/>
    </xf>
    <xf numFmtId="0" fontId="10" fillId="0" borderId="6" xfId="56" applyFont="1" applyBorder="1" applyAlignment="1">
      <alignment vertical="center" wrapText="1"/>
    </xf>
    <xf numFmtId="167" fontId="10" fillId="0" borderId="6" xfId="56" applyNumberFormat="1" applyFont="1" applyBorder="1" applyAlignment="1">
      <alignment vertical="center" wrapText="1"/>
    </xf>
    <xf numFmtId="167" fontId="10" fillId="0" borderId="47" xfId="56" applyNumberFormat="1" applyFont="1" applyBorder="1" applyAlignment="1">
      <alignment vertical="center"/>
    </xf>
    <xf numFmtId="0" fontId="11" fillId="7" borderId="22" xfId="56" applyFont="1" applyFill="1" applyBorder="1" applyAlignment="1">
      <alignment vertical="center" wrapText="1"/>
    </xf>
    <xf numFmtId="42" fontId="19" fillId="7" borderId="22" xfId="56" applyNumberFormat="1" applyFont="1" applyFill="1" applyBorder="1" applyAlignment="1">
      <alignment vertical="center" wrapText="1"/>
    </xf>
    <xf numFmtId="0" fontId="11" fillId="7" borderId="22" xfId="56" applyFont="1" applyFill="1" applyBorder="1" applyAlignment="1">
      <alignment vertical="center"/>
    </xf>
    <xf numFmtId="167" fontId="19" fillId="7" borderId="22" xfId="56" applyNumberFormat="1" applyFont="1" applyFill="1" applyBorder="1" applyAlignment="1">
      <alignment vertical="center" wrapText="1"/>
    </xf>
    <xf numFmtId="0" fontId="11" fillId="7" borderId="22" xfId="56" applyFont="1" applyFill="1" applyBorder="1"/>
    <xf numFmtId="167" fontId="19" fillId="7" borderId="34" xfId="56" applyNumberFormat="1" applyFont="1" applyFill="1" applyBorder="1" applyAlignment="1">
      <alignment vertical="center" wrapText="1"/>
    </xf>
    <xf numFmtId="0" fontId="11" fillId="0" borderId="15" xfId="56" applyFont="1" applyBorder="1" applyAlignment="1">
      <alignment horizontal="center" wrapText="1"/>
    </xf>
    <xf numFmtId="42" fontId="11" fillId="0" borderId="15" xfId="56" applyNumberFormat="1" applyFont="1" applyBorder="1" applyAlignment="1">
      <alignment horizontal="center" wrapText="1"/>
    </xf>
    <xf numFmtId="0" fontId="11" fillId="0" borderId="4" xfId="56" applyFont="1" applyBorder="1" applyAlignment="1">
      <alignment horizontal="center" wrapText="1"/>
    </xf>
    <xf numFmtId="167" fontId="11" fillId="0" borderId="4" xfId="56" applyNumberFormat="1" applyFont="1" applyBorder="1" applyAlignment="1">
      <alignment horizontal="center" wrapText="1"/>
    </xf>
    <xf numFmtId="0" fontId="8" fillId="0" borderId="35" xfId="56" applyBorder="1"/>
    <xf numFmtId="0" fontId="8" fillId="0" borderId="39" xfId="56" applyBorder="1"/>
    <xf numFmtId="0" fontId="59" fillId="14" borderId="31" xfId="56" applyFont="1" applyFill="1" applyBorder="1" applyAlignment="1">
      <alignment horizontal="left" vertical="center"/>
    </xf>
    <xf numFmtId="0" fontId="13" fillId="14" borderId="21" xfId="56" applyFont="1" applyFill="1" applyBorder="1" applyAlignment="1">
      <alignment vertical="center" wrapText="1"/>
    </xf>
    <xf numFmtId="0" fontId="13" fillId="14" borderId="24" xfId="56" applyFont="1" applyFill="1" applyBorder="1" applyAlignment="1">
      <alignment vertical="center" wrapText="1"/>
    </xf>
    <xf numFmtId="0" fontId="16" fillId="0" borderId="41" xfId="56" applyFont="1" applyBorder="1" applyAlignment="1">
      <alignment vertical="center" wrapText="1"/>
    </xf>
    <xf numFmtId="0" fontId="16" fillId="0" borderId="23" xfId="56" applyFont="1" applyBorder="1" applyAlignment="1">
      <alignment vertical="center" wrapText="1"/>
    </xf>
    <xf numFmtId="0" fontId="10" fillId="0" borderId="41" xfId="56" applyFont="1" applyBorder="1" applyAlignment="1">
      <alignment horizontal="right" vertical="center" wrapText="1" indent="1"/>
    </xf>
    <xf numFmtId="0" fontId="16" fillId="0" borderId="23" xfId="56" applyFont="1" applyBorder="1" applyAlignment="1">
      <alignment vertical="center"/>
    </xf>
    <xf numFmtId="0" fontId="16" fillId="0" borderId="23" xfId="56" applyFont="1" applyBorder="1" applyAlignment="1">
      <alignment horizontal="center" vertical="center"/>
    </xf>
    <xf numFmtId="0" fontId="11" fillId="0" borderId="42" xfId="56" applyFont="1" applyBorder="1" applyAlignment="1">
      <alignment vertical="center" wrapText="1"/>
    </xf>
    <xf numFmtId="0" fontId="16" fillId="0" borderId="43" xfId="56" applyFont="1" applyBorder="1" applyAlignment="1">
      <alignment horizontal="center" vertical="center"/>
    </xf>
    <xf numFmtId="0" fontId="90" fillId="0" borderId="0" xfId="56" applyFont="1"/>
    <xf numFmtId="0" fontId="90" fillId="0" borderId="0" xfId="56" applyFont="1" applyAlignment="1">
      <alignment horizontal="right"/>
    </xf>
    <xf numFmtId="167" fontId="89" fillId="0" borderId="0" xfId="56" applyNumberFormat="1" applyFont="1"/>
    <xf numFmtId="0" fontId="90" fillId="0" borderId="0" xfId="56" applyFont="1" applyAlignment="1">
      <alignment wrapText="1"/>
    </xf>
    <xf numFmtId="0" fontId="89" fillId="0" borderId="0" xfId="56" applyFont="1" applyAlignment="1">
      <alignment horizontal="center" vertical="center"/>
    </xf>
    <xf numFmtId="0" fontId="89" fillId="0" borderId="0" xfId="56" applyFont="1" applyAlignment="1">
      <alignment horizontal="left" vertical="center"/>
    </xf>
    <xf numFmtId="0" fontId="46" fillId="0" borderId="0" xfId="56" applyFont="1" applyAlignment="1">
      <alignment vertical="center"/>
    </xf>
    <xf numFmtId="0" fontId="89" fillId="0" borderId="0" xfId="56" applyFont="1" applyAlignment="1">
      <alignment horizontal="left" indent="2"/>
    </xf>
    <xf numFmtId="0" fontId="8" fillId="0" borderId="0" xfId="56" applyAlignment="1">
      <alignment horizontal="left" indent="1"/>
    </xf>
    <xf numFmtId="0" fontId="89" fillId="0" borderId="0" xfId="56" applyFont="1" applyAlignment="1">
      <alignment horizontal="left" indent="1"/>
    </xf>
    <xf numFmtId="0" fontId="93" fillId="0" borderId="0" xfId="56" applyFont="1"/>
    <xf numFmtId="0" fontId="90" fillId="0" borderId="0" xfId="56" applyFont="1" applyAlignment="1">
      <alignment horizontal="left"/>
    </xf>
    <xf numFmtId="0" fontId="134" fillId="0" borderId="0" xfId="56" applyFont="1"/>
    <xf numFmtId="37" fontId="11" fillId="0" borderId="5" xfId="21" applyNumberFormat="1" applyFont="1" applyBorder="1" applyAlignment="1"/>
    <xf numFmtId="9" fontId="23" fillId="0" borderId="5" xfId="15" applyFont="1" applyBorder="1" applyAlignment="1" applyProtection="1"/>
    <xf numFmtId="0" fontId="76" fillId="21" borderId="0" xfId="0" applyFont="1" applyFill="1">
      <alignment horizontal="center" vertical="center"/>
    </xf>
    <xf numFmtId="0" fontId="11" fillId="0" borderId="0" xfId="0" applyFont="1" applyAlignment="1">
      <alignment horizontal="left" vertical="top"/>
    </xf>
    <xf numFmtId="0" fontId="16" fillId="0" borderId="12" xfId="27" applyFont="1" applyBorder="1" applyAlignment="1" applyProtection="1">
      <alignment horizontal="center" vertical="center" wrapText="1"/>
      <protection locked="0"/>
    </xf>
    <xf numFmtId="0" fontId="16" fillId="6" borderId="8" xfId="27" applyFont="1" applyFill="1" applyBorder="1" applyAlignment="1" applyProtection="1">
      <alignment horizontal="center" vertical="center" textRotation="90" wrapText="1"/>
      <protection locked="0"/>
    </xf>
    <xf numFmtId="0" fontId="11" fillId="0" borderId="9" xfId="0" applyFont="1" applyBorder="1" applyAlignment="1" applyProtection="1">
      <alignment horizontal="center" vertical="center" wrapText="1"/>
      <protection locked="0"/>
    </xf>
    <xf numFmtId="0" fontId="19" fillId="0" borderId="9" xfId="27" applyFont="1" applyBorder="1" applyProtection="1">
      <alignment horizontal="center" vertical="center"/>
      <protection locked="0"/>
    </xf>
    <xf numFmtId="0" fontId="16" fillId="17" borderId="25" xfId="27" applyFont="1" applyFill="1" applyBorder="1" applyAlignment="1" applyProtection="1">
      <alignment horizontal="center" vertical="center" wrapText="1"/>
      <protection locked="0"/>
    </xf>
    <xf numFmtId="0" fontId="16" fillId="17" borderId="26" xfId="27" applyFont="1" applyFill="1" applyBorder="1" applyAlignment="1" applyProtection="1">
      <alignment horizontal="center" vertical="center" wrapText="1"/>
      <protection locked="0"/>
    </xf>
    <xf numFmtId="0" fontId="50" fillId="6" borderId="0" xfId="9" applyFont="1" applyFill="1" applyAlignment="1">
      <alignment vertical="top" wrapText="1"/>
    </xf>
    <xf numFmtId="0" fontId="50" fillId="6" borderId="0" xfId="9" applyFont="1" applyFill="1" applyAlignment="1">
      <alignment vertical="center"/>
    </xf>
    <xf numFmtId="3" fontId="103" fillId="14" borderId="60" xfId="56" applyNumberFormat="1" applyFont="1" applyFill="1" applyBorder="1" applyAlignment="1">
      <alignment vertical="center" wrapText="1"/>
    </xf>
    <xf numFmtId="0" fontId="31" fillId="0" borderId="0" xfId="9" applyFont="1" applyAlignment="1">
      <alignment horizontal="left" wrapText="1"/>
    </xf>
    <xf numFmtId="0" fontId="100" fillId="14" borderId="0" xfId="27" applyFont="1" applyFill="1" applyAlignment="1">
      <alignment horizontal="left" vertical="top" wrapText="1"/>
    </xf>
    <xf numFmtId="0" fontId="30" fillId="7" borderId="67" xfId="9" applyFont="1" applyFill="1" applyBorder="1" applyAlignment="1" applyProtection="1">
      <alignment horizontal="center" vertical="center" wrapText="1"/>
      <protection hidden="1"/>
    </xf>
    <xf numFmtId="0" fontId="30" fillId="7" borderId="68" xfId="9" applyFont="1" applyFill="1" applyBorder="1" applyAlignment="1" applyProtection="1">
      <alignment horizontal="center" vertical="center" wrapText="1"/>
      <protection hidden="1"/>
    </xf>
    <xf numFmtId="0" fontId="30" fillId="7" borderId="69" xfId="9" applyFont="1" applyFill="1" applyBorder="1" applyAlignment="1" applyProtection="1">
      <alignment horizontal="center" vertical="center" wrapText="1"/>
      <protection hidden="1"/>
    </xf>
    <xf numFmtId="0" fontId="12" fillId="0" borderId="0" xfId="29" applyFont="1" applyAlignment="1">
      <alignment horizontal="left" vertical="center" wrapText="1"/>
    </xf>
    <xf numFmtId="0" fontId="12" fillId="0" borderId="0" xfId="29" applyFont="1" applyAlignment="1">
      <alignment horizontal="center" wrapText="1"/>
    </xf>
    <xf numFmtId="0" fontId="128" fillId="7" borderId="64" xfId="58" applyFont="1" applyFill="1" applyBorder="1" applyAlignment="1" applyProtection="1">
      <alignment horizontal="center" vertical="center" wrapText="1"/>
      <protection hidden="1"/>
    </xf>
    <xf numFmtId="0" fontId="128" fillId="7" borderId="65" xfId="58" applyFont="1" applyFill="1" applyBorder="1" applyAlignment="1" applyProtection="1">
      <alignment horizontal="center" vertical="center" wrapText="1"/>
      <protection hidden="1"/>
    </xf>
    <xf numFmtId="0" fontId="128" fillId="7" borderId="66" xfId="58" applyFont="1" applyFill="1" applyBorder="1" applyAlignment="1" applyProtection="1">
      <alignment horizontal="center" vertical="center" wrapText="1"/>
      <protection hidden="1"/>
    </xf>
    <xf numFmtId="0" fontId="12" fillId="0" borderId="0" xfId="29" applyFont="1" applyAlignment="1">
      <alignment horizontal="left" wrapText="1"/>
    </xf>
    <xf numFmtId="0" fontId="43" fillId="4" borderId="64" xfId="9" applyFont="1" applyFill="1" applyBorder="1" applyAlignment="1">
      <alignment horizontal="center" vertical="center" wrapText="1"/>
    </xf>
    <xf numFmtId="0" fontId="43" fillId="4" borderId="65" xfId="9" applyFont="1" applyFill="1" applyBorder="1" applyAlignment="1">
      <alignment horizontal="center" vertical="center" wrapText="1"/>
    </xf>
    <xf numFmtId="0" fontId="43" fillId="4" borderId="65" xfId="9" applyFont="1" applyFill="1" applyBorder="1" applyAlignment="1">
      <alignment horizontal="center" vertical="center"/>
    </xf>
    <xf numFmtId="0" fontId="43" fillId="4" borderId="66" xfId="9" applyFont="1" applyFill="1" applyBorder="1" applyAlignment="1">
      <alignment horizontal="center" vertical="center"/>
    </xf>
    <xf numFmtId="0" fontId="10" fillId="11" borderId="6" xfId="27" applyFill="1" applyBorder="1" applyAlignment="1" applyProtection="1">
      <alignment horizontal="center"/>
      <protection locked="0"/>
    </xf>
    <xf numFmtId="0" fontId="12" fillId="12" borderId="0" xfId="29" applyFont="1" applyFill="1" applyAlignment="1">
      <alignment horizontal="left" vertical="center" wrapText="1"/>
    </xf>
    <xf numFmtId="0" fontId="19" fillId="0" borderId="0" xfId="29" applyFont="1" applyAlignment="1">
      <alignment horizontal="left" vertical="center" wrapText="1" indent="2"/>
    </xf>
    <xf numFmtId="0" fontId="31" fillId="0" borderId="0" xfId="29" applyFont="1" applyAlignment="1">
      <alignment horizontal="left" wrapText="1"/>
    </xf>
    <xf numFmtId="0" fontId="38" fillId="0" borderId="0" xfId="27" applyFont="1" applyAlignment="1">
      <alignment horizontal="left" vertical="center" wrapText="1"/>
    </xf>
    <xf numFmtId="0" fontId="38" fillId="0" borderId="0" xfId="27" applyFont="1" applyAlignment="1">
      <alignment horizontal="left" vertical="center"/>
    </xf>
    <xf numFmtId="0" fontId="10" fillId="11" borderId="6" xfId="27" applyFill="1" applyBorder="1" applyAlignment="1" applyProtection="1">
      <alignment horizontal="center" vertical="center" wrapText="1"/>
      <protection locked="0"/>
    </xf>
    <xf numFmtId="0" fontId="10" fillId="0" borderId="0" xfId="58" applyFont="1" applyAlignment="1">
      <alignment horizontal="left" vertical="top" wrapText="1"/>
    </xf>
    <xf numFmtId="14" fontId="10" fillId="8" borderId="6" xfId="27" applyNumberFormat="1" applyFill="1" applyBorder="1" applyProtection="1">
      <alignment horizontal="center" vertical="center"/>
      <protection locked="0"/>
    </xf>
    <xf numFmtId="0" fontId="10" fillId="0" borderId="19" xfId="27" applyBorder="1" applyAlignment="1" applyProtection="1">
      <alignment horizontal="left" vertical="top" wrapText="1"/>
      <protection locked="0"/>
    </xf>
    <xf numFmtId="0" fontId="10" fillId="0" borderId="15" xfId="27" applyBorder="1" applyAlignment="1" applyProtection="1">
      <alignment horizontal="left" vertical="top" wrapText="1"/>
      <protection locked="0"/>
    </xf>
    <xf numFmtId="0" fontId="10" fillId="0" borderId="17" xfId="27" applyBorder="1" applyAlignment="1" applyProtection="1">
      <alignment horizontal="left" vertical="top" wrapText="1"/>
      <protection locked="0"/>
    </xf>
    <xf numFmtId="0" fontId="10" fillId="0" borderId="11" xfId="27" applyBorder="1" applyAlignment="1" applyProtection="1">
      <alignment horizontal="left" vertical="top" wrapText="1"/>
      <protection locked="0"/>
    </xf>
    <xf numFmtId="0" fontId="10" fillId="0" borderId="6" xfId="27" applyBorder="1" applyAlignment="1" applyProtection="1">
      <alignment horizontal="left" vertical="top" wrapText="1"/>
      <protection locked="0"/>
    </xf>
    <xf numFmtId="0" fontId="10" fillId="0" borderId="10" xfId="27" applyBorder="1" applyAlignment="1" applyProtection="1">
      <alignment horizontal="left" vertical="top" wrapText="1"/>
      <protection locked="0"/>
    </xf>
    <xf numFmtId="0" fontId="59" fillId="9" borderId="12" xfId="27" applyFont="1" applyFill="1" applyBorder="1">
      <alignment horizontal="center" vertical="center"/>
    </xf>
    <xf numFmtId="0" fontId="59" fillId="9" borderId="4" xfId="27" applyFont="1" applyFill="1" applyBorder="1">
      <alignment horizontal="center" vertical="center"/>
    </xf>
    <xf numFmtId="0" fontId="59" fillId="9" borderId="8" xfId="27" applyFont="1" applyFill="1" applyBorder="1">
      <alignment horizontal="center" vertical="center"/>
    </xf>
    <xf numFmtId="0" fontId="111" fillId="7" borderId="56" xfId="27" applyFont="1" applyFill="1" applyBorder="1">
      <alignment horizontal="center" vertical="center"/>
    </xf>
    <xf numFmtId="0" fontId="111" fillId="7" borderId="57" xfId="27" applyFont="1" applyFill="1" applyBorder="1">
      <alignment horizontal="center" vertical="center"/>
    </xf>
    <xf numFmtId="0" fontId="111" fillId="7" borderId="58" xfId="27" applyFont="1" applyFill="1" applyBorder="1">
      <alignment horizontal="center" vertical="center"/>
    </xf>
    <xf numFmtId="0" fontId="10" fillId="0" borderId="0" xfId="27" applyAlignment="1">
      <alignment horizontal="left" vertical="center"/>
    </xf>
    <xf numFmtId="0" fontId="65" fillId="0" borderId="25" xfId="27" applyFont="1" applyBorder="1" applyAlignment="1" applyProtection="1">
      <alignment horizontal="left" vertical="center" wrapText="1"/>
      <protection locked="0"/>
    </xf>
    <xf numFmtId="0" fontId="65" fillId="0" borderId="63" xfId="27" applyFont="1" applyBorder="1" applyAlignment="1" applyProtection="1">
      <alignment horizontal="left" vertical="center" wrapText="1"/>
      <protection locked="0"/>
    </xf>
    <xf numFmtId="0" fontId="65" fillId="0" borderId="26" xfId="27" applyFont="1" applyBorder="1" applyAlignment="1" applyProtection="1">
      <alignment horizontal="left" vertical="center" wrapText="1"/>
      <protection locked="0"/>
    </xf>
    <xf numFmtId="49" fontId="11" fillId="0" borderId="0" xfId="21" applyNumberFormat="1" applyFont="1" applyAlignment="1">
      <alignment vertical="top" wrapText="1"/>
    </xf>
    <xf numFmtId="49" fontId="11" fillId="0" borderId="0" xfId="27" applyNumberFormat="1" applyFont="1" applyAlignment="1">
      <alignment vertical="top"/>
    </xf>
    <xf numFmtId="0" fontId="11" fillId="0" borderId="0" xfId="84" applyFont="1" applyAlignment="1">
      <alignment horizontal="left" vertical="center" wrapText="1" indent="4"/>
    </xf>
    <xf numFmtId="0" fontId="10" fillId="8" borderId="4" xfId="9" applyFill="1" applyBorder="1" applyAlignment="1" applyProtection="1">
      <alignment horizontal="center" vertical="center"/>
      <protection locked="0"/>
    </xf>
    <xf numFmtId="0" fontId="10" fillId="0" borderId="0" xfId="21" applyAlignment="1">
      <alignment horizontal="left" vertical="top" wrapText="1"/>
    </xf>
    <xf numFmtId="0" fontId="10" fillId="0" borderId="27" xfId="21" applyBorder="1" applyAlignment="1" applyProtection="1">
      <alignment horizontal="left" vertical="top" wrapText="1"/>
      <protection locked="0"/>
    </xf>
    <xf numFmtId="0" fontId="10" fillId="0" borderId="20" xfId="21" applyBorder="1" applyAlignment="1" applyProtection="1">
      <alignment horizontal="left" vertical="top" wrapText="1"/>
      <protection locked="0"/>
    </xf>
    <xf numFmtId="0" fontId="10" fillId="0" borderId="28" xfId="21" applyBorder="1" applyAlignment="1" applyProtection="1">
      <alignment horizontal="left" vertical="top" wrapText="1"/>
      <protection locked="0"/>
    </xf>
    <xf numFmtId="0" fontId="31" fillId="0" borderId="0" xfId="21" applyFont="1" applyAlignment="1">
      <alignment horizontal="left" vertical="center"/>
    </xf>
    <xf numFmtId="0" fontId="11" fillId="0" borderId="0" xfId="21" applyFont="1" applyAlignment="1" applyProtection="1">
      <alignment horizontal="left" wrapText="1"/>
      <protection locked="0"/>
    </xf>
    <xf numFmtId="0" fontId="11" fillId="0" borderId="23" xfId="21" applyFont="1" applyBorder="1" applyAlignment="1" applyProtection="1">
      <alignment horizontal="left" wrapText="1"/>
      <protection locked="0"/>
    </xf>
    <xf numFmtId="0" fontId="31" fillId="0" borderId="0" xfId="21" applyFont="1" applyAlignment="1">
      <alignment horizontal="left" vertical="center" wrapText="1"/>
    </xf>
    <xf numFmtId="0" fontId="11" fillId="0" borderId="27" xfId="21" applyFont="1" applyBorder="1" applyAlignment="1" applyProtection="1">
      <alignment horizontal="left" vertical="top" wrapText="1"/>
      <protection locked="0"/>
    </xf>
    <xf numFmtId="0" fontId="11" fillId="0" borderId="20" xfId="21" applyFont="1" applyBorder="1" applyAlignment="1" applyProtection="1">
      <alignment horizontal="left" vertical="top" wrapText="1"/>
      <protection locked="0"/>
    </xf>
    <xf numFmtId="0" fontId="11" fillId="0" borderId="28" xfId="21" applyFont="1" applyBorder="1" applyAlignment="1" applyProtection="1">
      <alignment horizontal="left" vertical="top" wrapText="1"/>
      <protection locked="0"/>
    </xf>
    <xf numFmtId="0" fontId="31" fillId="0" borderId="0" xfId="27" applyFont="1" applyAlignment="1">
      <alignment horizontal="left" vertical="center" wrapText="1" indent="2"/>
    </xf>
    <xf numFmtId="0" fontId="12" fillId="0" borderId="0" xfId="21" applyFont="1" applyAlignment="1">
      <alignment horizontal="left" vertical="center" wrapText="1" indent="2"/>
    </xf>
    <xf numFmtId="0" fontId="10" fillId="0" borderId="0" xfId="83" applyAlignment="1">
      <alignment horizontal="left" vertical="center" wrapText="1" indent="2"/>
    </xf>
    <xf numFmtId="0" fontId="12" fillId="10" borderId="0" xfId="21" applyFont="1" applyFill="1" applyAlignment="1">
      <alignment horizontal="right" vertical="center"/>
    </xf>
    <xf numFmtId="49" fontId="12" fillId="0" borderId="0" xfId="1" applyFont="1" applyAlignment="1">
      <alignment horizontal="left" vertical="center" wrapText="1"/>
    </xf>
    <xf numFmtId="0" fontId="11" fillId="0" borderId="0" xfId="21" applyFont="1" applyAlignment="1">
      <alignment horizontal="left" vertical="center" wrapText="1" indent="4"/>
    </xf>
    <xf numFmtId="0" fontId="132" fillId="13" borderId="0" xfId="56" applyFont="1" applyFill="1" applyAlignment="1">
      <alignment horizontal="left" vertical="center" wrapText="1"/>
    </xf>
    <xf numFmtId="0" fontId="15" fillId="7" borderId="32" xfId="56" applyFont="1" applyFill="1" applyBorder="1" applyAlignment="1">
      <alignment horizontal="left" vertical="center" wrapText="1"/>
    </xf>
    <xf numFmtId="0" fontId="15" fillId="7" borderId="81" xfId="56" applyFont="1" applyFill="1" applyBorder="1" applyAlignment="1">
      <alignment horizontal="left" vertical="center" wrapText="1"/>
    </xf>
    <xf numFmtId="0" fontId="15" fillId="7" borderId="35" xfId="56" applyFont="1" applyFill="1" applyBorder="1" applyAlignment="1">
      <alignment horizontal="left" vertical="center" wrapText="1"/>
    </xf>
    <xf numFmtId="0" fontId="15" fillId="7" borderId="23" xfId="56" applyFont="1" applyFill="1" applyBorder="1" applyAlignment="1">
      <alignment horizontal="left" vertical="center" wrapText="1"/>
    </xf>
    <xf numFmtId="0" fontId="8" fillId="0" borderId="39" xfId="56" applyBorder="1" applyAlignment="1">
      <alignment horizontal="center"/>
    </xf>
    <xf numFmtId="0" fontId="8" fillId="0" borderId="29" xfId="56" applyBorder="1" applyAlignment="1">
      <alignment horizontal="center"/>
    </xf>
    <xf numFmtId="0" fontId="10" fillId="0" borderId="0" xfId="56" applyFont="1" applyAlignment="1">
      <alignment horizontal="left" vertical="top" wrapText="1"/>
    </xf>
    <xf numFmtId="0" fontId="19" fillId="0" borderId="0" xfId="56" applyFont="1" applyAlignment="1">
      <alignment horizontal="center" vertical="center"/>
    </xf>
    <xf numFmtId="0" fontId="10" fillId="0" borderId="0" xfId="56" applyFont="1" applyAlignment="1">
      <alignment horizontal="left" wrapText="1"/>
    </xf>
    <xf numFmtId="0" fontId="31" fillId="13" borderId="82" xfId="56" applyFont="1" applyFill="1" applyBorder="1" applyAlignment="1">
      <alignment horizontal="center" vertical="center"/>
    </xf>
    <xf numFmtId="0" fontId="31" fillId="13" borderId="22" xfId="56" applyFont="1" applyFill="1" applyBorder="1" applyAlignment="1">
      <alignment horizontal="center" vertical="center"/>
    </xf>
    <xf numFmtId="0" fontId="31" fillId="13" borderId="34" xfId="56" applyFont="1" applyFill="1" applyBorder="1" applyAlignment="1">
      <alignment horizontal="center" vertical="center"/>
    </xf>
    <xf numFmtId="0" fontId="31" fillId="13" borderId="20" xfId="56" applyFont="1" applyFill="1" applyBorder="1" applyAlignment="1">
      <alignment horizontal="center" vertical="center" wrapText="1"/>
    </xf>
    <xf numFmtId="0" fontId="10" fillId="0" borderId="6" xfId="56" applyFont="1" applyBorder="1" applyAlignment="1" applyProtection="1">
      <alignment horizontal="center" wrapText="1"/>
      <protection locked="0"/>
    </xf>
    <xf numFmtId="0" fontId="10" fillId="0" borderId="4" xfId="56" applyFont="1" applyBorder="1" applyAlignment="1" applyProtection="1">
      <alignment horizontal="center" wrapText="1"/>
      <protection locked="0"/>
    </xf>
    <xf numFmtId="0" fontId="31" fillId="13" borderId="51" xfId="56" applyFont="1" applyFill="1" applyBorder="1" applyAlignment="1">
      <alignment horizontal="center" vertical="center" wrapText="1"/>
    </xf>
    <xf numFmtId="0" fontId="31" fillId="13" borderId="52" xfId="56" applyFont="1" applyFill="1" applyBorder="1" applyAlignment="1">
      <alignment horizontal="center" vertical="center" wrapText="1"/>
    </xf>
    <xf numFmtId="0" fontId="31" fillId="13" borderId="54" xfId="56" applyFont="1" applyFill="1" applyBorder="1" applyAlignment="1">
      <alignment horizontal="center" vertical="center" wrapText="1"/>
    </xf>
    <xf numFmtId="0" fontId="13" fillId="6" borderId="32" xfId="56" applyFont="1" applyFill="1" applyBorder="1" applyAlignment="1">
      <alignment horizontal="left" vertical="center" wrapText="1"/>
    </xf>
    <xf numFmtId="0" fontId="13" fillId="6" borderId="70" xfId="56" applyFont="1" applyFill="1" applyBorder="1" applyAlignment="1">
      <alignment horizontal="left" vertical="center" wrapText="1"/>
    </xf>
    <xf numFmtId="0" fontId="31" fillId="13" borderId="51" xfId="56" applyFont="1" applyFill="1" applyBorder="1" applyAlignment="1">
      <alignment horizontal="center" vertical="center"/>
    </xf>
    <xf numFmtId="0" fontId="31" fillId="13" borderId="52" xfId="56" applyFont="1" applyFill="1" applyBorder="1" applyAlignment="1">
      <alignment horizontal="center" vertical="center"/>
    </xf>
    <xf numFmtId="0" fontId="31" fillId="13" borderId="53" xfId="56" applyFont="1" applyFill="1" applyBorder="1" applyAlignment="1">
      <alignment horizontal="center" vertical="center"/>
    </xf>
    <xf numFmtId="0" fontId="31" fillId="13" borderId="27" xfId="56" applyFont="1" applyFill="1" applyBorder="1" applyAlignment="1">
      <alignment horizontal="center" vertical="center"/>
    </xf>
    <xf numFmtId="0" fontId="31" fillId="13" borderId="20" xfId="56" applyFont="1" applyFill="1" applyBorder="1" applyAlignment="1">
      <alignment horizontal="center" vertical="center"/>
    </xf>
    <xf numFmtId="0" fontId="31" fillId="13" borderId="28" xfId="56" applyFont="1" applyFill="1" applyBorder="1" applyAlignment="1">
      <alignment horizontal="center" vertical="center"/>
    </xf>
    <xf numFmtId="0" fontId="12" fillId="0" borderId="0" xfId="27" applyFont="1" applyAlignment="1" applyProtection="1">
      <alignment horizontal="right" wrapText="1" indent="1"/>
      <protection hidden="1"/>
    </xf>
    <xf numFmtId="0" fontId="45" fillId="0" borderId="13" xfId="27" applyFont="1" applyBorder="1" applyAlignment="1" applyProtection="1">
      <alignment horizontal="left" wrapText="1"/>
      <protection hidden="1"/>
    </xf>
    <xf numFmtId="0" fontId="45" fillId="0" borderId="0" xfId="27" applyFont="1" applyAlignment="1" applyProtection="1">
      <alignment horizontal="left" wrapText="1"/>
      <protection hidden="1"/>
    </xf>
    <xf numFmtId="0" fontId="19" fillId="0" borderId="0" xfId="29" applyFont="1" applyAlignment="1">
      <alignment horizontal="left" vertical="center" wrapText="1"/>
    </xf>
    <xf numFmtId="0" fontId="12" fillId="18" borderId="27" xfId="27" applyFont="1" applyFill="1" applyBorder="1">
      <alignment horizontal="center" vertical="center"/>
    </xf>
    <xf numFmtId="0" fontId="12" fillId="18" borderId="28" xfId="27" applyFont="1" applyFill="1" applyBorder="1">
      <alignment horizontal="center" vertical="center"/>
    </xf>
    <xf numFmtId="0" fontId="19" fillId="6" borderId="15" xfId="27" applyFont="1" applyFill="1" applyBorder="1" applyAlignment="1" applyProtection="1">
      <alignment horizontal="left" vertical="top" wrapText="1"/>
      <protection hidden="1"/>
    </xf>
    <xf numFmtId="0" fontId="19" fillId="6" borderId="0" xfId="27" applyFont="1" applyFill="1" applyAlignment="1" applyProtection="1">
      <alignment horizontal="left" vertical="top" wrapText="1"/>
      <protection hidden="1"/>
    </xf>
    <xf numFmtId="0" fontId="19" fillId="0" borderId="0" xfId="8" applyFont="1" applyAlignment="1">
      <alignment horizontal="left" vertical="top" wrapText="1"/>
    </xf>
    <xf numFmtId="0" fontId="19" fillId="0" borderId="0" xfId="21" applyFont="1" applyAlignment="1">
      <alignment horizontal="left" vertical="top" wrapText="1"/>
    </xf>
    <xf numFmtId="0" fontId="20" fillId="7" borderId="20" xfId="27" applyFont="1" applyFill="1" applyBorder="1" applyAlignment="1">
      <alignment horizontal="center" vertical="center" wrapText="1"/>
    </xf>
    <xf numFmtId="0" fontId="20" fillId="7" borderId="20" xfId="27" applyFont="1" applyFill="1" applyBorder="1">
      <alignment horizontal="center" vertical="center"/>
    </xf>
    <xf numFmtId="0" fontId="20" fillId="7" borderId="28" xfId="27" applyFont="1" applyFill="1" applyBorder="1">
      <alignment horizontal="center" vertical="center"/>
    </xf>
    <xf numFmtId="0" fontId="104" fillId="7" borderId="12" xfId="21" applyFont="1" applyFill="1" applyBorder="1" applyAlignment="1">
      <alignment horizontal="center" vertical="center" wrapText="1"/>
    </xf>
    <xf numFmtId="0" fontId="105" fillId="7" borderId="4" xfId="21" applyFont="1" applyFill="1" applyBorder="1" applyAlignment="1">
      <alignment horizontal="center" vertical="center" wrapText="1"/>
    </xf>
    <xf numFmtId="0" fontId="105" fillId="7" borderId="8" xfId="21" applyFont="1" applyFill="1" applyBorder="1" applyAlignment="1">
      <alignment horizontal="center" vertical="center" wrapText="1"/>
    </xf>
    <xf numFmtId="0" fontId="12" fillId="8" borderId="13" xfId="21" applyFont="1" applyFill="1" applyBorder="1">
      <alignment horizontal="center" vertical="center"/>
    </xf>
    <xf numFmtId="0" fontId="12" fillId="8" borderId="0" xfId="21" applyFont="1" applyFill="1">
      <alignment horizontal="center" vertical="center"/>
    </xf>
    <xf numFmtId="0" fontId="12" fillId="8" borderId="14" xfId="21" applyFont="1" applyFill="1" applyBorder="1">
      <alignment horizontal="center" vertical="center"/>
    </xf>
    <xf numFmtId="37" fontId="12" fillId="8" borderId="13" xfId="0" applyNumberFormat="1" applyFont="1" applyFill="1" applyBorder="1">
      <alignment horizontal="center" vertical="center"/>
    </xf>
    <xf numFmtId="37" fontId="12" fillId="8" borderId="0" xfId="0" applyNumberFormat="1" applyFont="1" applyFill="1">
      <alignment horizontal="center" vertical="center"/>
    </xf>
    <xf numFmtId="37" fontId="12" fillId="8" borderId="14" xfId="0" applyNumberFormat="1" applyFont="1" applyFill="1" applyBorder="1">
      <alignment horizontal="center" vertical="center"/>
    </xf>
    <xf numFmtId="0" fontId="11" fillId="0" borderId="2" xfId="12" quotePrefix="1" applyNumberFormat="1" applyBorder="1" applyAlignment="1" applyProtection="1">
      <alignment horizontal="left"/>
      <protection locked="0"/>
    </xf>
    <xf numFmtId="0" fontId="11" fillId="0" borderId="1" xfId="12" quotePrefix="1" applyNumberFormat="1" applyBorder="1" applyAlignment="1" applyProtection="1">
      <alignment horizontal="left"/>
      <protection locked="0"/>
    </xf>
    <xf numFmtId="49" fontId="16" fillId="0" borderId="0" xfId="25" applyFont="1" applyAlignment="1">
      <alignment horizontal="left" wrapText="1"/>
    </xf>
    <xf numFmtId="37" fontId="19" fillId="0" borderId="0" xfId="21" applyNumberFormat="1" applyFont="1" applyAlignment="1">
      <alignment horizontal="left" vertical="top" wrapText="1"/>
    </xf>
    <xf numFmtId="0" fontId="11" fillId="0" borderId="0" xfId="12" applyNumberFormat="1" applyAlignment="1">
      <alignment horizontal="left" wrapText="1"/>
    </xf>
    <xf numFmtId="0" fontId="16" fillId="0" borderId="0" xfId="12" applyNumberFormat="1" applyFont="1" applyAlignment="1">
      <alignment horizontal="left"/>
    </xf>
    <xf numFmtId="0" fontId="10" fillId="0" borderId="19" xfId="6" applyFont="1" applyBorder="1" applyAlignment="1" applyProtection="1">
      <alignment horizontal="left" vertical="top" wrapText="1"/>
      <protection locked="0"/>
    </xf>
    <xf numFmtId="0" fontId="10" fillId="0" borderId="15" xfId="6" applyFont="1" applyBorder="1" applyAlignment="1" applyProtection="1">
      <alignment horizontal="left" vertical="top" wrapText="1"/>
      <protection locked="0"/>
    </xf>
    <xf numFmtId="0" fontId="10" fillId="0" borderId="17" xfId="6" applyFont="1" applyBorder="1" applyAlignment="1" applyProtection="1">
      <alignment horizontal="left" vertical="top" wrapText="1"/>
      <protection locked="0"/>
    </xf>
    <xf numFmtId="0" fontId="10" fillId="0" borderId="11" xfId="6" applyFont="1" applyBorder="1" applyAlignment="1" applyProtection="1">
      <alignment horizontal="left" vertical="top" wrapText="1"/>
      <protection locked="0"/>
    </xf>
    <xf numFmtId="0" fontId="10" fillId="0" borderId="6" xfId="6" applyFont="1" applyBorder="1" applyAlignment="1" applyProtection="1">
      <alignment horizontal="left" vertical="top" wrapText="1"/>
      <protection locked="0"/>
    </xf>
    <xf numFmtId="0" fontId="10" fillId="0" borderId="10" xfId="6" applyFont="1" applyBorder="1" applyAlignment="1" applyProtection="1">
      <alignment horizontal="left" vertical="top" wrapText="1"/>
      <protection locked="0"/>
    </xf>
    <xf numFmtId="0" fontId="10" fillId="0" borderId="0" xfId="6" applyFont="1" applyAlignment="1">
      <alignment horizontal="left" vertical="top" wrapText="1"/>
    </xf>
    <xf numFmtId="37" fontId="101" fillId="14" borderId="0" xfId="0" applyNumberFormat="1" applyFont="1" applyFill="1" applyAlignment="1">
      <alignment horizontal="left" vertical="top"/>
    </xf>
    <xf numFmtId="0" fontId="10" fillId="0" borderId="0" xfId="6" applyFont="1" applyAlignment="1">
      <alignment horizontal="left" wrapText="1"/>
    </xf>
    <xf numFmtId="0" fontId="122" fillId="6" borderId="41" xfId="27" applyFont="1" applyFill="1" applyBorder="1" applyAlignment="1" applyProtection="1">
      <alignment horizontal="left" vertical="center" wrapText="1"/>
      <protection locked="0"/>
    </xf>
    <xf numFmtId="0" fontId="122" fillId="6" borderId="0" xfId="27" applyFont="1" applyFill="1" applyAlignment="1" applyProtection="1">
      <alignment horizontal="left" vertical="center" wrapText="1"/>
      <protection locked="0"/>
    </xf>
    <xf numFmtId="0" fontId="122" fillId="6" borderId="23" xfId="27" applyFont="1" applyFill="1" applyBorder="1" applyAlignment="1" applyProtection="1">
      <alignment horizontal="left" vertical="center" wrapText="1"/>
      <protection locked="0"/>
    </xf>
    <xf numFmtId="0" fontId="10" fillId="6" borderId="19" xfId="27" applyFill="1" applyBorder="1" applyAlignment="1" applyProtection="1">
      <alignment horizontal="left" vertical="top" wrapText="1"/>
      <protection locked="0"/>
    </xf>
    <xf numFmtId="0" fontId="10" fillId="6" borderId="15" xfId="27" applyFill="1" applyBorder="1" applyAlignment="1" applyProtection="1">
      <alignment horizontal="left" vertical="top" wrapText="1"/>
      <protection locked="0"/>
    </xf>
    <xf numFmtId="0" fontId="10" fillId="6" borderId="17" xfId="27" applyFill="1" applyBorder="1" applyAlignment="1" applyProtection="1">
      <alignment horizontal="left" vertical="top" wrapText="1"/>
      <protection locked="0"/>
    </xf>
    <xf numFmtId="0" fontId="10" fillId="6" borderId="11" xfId="27" applyFill="1" applyBorder="1" applyAlignment="1" applyProtection="1">
      <alignment horizontal="left" vertical="top" wrapText="1"/>
      <protection locked="0"/>
    </xf>
    <xf numFmtId="0" fontId="10" fillId="6" borderId="6" xfId="27" applyFill="1" applyBorder="1" applyAlignment="1" applyProtection="1">
      <alignment horizontal="left" vertical="top" wrapText="1"/>
      <protection locked="0"/>
    </xf>
    <xf numFmtId="0" fontId="10" fillId="6" borderId="10" xfId="27" applyFill="1" applyBorder="1" applyAlignment="1" applyProtection="1">
      <alignment horizontal="left" vertical="top" wrapText="1"/>
      <protection locked="0"/>
    </xf>
    <xf numFmtId="0" fontId="13" fillId="13" borderId="0" xfId="27" applyFont="1" applyFill="1" applyAlignment="1">
      <alignment horizontal="left" vertical="center"/>
    </xf>
    <xf numFmtId="0" fontId="12" fillId="6" borderId="0" xfId="27" applyFont="1" applyFill="1" applyAlignment="1">
      <alignment horizontal="left" vertical="center" wrapText="1"/>
    </xf>
    <xf numFmtId="0" fontId="16" fillId="8" borderId="4" xfId="27" applyFont="1" applyFill="1" applyBorder="1" applyProtection="1">
      <alignment horizontal="center" vertical="center"/>
      <protection locked="0"/>
    </xf>
    <xf numFmtId="0" fontId="31" fillId="13" borderId="27" xfId="27" applyFont="1" applyFill="1" applyBorder="1" applyAlignment="1">
      <alignment horizontal="left" vertical="center" wrapText="1"/>
    </xf>
    <xf numFmtId="0" fontId="31" fillId="13" borderId="20" xfId="27" applyFont="1" applyFill="1" applyBorder="1" applyAlignment="1">
      <alignment horizontal="left" vertical="center" wrapText="1"/>
    </xf>
    <xf numFmtId="0" fontId="31" fillId="13" borderId="28" xfId="27" applyFont="1" applyFill="1" applyBorder="1" applyAlignment="1">
      <alignment horizontal="left" vertical="center" wrapText="1"/>
    </xf>
    <xf numFmtId="0" fontId="122" fillId="6" borderId="31" xfId="27" applyFont="1" applyFill="1" applyBorder="1" applyAlignment="1" applyProtection="1">
      <alignment horizontal="left" vertical="center" wrapText="1"/>
      <protection locked="0"/>
    </xf>
    <xf numFmtId="0" fontId="122" fillId="6" borderId="21" xfId="27" applyFont="1" applyFill="1" applyBorder="1" applyAlignment="1" applyProtection="1">
      <alignment horizontal="left" vertical="center" wrapText="1"/>
      <protection locked="0"/>
    </xf>
    <xf numFmtId="0" fontId="122" fillId="6" borderId="24" xfId="27" applyFont="1" applyFill="1" applyBorder="1" applyAlignment="1" applyProtection="1">
      <alignment horizontal="left" vertical="center" wrapText="1"/>
      <protection locked="0"/>
    </xf>
    <xf numFmtId="0" fontId="10" fillId="6" borderId="31" xfId="27" applyFill="1" applyBorder="1" applyAlignment="1" applyProtection="1">
      <alignment horizontal="left" vertical="top" wrapText="1"/>
      <protection locked="0"/>
    </xf>
    <xf numFmtId="0" fontId="10" fillId="6" borderId="21" xfId="27" applyFill="1" applyBorder="1" applyAlignment="1" applyProtection="1">
      <alignment horizontal="left" vertical="top" wrapText="1"/>
      <protection locked="0"/>
    </xf>
    <xf numFmtId="0" fontId="10" fillId="6" borderId="24" xfId="27" applyFill="1" applyBorder="1" applyAlignment="1" applyProtection="1">
      <alignment horizontal="left" vertical="top" wrapText="1"/>
      <protection locked="0"/>
    </xf>
    <xf numFmtId="0" fontId="10" fillId="6" borderId="41" xfId="27" applyFill="1" applyBorder="1" applyAlignment="1" applyProtection="1">
      <alignment horizontal="left" vertical="top" wrapText="1"/>
      <protection locked="0"/>
    </xf>
    <xf numFmtId="0" fontId="10" fillId="6" borderId="0" xfId="27" applyFill="1" applyAlignment="1" applyProtection="1">
      <alignment horizontal="left" vertical="top" wrapText="1"/>
      <protection locked="0"/>
    </xf>
    <xf numFmtId="0" fontId="10" fillId="6" borderId="23" xfId="27" applyFill="1" applyBorder="1" applyAlignment="1" applyProtection="1">
      <alignment horizontal="left" vertical="top" wrapText="1"/>
      <protection locked="0"/>
    </xf>
    <xf numFmtId="0" fontId="10" fillId="6" borderId="42" xfId="27" applyFill="1" applyBorder="1" applyAlignment="1" applyProtection="1">
      <alignment horizontal="left" vertical="top" wrapText="1"/>
      <protection locked="0"/>
    </xf>
    <xf numFmtId="0" fontId="10" fillId="6" borderId="18" xfId="27" applyFill="1" applyBorder="1" applyAlignment="1" applyProtection="1">
      <alignment horizontal="left" vertical="top" wrapText="1"/>
      <protection locked="0"/>
    </xf>
    <xf numFmtId="0" fontId="10" fillId="6" borderId="43" xfId="27" applyFill="1" applyBorder="1" applyAlignment="1" applyProtection="1">
      <alignment horizontal="left" vertical="top" wrapText="1"/>
      <protection locked="0"/>
    </xf>
    <xf numFmtId="0" fontId="31" fillId="13" borderId="61" xfId="27" applyFont="1" applyFill="1" applyBorder="1" applyAlignment="1">
      <alignment horizontal="left" vertical="center" wrapText="1"/>
    </xf>
    <xf numFmtId="0" fontId="31" fillId="13" borderId="44" xfId="27" applyFont="1" applyFill="1" applyBorder="1" applyAlignment="1">
      <alignment horizontal="left" vertical="center" wrapText="1"/>
    </xf>
    <xf numFmtId="0" fontId="31" fillId="13" borderId="45" xfId="27" applyFont="1" applyFill="1" applyBorder="1" applyAlignment="1">
      <alignment horizontal="left" vertical="center" wrapText="1"/>
    </xf>
    <xf numFmtId="0" fontId="63" fillId="9" borderId="0" xfId="9" applyFont="1" applyFill="1" applyAlignment="1">
      <alignment horizontal="center" vertical="center" wrapText="1"/>
    </xf>
    <xf numFmtId="0" fontId="3" fillId="6" borderId="0" xfId="79" applyFill="1" applyAlignment="1">
      <alignment horizontal="center"/>
    </xf>
    <xf numFmtId="0" fontId="47" fillId="0" borderId="0" xfId="79" applyFont="1" applyAlignment="1">
      <alignment horizontal="left" wrapText="1"/>
    </xf>
    <xf numFmtId="0" fontId="3" fillId="6" borderId="0" xfId="79" applyFill="1" applyAlignment="1">
      <alignment horizontal="left" vertical="top" wrapText="1"/>
    </xf>
    <xf numFmtId="0" fontId="54" fillId="6" borderId="0" xfId="58" applyFill="1" applyAlignment="1">
      <alignment horizontal="left" vertical="top" wrapText="1"/>
    </xf>
    <xf numFmtId="0" fontId="47" fillId="0" borderId="0" xfId="79" applyFont="1" applyAlignment="1">
      <alignment horizontal="left" vertical="top" wrapText="1"/>
    </xf>
    <xf numFmtId="0" fontId="47" fillId="0" borderId="0" xfId="79" applyFont="1" applyAlignment="1">
      <alignment vertical="top" wrapText="1"/>
    </xf>
    <xf numFmtId="0" fontId="51" fillId="0" borderId="0" xfId="79" applyFont="1" applyAlignment="1">
      <alignment horizontal="left" vertical="top" wrapText="1"/>
    </xf>
    <xf numFmtId="0" fontId="47" fillId="0" borderId="0" xfId="79" applyFont="1" applyAlignment="1">
      <alignment wrapText="1"/>
    </xf>
  </cellXfs>
  <cellStyles count="140">
    <cellStyle name="Grand-titre" xfId="1" xr:uid="{00000000-0005-0000-0000-000000000000}"/>
    <cellStyle name="Grand-titre 2" xfId="2" xr:uid="{00000000-0005-0000-0000-000001000000}"/>
    <cellStyle name="Grand-titre 2 2" xfId="26" xr:uid="{00000000-0005-0000-0000-000002000000}"/>
    <cellStyle name="Lien hypertexte" xfId="58" builtinId="8"/>
    <cellStyle name="Milliers" xfId="60" builtinId="3"/>
    <cellStyle name="Milliers [0] 2" xfId="31" xr:uid="{00000000-0005-0000-0000-000004000000}"/>
    <cellStyle name="Milliers 10" xfId="127" xr:uid="{EE62B846-2E2F-4A0E-97CE-8C2E7ADEF2C5}"/>
    <cellStyle name="Milliers 11" xfId="124" xr:uid="{662C8EF0-FDB8-4520-BCEF-1A682FD86912}"/>
    <cellStyle name="Milliers 12" xfId="136" xr:uid="{022FAAB0-67F6-4609-9583-F24738CABC1C}"/>
    <cellStyle name="Milliers 2" xfId="75" xr:uid="{09F6FC1F-B4C9-4778-812B-F0BF6A3D4A78}"/>
    <cellStyle name="Milliers 2 2" xfId="113" xr:uid="{9E6B57BC-BE7C-4295-806C-876692AEAB46}"/>
    <cellStyle name="Milliers 3" xfId="98" xr:uid="{1E4A00F0-B1A4-4BD4-A391-63BD19BD748C}"/>
    <cellStyle name="Milliers 4" xfId="131" xr:uid="{62E18208-6155-4FC1-970B-D132480F0439}"/>
    <cellStyle name="Milliers 5" xfId="132" xr:uid="{7BED6ECD-4173-4BC4-901D-57EC7CC578BE}"/>
    <cellStyle name="Milliers 6" xfId="129" xr:uid="{A5262CCA-BAE9-4C80-8109-A78FE26ABEC0}"/>
    <cellStyle name="Milliers 7" xfId="120" xr:uid="{F010E1D1-14E6-48CB-B59B-BCC21B096D37}"/>
    <cellStyle name="Milliers 8" xfId="130" xr:uid="{EB5886C2-16A8-42A0-9016-B01502FAB68E}"/>
    <cellStyle name="Milliers 9" xfId="137" xr:uid="{1EF151B9-E473-41AC-BC82-BB42DBE2E810}"/>
    <cellStyle name="Monétaire" xfId="3" builtinId="4"/>
    <cellStyle name="Monétaire [0] 2" xfId="32" xr:uid="{00000000-0005-0000-0000-000009000000}"/>
    <cellStyle name="Monétaire [0] 2 2" xfId="33" xr:uid="{00000000-0005-0000-0000-00000A000000}"/>
    <cellStyle name="Monétaire [0] 2 3" xfId="50" xr:uid="{822BC876-B1C5-40C4-8334-002B6A25E02E}"/>
    <cellStyle name="Monétaire [0] 2 3 2" xfId="71" xr:uid="{FB26FFF7-2912-4885-9632-DC7C15200E5E}"/>
    <cellStyle name="Monétaire [0] 2 3 2 2" xfId="109" xr:uid="{5B6111A1-7DBD-4FC1-B4F6-2EDF846B4D4C}"/>
    <cellStyle name="Monétaire [0] 2 3 3" xfId="94" xr:uid="{9EC6E7CF-C521-4DB3-BE37-9048F704E9A9}"/>
    <cellStyle name="Monétaire [0] 2 4" xfId="46" xr:uid="{F07138ED-638C-4A61-8694-EA9BFF2B4FE2}"/>
    <cellStyle name="Monétaire [0] 2 4 2" xfId="69" xr:uid="{13840641-FC35-4C68-8B5A-6C7F871E1476}"/>
    <cellStyle name="Monétaire [0] 2 4 2 2" xfId="107" xr:uid="{9AC9B5EF-F789-42F1-B083-EC0B44836593}"/>
    <cellStyle name="Monétaire [0] 2 4 3" xfId="92" xr:uid="{5B45CE8E-56F6-4840-B20A-C69EF610E4D5}"/>
    <cellStyle name="Monétaire [0] 2 5" xfId="65" xr:uid="{F62E0558-B1AB-41F7-8B84-7F37E69207E0}"/>
    <cellStyle name="Monétaire [0] 2 5 2" xfId="103" xr:uid="{46FDB6BB-F4EF-4EDC-8905-8E82E79447A5}"/>
    <cellStyle name="Monétaire [0] 2 6" xfId="88" xr:uid="{3F10D458-3F61-4700-9B03-851864E74B3C}"/>
    <cellStyle name="Monétaire [0] 3" xfId="63" xr:uid="{BC8364F3-0D98-4E5C-84AC-FEA867169F4A}"/>
    <cellStyle name="Monétaire [0] 3 2" xfId="101" xr:uid="{5F14EA65-1460-488C-8F9E-F2502667CE41}"/>
    <cellStyle name="Monétaire [0] 4" xfId="86" xr:uid="{F46514FD-A538-4FF3-991A-798C17DEA5D4}"/>
    <cellStyle name="Monétaire [0]_Comparaisons formulaires de demande" xfId="4" xr:uid="{00000000-0005-0000-0000-00000C000000}"/>
    <cellStyle name="Monétaire 10" xfId="134" xr:uid="{A0CE951A-749D-4AEB-8835-B3632BA32A7E}"/>
    <cellStyle name="Monétaire 11" xfId="126" xr:uid="{9739038B-618C-42E6-93DC-6196176544E4}"/>
    <cellStyle name="Monétaire 12" xfId="133" xr:uid="{36CD39D8-AE72-49F7-8A0F-11FF854E71F6}"/>
    <cellStyle name="Monétaire 13" xfId="125" xr:uid="{3F88B7D6-29B5-4A90-B189-441E2E04F2A2}"/>
    <cellStyle name="Monétaire 14" xfId="123" xr:uid="{F157C80B-5A4D-4D0F-AFE6-F55FE10796F5}"/>
    <cellStyle name="Monétaire 15" xfId="122" xr:uid="{19E2A5A1-D527-4030-822C-50CC860A9208}"/>
    <cellStyle name="Monétaire 16" xfId="135" xr:uid="{5C212FED-048D-4E07-BA52-15E4D819B253}"/>
    <cellStyle name="Monétaire 17" xfId="139" xr:uid="{9216D54A-BC27-477C-A02B-BEEB45E7D735}"/>
    <cellStyle name="Monétaire 2" xfId="30" xr:uid="{00000000-0005-0000-0000-00000F000000}"/>
    <cellStyle name="Monétaire 2 2" xfId="49" xr:uid="{16052596-9304-43BF-B50E-F894735D5C66}"/>
    <cellStyle name="Monétaire 2 2 2" xfId="70" xr:uid="{C25EC607-5B03-4792-A3C1-B85950F3F834}"/>
    <cellStyle name="Monétaire 2 2 2 2" xfId="108" xr:uid="{245CE2DF-3640-4AC4-9EB8-0D9A5E13EC07}"/>
    <cellStyle name="Monétaire 2 2 3" xfId="93" xr:uid="{938EF95E-7149-46B0-B80D-08E0A76CB8C7}"/>
    <cellStyle name="Monétaire 2 3" xfId="64" xr:uid="{D0051123-BDEB-40B0-9F05-F3284E233DA7}"/>
    <cellStyle name="Monétaire 2 3 2" xfId="102" xr:uid="{D7517B18-7519-452D-A6BD-E83B5683B789}"/>
    <cellStyle name="Monétaire 2 4" xfId="82" xr:uid="{B6275AF0-C98F-47CC-8469-8A39AACBFB9C}"/>
    <cellStyle name="Monétaire 2 4 2" xfId="119" xr:uid="{3847C12C-73CF-49EE-AEBE-70DD47FD799F}"/>
    <cellStyle name="Monétaire 2 5" xfId="87" xr:uid="{8EDE7B17-9061-4AE2-AAAC-A3F1B34A52F6}"/>
    <cellStyle name="Monétaire 3" xfId="34" xr:uid="{00000000-0005-0000-0000-000010000000}"/>
    <cellStyle name="Monétaire 3 2" xfId="53" xr:uid="{7E500650-2F03-46B9-94B6-2CE1D983C51A}"/>
    <cellStyle name="Monétaire 3 2 2" xfId="73" xr:uid="{74ABFFF0-FAE6-4031-816F-AFD3A1C0E11E}"/>
    <cellStyle name="Monétaire 3 2 2 2" xfId="111" xr:uid="{7ED21247-C3AF-4A7F-A3CF-05F68068C63F}"/>
    <cellStyle name="Monétaire 3 2 3" xfId="96" xr:uid="{006B55A4-9FA0-4F15-B132-E9DFDE30A77F}"/>
    <cellStyle name="Monétaire 3 3" xfId="66" xr:uid="{8A8EC8BB-C795-4328-A4EE-E4D9DF44DF7C}"/>
    <cellStyle name="Monétaire 3 3 2" xfId="104" xr:uid="{49EFB2BE-BBCD-4A08-85AA-BE810567ADBF}"/>
    <cellStyle name="Monétaire 3 4" xfId="89" xr:uid="{D15F43C2-4510-4750-BEF4-97D2F23FEB48}"/>
    <cellStyle name="Monétaire 4" xfId="59" xr:uid="{C7C8178B-1A5A-4465-A759-A8012BD24D75}"/>
    <cellStyle name="Monétaire 4 2" xfId="74" xr:uid="{D949B36B-6A7A-49F7-A736-2D72CFD7AA43}"/>
    <cellStyle name="Monétaire 4 2 2" xfId="112" xr:uid="{BF60360E-5EAC-43DC-A97E-8C751A73E8CF}"/>
    <cellStyle name="Monétaire 4 3" xfId="97" xr:uid="{B3DE7603-6B04-4049-8A2F-0028ED20AF11}"/>
    <cellStyle name="Monétaire 5" xfId="62" xr:uid="{EA19E0AD-7FF1-4E54-B0EB-94D9433874C6}"/>
    <cellStyle name="Monétaire 5 2" xfId="100" xr:uid="{4D3CFB21-5757-4CCF-B4F5-8B4A03BF127E}"/>
    <cellStyle name="Monétaire 6" xfId="81" xr:uid="{0DA3023B-10B5-497C-80F5-E328E1E2BBB9}"/>
    <cellStyle name="Monétaire 6 2" xfId="118" xr:uid="{38AFCEDA-6BC9-414F-9158-871266497B42}"/>
    <cellStyle name="Monétaire 7" xfId="85" xr:uid="{654CE465-ADB6-4A75-99F0-B7D5E0F6F35B}"/>
    <cellStyle name="Monétaire 8" xfId="121" xr:uid="{A8196770-DD85-4916-A58F-C3F8E318B711}"/>
    <cellStyle name="Monétaire 9" xfId="128" xr:uid="{39D6FE7F-CC79-4295-AC0C-E68F5CD516A4}"/>
    <cellStyle name="Normal" xfId="0" builtinId="0"/>
    <cellStyle name="Normal 10" xfId="61" xr:uid="{932F69CA-262D-4AC4-81AA-13FD79AC7AA9}"/>
    <cellStyle name="Normal 10 2" xfId="76" xr:uid="{B18FF1CF-968B-4EDE-BB42-20FDF8B8BFCE}"/>
    <cellStyle name="Normal 10 2 2" xfId="114" xr:uid="{BE835EDC-5695-4919-81B1-0A56FB67D7BD}"/>
    <cellStyle name="Normal 10 3" xfId="99" xr:uid="{E89C60DE-6BB3-406E-A8B3-1DA6DF48E719}"/>
    <cellStyle name="Normal 11" xfId="78" xr:uid="{94DC7C38-E0C3-4F98-8B6D-FCAC831DE019}"/>
    <cellStyle name="Normal 11 2" xfId="116" xr:uid="{4441D40C-ED19-4AEC-A05C-56BA94C3F97D}"/>
    <cellStyle name="Normal 12" xfId="138" xr:uid="{202CDF87-3F1F-44A0-8C53-933C5C33C9C5}"/>
    <cellStyle name="Normal 2" xfId="5" xr:uid="{00000000-0005-0000-0000-000014000000}"/>
    <cellStyle name="Normal 2 2" xfId="27" xr:uid="{00000000-0005-0000-0000-000015000000}"/>
    <cellStyle name="Normal 2 2 2" xfId="42" xr:uid="{00000000-0005-0000-0000-000016000000}"/>
    <cellStyle name="Normal 2 2 2 2" xfId="54" xr:uid="{CDAFDB9B-211F-43B7-81A5-603CE6E0CC2E}"/>
    <cellStyle name="Normal 2 2 2 2 2" xfId="83" xr:uid="{E5C7D14C-3428-46B2-B833-8CF3D3F29AB6}"/>
    <cellStyle name="Normal 2 2 3" xfId="52" xr:uid="{A72EDD51-9C64-46E3-A6AC-59A81B4ACB69}"/>
    <cellStyle name="Normal 2 3" xfId="80" xr:uid="{746D90D9-D701-45DF-B2D8-AB68CEC3664C}"/>
    <cellStyle name="Normal 3" xfId="21" xr:uid="{00000000-0005-0000-0000-000017000000}"/>
    <cellStyle name="Normal 3 2" xfId="35" xr:uid="{00000000-0005-0000-0000-000018000000}"/>
    <cellStyle name="Normal 3 3" xfId="84" xr:uid="{7CC9BBE9-FEB9-4619-83AB-22CD1AE8C636}"/>
    <cellStyle name="Normal 4" xfId="36" xr:uid="{00000000-0005-0000-0000-000019000000}"/>
    <cellStyle name="Normal 4 2" xfId="51" xr:uid="{3A25B6A3-940D-435B-8758-3B36E315D301}"/>
    <cellStyle name="Normal 4 2 2" xfId="72" xr:uid="{F1964837-AC35-4BBF-AC1E-2C3DFEF22447}"/>
    <cellStyle name="Normal 4 2 2 2" xfId="110" xr:uid="{FAF85EAE-1576-43BB-A125-7693BA54CFED}"/>
    <cellStyle name="Normal 4 2 3" xfId="79" xr:uid="{FEFFA13B-9EB3-4310-9793-F0C7C6340A1C}"/>
    <cellStyle name="Normal 4 2 3 2" xfId="117" xr:uid="{4D706E3A-5481-4AE0-80EA-422D4FBAB6B0}"/>
    <cellStyle name="Normal 4 2 4" xfId="95" xr:uid="{FAF6481F-106F-4311-ACA2-191F2067969D}"/>
    <cellStyle name="Normal 4 3" xfId="67" xr:uid="{E8883176-1A6F-45DE-A680-60D79CC5414B}"/>
    <cellStyle name="Normal 4 3 2" xfId="105" xr:uid="{696CFA8A-67D4-459E-918A-ED400C2AE0D7}"/>
    <cellStyle name="Normal 4 4" xfId="90" xr:uid="{92FD5D3F-094B-4659-A0A3-F1C138632154}"/>
    <cellStyle name="Normal 5" xfId="29" xr:uid="{00000000-0005-0000-0000-00001A000000}"/>
    <cellStyle name="Normal 6" xfId="41" xr:uid="{00000000-0005-0000-0000-00001B000000}"/>
    <cellStyle name="Normal 6 2" xfId="44" xr:uid="{00000000-0005-0000-0000-00001C000000}"/>
    <cellStyle name="Normal 6 2 2" xfId="56" xr:uid="{98B1B546-C552-475D-B51C-BBCF6112B54D}"/>
    <cellStyle name="Normal 6 3" xfId="55" xr:uid="{FF383D66-14CF-4F8B-9FC2-C8AA876C569F}"/>
    <cellStyle name="Normal 7" xfId="43" xr:uid="{00000000-0005-0000-0000-00001D000000}"/>
    <cellStyle name="Normal 7 2" xfId="57" xr:uid="{26C9DD06-2037-4F8C-AADA-CB9C8DC4C908}"/>
    <cellStyle name="Normal 8" xfId="47" xr:uid="{40D8B8CB-74D6-4263-87CA-1E30AFDD9F04}"/>
    <cellStyle name="Normal 9" xfId="45" xr:uid="{95B605EE-C700-41F1-A840-CC5A22C4CB54}"/>
    <cellStyle name="Normal 9 2" xfId="68" xr:uid="{9B66BE19-202E-4F6D-B755-FB9932A26F44}"/>
    <cellStyle name="Normal 9 2 2" xfId="106" xr:uid="{E00AD183-FA59-4491-8227-A0C46CA125CA}"/>
    <cellStyle name="Normal 9 3" xfId="77" xr:uid="{2BFA757E-8DC1-4CCD-9952-24FC710AC9F3}"/>
    <cellStyle name="Normal 9 3 2" xfId="115" xr:uid="{5D9122CD-9F0A-4A78-A94E-1A7A04A7CE31}"/>
    <cellStyle name="Normal 9 4" xfId="91" xr:uid="{DAF05B49-E8D7-4C7E-A838-5C6443BA156F}"/>
    <cellStyle name="Normal_2a danse fonctionnement 2003 électronique" xfId="6" xr:uid="{00000000-0005-0000-0000-00001E000000}"/>
    <cellStyle name="Normal_Classeur2_1" xfId="7" xr:uid="{00000000-0005-0000-0000-000022000000}"/>
    <cellStyle name="Normal_Copie de even200809b" xfId="8" xr:uid="{00000000-0005-0000-0000-000023000000}"/>
    <cellStyle name="Normal_rapportfinal200708fonc" xfId="9" xr:uid="{00000000-0005-0000-0000-000025000000}"/>
    <cellStyle name="poste" xfId="10" xr:uid="{00000000-0005-0000-0000-000026000000}"/>
    <cellStyle name="poste 2" xfId="11" xr:uid="{00000000-0005-0000-0000-000027000000}"/>
    <cellStyle name="poste 2 2" xfId="28" xr:uid="{00000000-0005-0000-0000-000028000000}"/>
    <cellStyle name="poste_Comparaisons formulaires de demande" xfId="12" xr:uid="{00000000-0005-0000-0000-000029000000}"/>
    <cellStyle name="poste_Comparaisons formulaires de demande 2" xfId="13" xr:uid="{00000000-0005-0000-0000-00002A000000}"/>
    <cellStyle name="poste_Sommaire des revenus et dépenses" xfId="14" xr:uid="{00000000-0005-0000-0000-00002B000000}"/>
    <cellStyle name="Pourcentage" xfId="15" builtinId="5"/>
    <cellStyle name="Pourcentage 2" xfId="37" xr:uid="{00000000-0005-0000-0000-00002F000000}"/>
    <cellStyle name="Pourcentage 3" xfId="38" xr:uid="{00000000-0005-0000-0000-000030000000}"/>
    <cellStyle name="Sous-Titre" xfId="16" xr:uid="{00000000-0005-0000-0000-000031000000}"/>
    <cellStyle name="Sous-Titre 2" xfId="22" xr:uid="{00000000-0005-0000-0000-000032000000}"/>
    <cellStyle name="Sous-Titre_3a périodiques volets 1 et 2 - pluri 2003 électronique" xfId="17" xr:uid="{00000000-0005-0000-0000-000033000000}"/>
    <cellStyle name="Sous-Titre_Comparaisons formulaires de demande 2" xfId="24" xr:uid="{00000000-0005-0000-0000-000036000000}"/>
    <cellStyle name="Sous-Titre_Sommaire des revenus et dépenses 3" xfId="25" xr:uid="{00000000-0005-0000-0000-00003C000000}"/>
    <cellStyle name="Titre" xfId="18" builtinId="15" customBuiltin="1"/>
    <cellStyle name="Titre 2" xfId="23" xr:uid="{00000000-0005-0000-0000-000040000000}"/>
    <cellStyle name="Titre 2 2" xfId="39" xr:uid="{00000000-0005-0000-0000-000041000000}"/>
    <cellStyle name="Titre 3" xfId="40" xr:uid="{00000000-0005-0000-0000-000042000000}"/>
    <cellStyle name="Titre 4" xfId="48" xr:uid="{F32B5CF1-04D4-4FD3-A31C-8285DA2C8AC1}"/>
    <cellStyle name="Titre_Comparaisons formulaires de demande" xfId="19" xr:uid="{00000000-0005-0000-0000-000044000000}"/>
    <cellStyle name="TitrePoste" xfId="20" xr:uid="{00000000-0005-0000-0000-000048000000}"/>
  </cellStyles>
  <dxfs count="56">
    <dxf>
      <font>
        <color theme="0" tint="-0.24994659260841701"/>
      </font>
      <border>
        <left style="thin">
          <color theme="0" tint="-0.24994659260841701"/>
        </left>
        <right style="thin">
          <color theme="0" tint="-0.24994659260841701"/>
        </right>
        <top style="thin">
          <color theme="0" tint="-0.24994659260841701"/>
        </top>
        <bottom style="thin">
          <color theme="0" tint="-0.24994659260841701"/>
        </bottom>
        <vertical/>
        <horizontal/>
      </border>
    </dxf>
    <dxf>
      <font>
        <color theme="0" tint="-0.24994659260841701"/>
      </font>
      <border>
        <left style="thin">
          <color theme="0" tint="-0.24994659260841701"/>
        </left>
        <right style="thin">
          <color theme="0" tint="-0.24994659260841701"/>
        </right>
        <top style="thin">
          <color theme="0" tint="-0.24994659260841701"/>
        </top>
        <bottom style="thin">
          <color theme="0" tint="-0.24994659260841701"/>
        </bottom>
        <vertical/>
        <horizontal/>
      </border>
    </dxf>
    <dxf>
      <font>
        <color rgb="FF9C0006"/>
      </font>
    </dxf>
    <dxf>
      <fill>
        <patternFill>
          <bgColor rgb="FFFF0000"/>
        </patternFill>
      </fill>
    </dxf>
    <dxf>
      <font>
        <b/>
        <i val="0"/>
        <color theme="1"/>
      </font>
      <fill>
        <patternFill>
          <bgColor rgb="FFFF0000"/>
        </patternFill>
      </fill>
    </dxf>
    <dxf>
      <fill>
        <patternFill>
          <bgColor theme="1"/>
        </patternFill>
      </fill>
    </dxf>
    <dxf>
      <fill>
        <patternFill>
          <bgColor rgb="FFFF0000"/>
        </patternFill>
      </fill>
    </dxf>
    <dxf>
      <fill>
        <patternFill>
          <bgColor theme="1"/>
        </patternFill>
      </fill>
    </dxf>
    <dxf>
      <fill>
        <patternFill>
          <bgColor theme="1"/>
        </patternFill>
      </fill>
    </dxf>
    <dxf>
      <fill>
        <patternFill>
          <bgColor theme="1"/>
        </patternFill>
      </fill>
    </dxf>
    <dxf>
      <fill>
        <patternFill>
          <bgColor rgb="FFFF0000"/>
        </patternFill>
      </fill>
    </dxf>
    <dxf>
      <fill>
        <patternFill>
          <bgColor rgb="FFFF0000"/>
        </patternFill>
      </fill>
    </dxf>
    <dxf>
      <fill>
        <patternFill>
          <bgColor theme="1"/>
        </patternFill>
      </fill>
    </dxf>
    <dxf>
      <fill>
        <patternFill>
          <bgColor rgb="FFFF0000"/>
        </patternFill>
      </fill>
    </dxf>
    <dxf>
      <fill>
        <patternFill>
          <bgColor theme="1"/>
        </patternFill>
      </fill>
    </dxf>
    <dxf>
      <fill>
        <patternFill>
          <bgColor theme="1"/>
        </patternFill>
      </fill>
    </dxf>
    <dxf>
      <fill>
        <patternFill>
          <bgColor theme="1"/>
        </patternFill>
      </fill>
    </dxf>
    <dxf>
      <fill>
        <patternFill>
          <bgColor rgb="FFFF0000"/>
        </patternFill>
      </fill>
    </dxf>
    <dxf>
      <fill>
        <patternFill>
          <bgColor rgb="FFFF0000"/>
        </patternFill>
      </fill>
    </dxf>
    <dxf>
      <font>
        <b/>
        <i val="0"/>
        <color rgb="FFFF0000"/>
      </font>
      <fill>
        <patternFill patternType="none">
          <bgColor auto="1"/>
        </patternFill>
      </fill>
    </dxf>
    <dxf>
      <font>
        <strike/>
        <color theme="0" tint="-0.14996795556505021"/>
      </font>
    </dxf>
    <dxf>
      <font>
        <b/>
        <i val="0"/>
        <color theme="9" tint="-0.24994659260841701"/>
      </font>
    </dxf>
    <dxf>
      <font>
        <color rgb="FF9C0006"/>
      </font>
    </dxf>
    <dxf>
      <font>
        <b/>
        <i val="0"/>
        <color theme="9" tint="-0.24994659260841701"/>
      </font>
    </dxf>
    <dxf>
      <font>
        <color rgb="FF9C0006"/>
      </font>
    </dxf>
    <dxf>
      <font>
        <b/>
        <i val="0"/>
        <color theme="9" tint="-0.24994659260841701"/>
      </font>
    </dxf>
    <dxf>
      <fill>
        <patternFill>
          <bgColor rgb="FFFF0000"/>
        </patternFill>
      </fill>
    </dxf>
    <dxf>
      <font>
        <b/>
        <i val="0"/>
      </font>
      <fill>
        <patternFill>
          <bgColor rgb="FFFF0000"/>
        </patternFill>
      </fill>
    </dxf>
    <dxf>
      <fill>
        <patternFill>
          <bgColor rgb="FFFF0000"/>
        </patternFill>
      </fill>
    </dxf>
    <dxf>
      <fill>
        <patternFill>
          <bgColor rgb="FFFF0000"/>
        </patternFill>
      </fill>
    </dxf>
    <dxf>
      <font>
        <color rgb="FF9C0006"/>
      </font>
    </dxf>
    <dxf>
      <font>
        <b/>
        <i val="0"/>
        <strike/>
        <color theme="0" tint="-0.14996795556505021"/>
      </font>
    </dxf>
    <dxf>
      <font>
        <color theme="0"/>
      </font>
      <fill>
        <patternFill>
          <bgColor theme="0"/>
        </patternFill>
      </fill>
    </dxf>
    <dxf>
      <font>
        <color theme="0"/>
      </font>
      <fill>
        <patternFill>
          <bgColor theme="0"/>
        </patternFill>
      </fill>
    </dxf>
    <dxf>
      <fill>
        <patternFill>
          <bgColor rgb="FFFF0000"/>
        </patternFill>
      </fill>
    </dxf>
    <dxf>
      <fill>
        <patternFill>
          <bgColor rgb="FF92D050"/>
        </patternFill>
      </fill>
    </dxf>
    <dxf>
      <font>
        <color rgb="FF9C0006"/>
      </font>
    </dxf>
    <dxf>
      <font>
        <color rgb="FF9C0006"/>
      </font>
    </dxf>
    <dxf>
      <font>
        <strike/>
        <color theme="0" tint="-0.14996795556505021"/>
      </font>
    </dxf>
    <dxf>
      <font>
        <color rgb="FF9C0006"/>
      </font>
    </dxf>
    <dxf>
      <font>
        <color rgb="FF9C0006"/>
      </font>
    </dxf>
    <dxf>
      <font>
        <color theme="0" tint="-0.14996795556505021"/>
      </font>
      <fill>
        <patternFill>
          <bgColor theme="0"/>
        </patternFill>
      </fill>
    </dxf>
    <dxf>
      <font>
        <color theme="0" tint="-0.14996795556505021"/>
      </font>
      <fill>
        <patternFill>
          <bgColor theme="0"/>
        </patternFill>
      </fill>
    </dxf>
    <dxf>
      <font>
        <b val="0"/>
        <i val="0"/>
      </font>
      <fill>
        <patternFill>
          <bgColor rgb="FFFF0000"/>
        </patternFill>
      </fill>
    </dxf>
    <dxf>
      <fill>
        <patternFill>
          <bgColor rgb="FFFF0000"/>
        </patternFill>
      </fill>
    </dxf>
    <dxf>
      <fill>
        <patternFill>
          <bgColor rgb="FFFF0000"/>
        </patternFill>
      </fill>
    </dxf>
    <dxf>
      <fill>
        <patternFill>
          <bgColor rgb="FFFF0000"/>
        </patternFill>
      </fill>
    </dxf>
    <dxf>
      <font>
        <color theme="0" tint="-0.14996795556505021"/>
      </font>
      <fill>
        <patternFill>
          <bgColor theme="0"/>
        </patternFill>
      </fill>
    </dxf>
    <dxf>
      <font>
        <color theme="0" tint="-0.14996795556505021"/>
      </font>
      <fill>
        <patternFill>
          <bgColor theme="0"/>
        </patternFill>
      </fill>
    </dxf>
    <dxf>
      <font>
        <color theme="0" tint="-0.14996795556505021"/>
      </font>
      <fill>
        <patternFill>
          <bgColor theme="0"/>
        </patternFill>
      </fill>
    </dxf>
    <dxf>
      <font>
        <color theme="0" tint="-0.14996795556505021"/>
      </font>
      <fill>
        <patternFill>
          <bgColor theme="0"/>
        </patternFill>
      </fill>
    </dxf>
    <dxf>
      <font>
        <color theme="0" tint="-0.14996795556505021"/>
      </font>
      <fill>
        <patternFill>
          <bgColor theme="0"/>
        </patternFill>
      </fill>
    </dxf>
    <dxf>
      <font>
        <color theme="0" tint="-0.14996795556505021"/>
      </font>
      <fill>
        <patternFill>
          <bgColor theme="0"/>
        </patternFill>
      </fill>
    </dxf>
    <dxf>
      <font>
        <color theme="0"/>
      </font>
      <fill>
        <patternFill>
          <bgColor theme="0"/>
        </patternFill>
      </fill>
    </dxf>
    <dxf>
      <font>
        <color rgb="FF9C0006"/>
      </font>
    </dxf>
    <dxf>
      <font>
        <color theme="0"/>
      </font>
      <fill>
        <patternFill>
          <bgColor theme="0"/>
        </patternFill>
      </fill>
    </dxf>
  </dxfs>
  <tableStyles count="1" defaultTableStyle="TableStyleMedium2" defaultPivotStyle="PivotStyleLight16">
    <tableStyle name="Invisible" pivot="0" table="0" count="0" xr9:uid="{4D6BEE7C-FDDA-4743-86B4-EEB8917760AC}"/>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E2E2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2.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A1"/></Relationships>
</file>

<file path=xl/drawings/_rels/drawing3.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A1"/></Relationships>
</file>

<file path=xl/drawings/_rels/drawing4.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A1"/></Relationships>
</file>

<file path=xl/drawings/_rels/drawing5.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A1"/></Relationships>
</file>

<file path=xl/drawings/_rels/drawing6.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A6"/></Relationships>
</file>

<file path=xl/drawings/_rels/drawing7.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A1"/></Relationships>
</file>

<file path=xl/drawings/_rels/drawing8.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B1"/><Relationship Id="rId4"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127000</xdr:rowOff>
        </xdr:to>
        <xdr:sp macro="" textlink="">
          <xdr:nvSpPr>
            <xdr:cNvPr id="552961" name="Check Box 1" hidden="1">
              <a:extLst>
                <a:ext uri="{63B3BB69-23CF-44E3-9099-C40C66FF867C}">
                  <a14:compatExt spid="_x0000_s552961"/>
                </a:ext>
                <a:ext uri="{FF2B5EF4-FFF2-40B4-BE49-F238E27FC236}">
                  <a16:creationId xmlns:a16="http://schemas.microsoft.com/office/drawing/2014/main" id="{00000000-0008-0000-0100-00000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127000</xdr:rowOff>
        </xdr:to>
        <xdr:sp macro="" textlink="">
          <xdr:nvSpPr>
            <xdr:cNvPr id="552962" name="Check Box 2" hidden="1">
              <a:extLst>
                <a:ext uri="{63B3BB69-23CF-44E3-9099-C40C66FF867C}">
                  <a14:compatExt spid="_x0000_s552962"/>
                </a:ext>
                <a:ext uri="{FF2B5EF4-FFF2-40B4-BE49-F238E27FC236}">
                  <a16:creationId xmlns:a16="http://schemas.microsoft.com/office/drawing/2014/main" id="{00000000-0008-0000-0100-00000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127000</xdr:rowOff>
        </xdr:to>
        <xdr:sp macro="" textlink="">
          <xdr:nvSpPr>
            <xdr:cNvPr id="552963" name="Check Box 3" hidden="1">
              <a:extLst>
                <a:ext uri="{63B3BB69-23CF-44E3-9099-C40C66FF867C}">
                  <a14:compatExt spid="_x0000_s552963"/>
                </a:ext>
                <a:ext uri="{FF2B5EF4-FFF2-40B4-BE49-F238E27FC236}">
                  <a16:creationId xmlns:a16="http://schemas.microsoft.com/office/drawing/2014/main" id="{00000000-0008-0000-0100-00000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50800</xdr:rowOff>
        </xdr:to>
        <xdr:sp macro="" textlink="">
          <xdr:nvSpPr>
            <xdr:cNvPr id="552964" name="Check Box 4" hidden="1">
              <a:extLst>
                <a:ext uri="{63B3BB69-23CF-44E3-9099-C40C66FF867C}">
                  <a14:compatExt spid="_x0000_s552964"/>
                </a:ext>
                <a:ext uri="{FF2B5EF4-FFF2-40B4-BE49-F238E27FC236}">
                  <a16:creationId xmlns:a16="http://schemas.microsoft.com/office/drawing/2014/main" id="{00000000-0008-0000-0100-00000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107950</xdr:rowOff>
        </xdr:to>
        <xdr:sp macro="" textlink="">
          <xdr:nvSpPr>
            <xdr:cNvPr id="552965" name="Check Box 5" hidden="1">
              <a:extLst>
                <a:ext uri="{63B3BB69-23CF-44E3-9099-C40C66FF867C}">
                  <a14:compatExt spid="_x0000_s552965"/>
                </a:ext>
                <a:ext uri="{FF2B5EF4-FFF2-40B4-BE49-F238E27FC236}">
                  <a16:creationId xmlns:a16="http://schemas.microsoft.com/office/drawing/2014/main" id="{00000000-0008-0000-0100-00000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107950</xdr:rowOff>
        </xdr:to>
        <xdr:sp macro="" textlink="">
          <xdr:nvSpPr>
            <xdr:cNvPr id="552966" name="Check Box 6" hidden="1">
              <a:extLst>
                <a:ext uri="{63B3BB69-23CF-44E3-9099-C40C66FF867C}">
                  <a14:compatExt spid="_x0000_s552966"/>
                </a:ext>
                <a:ext uri="{FF2B5EF4-FFF2-40B4-BE49-F238E27FC236}">
                  <a16:creationId xmlns:a16="http://schemas.microsoft.com/office/drawing/2014/main" id="{00000000-0008-0000-0100-00000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107950</xdr:rowOff>
        </xdr:to>
        <xdr:sp macro="" textlink="">
          <xdr:nvSpPr>
            <xdr:cNvPr id="552967" name="Check Box 7" hidden="1">
              <a:extLst>
                <a:ext uri="{63B3BB69-23CF-44E3-9099-C40C66FF867C}">
                  <a14:compatExt spid="_x0000_s552967"/>
                </a:ext>
                <a:ext uri="{FF2B5EF4-FFF2-40B4-BE49-F238E27FC236}">
                  <a16:creationId xmlns:a16="http://schemas.microsoft.com/office/drawing/2014/main" id="{00000000-0008-0000-0100-00000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107950</xdr:rowOff>
        </xdr:to>
        <xdr:sp macro="" textlink="">
          <xdr:nvSpPr>
            <xdr:cNvPr id="552968" name="Check Box 8" hidden="1">
              <a:extLst>
                <a:ext uri="{63B3BB69-23CF-44E3-9099-C40C66FF867C}">
                  <a14:compatExt spid="_x0000_s552968"/>
                </a:ext>
                <a:ext uri="{FF2B5EF4-FFF2-40B4-BE49-F238E27FC236}">
                  <a16:creationId xmlns:a16="http://schemas.microsoft.com/office/drawing/2014/main" id="{00000000-0008-0000-0100-00000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107950</xdr:rowOff>
        </xdr:to>
        <xdr:sp macro="" textlink="">
          <xdr:nvSpPr>
            <xdr:cNvPr id="552969" name="Check Box 9" hidden="1">
              <a:extLst>
                <a:ext uri="{63B3BB69-23CF-44E3-9099-C40C66FF867C}">
                  <a14:compatExt spid="_x0000_s552969"/>
                </a:ext>
                <a:ext uri="{FF2B5EF4-FFF2-40B4-BE49-F238E27FC236}">
                  <a16:creationId xmlns:a16="http://schemas.microsoft.com/office/drawing/2014/main" id="{00000000-0008-0000-0100-00000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107950</xdr:rowOff>
        </xdr:to>
        <xdr:sp macro="" textlink="">
          <xdr:nvSpPr>
            <xdr:cNvPr id="552970" name="Check Box 10" hidden="1">
              <a:extLst>
                <a:ext uri="{63B3BB69-23CF-44E3-9099-C40C66FF867C}">
                  <a14:compatExt spid="_x0000_s552970"/>
                </a:ext>
                <a:ext uri="{FF2B5EF4-FFF2-40B4-BE49-F238E27FC236}">
                  <a16:creationId xmlns:a16="http://schemas.microsoft.com/office/drawing/2014/main" id="{00000000-0008-0000-0100-00000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107950</xdr:rowOff>
        </xdr:to>
        <xdr:sp macro="" textlink="">
          <xdr:nvSpPr>
            <xdr:cNvPr id="552971" name="Check Box 11" hidden="1">
              <a:extLst>
                <a:ext uri="{63B3BB69-23CF-44E3-9099-C40C66FF867C}">
                  <a14:compatExt spid="_x0000_s552971"/>
                </a:ext>
                <a:ext uri="{FF2B5EF4-FFF2-40B4-BE49-F238E27FC236}">
                  <a16:creationId xmlns:a16="http://schemas.microsoft.com/office/drawing/2014/main" id="{00000000-0008-0000-0100-00000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107950</xdr:rowOff>
        </xdr:to>
        <xdr:sp macro="" textlink="">
          <xdr:nvSpPr>
            <xdr:cNvPr id="552972" name="Check Box 12" hidden="1">
              <a:extLst>
                <a:ext uri="{63B3BB69-23CF-44E3-9099-C40C66FF867C}">
                  <a14:compatExt spid="_x0000_s552972"/>
                </a:ext>
                <a:ext uri="{FF2B5EF4-FFF2-40B4-BE49-F238E27FC236}">
                  <a16:creationId xmlns:a16="http://schemas.microsoft.com/office/drawing/2014/main" id="{00000000-0008-0000-0100-00000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107950</xdr:rowOff>
        </xdr:to>
        <xdr:sp macro="" textlink="">
          <xdr:nvSpPr>
            <xdr:cNvPr id="552973" name="Check Box 13" hidden="1">
              <a:extLst>
                <a:ext uri="{63B3BB69-23CF-44E3-9099-C40C66FF867C}">
                  <a14:compatExt spid="_x0000_s552973"/>
                </a:ext>
                <a:ext uri="{FF2B5EF4-FFF2-40B4-BE49-F238E27FC236}">
                  <a16:creationId xmlns:a16="http://schemas.microsoft.com/office/drawing/2014/main" id="{00000000-0008-0000-0100-00000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107950</xdr:rowOff>
        </xdr:to>
        <xdr:sp macro="" textlink="">
          <xdr:nvSpPr>
            <xdr:cNvPr id="552974" name="Check Box 14" hidden="1">
              <a:extLst>
                <a:ext uri="{63B3BB69-23CF-44E3-9099-C40C66FF867C}">
                  <a14:compatExt spid="_x0000_s552974"/>
                </a:ext>
                <a:ext uri="{FF2B5EF4-FFF2-40B4-BE49-F238E27FC236}">
                  <a16:creationId xmlns:a16="http://schemas.microsoft.com/office/drawing/2014/main" id="{00000000-0008-0000-0100-00000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107950</xdr:rowOff>
        </xdr:to>
        <xdr:sp macro="" textlink="">
          <xdr:nvSpPr>
            <xdr:cNvPr id="552975" name="Check Box 15" hidden="1">
              <a:extLst>
                <a:ext uri="{63B3BB69-23CF-44E3-9099-C40C66FF867C}">
                  <a14:compatExt spid="_x0000_s552975"/>
                </a:ext>
                <a:ext uri="{FF2B5EF4-FFF2-40B4-BE49-F238E27FC236}">
                  <a16:creationId xmlns:a16="http://schemas.microsoft.com/office/drawing/2014/main" id="{00000000-0008-0000-0100-00000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107950</xdr:rowOff>
        </xdr:to>
        <xdr:sp macro="" textlink="">
          <xdr:nvSpPr>
            <xdr:cNvPr id="552976" name="Check Box 16" hidden="1">
              <a:extLst>
                <a:ext uri="{63B3BB69-23CF-44E3-9099-C40C66FF867C}">
                  <a14:compatExt spid="_x0000_s552976"/>
                </a:ext>
                <a:ext uri="{FF2B5EF4-FFF2-40B4-BE49-F238E27FC236}">
                  <a16:creationId xmlns:a16="http://schemas.microsoft.com/office/drawing/2014/main" id="{00000000-0008-0000-0100-00001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107950</xdr:rowOff>
        </xdr:to>
        <xdr:sp macro="" textlink="">
          <xdr:nvSpPr>
            <xdr:cNvPr id="552977" name="Check Box 17" hidden="1">
              <a:extLst>
                <a:ext uri="{63B3BB69-23CF-44E3-9099-C40C66FF867C}">
                  <a14:compatExt spid="_x0000_s552977"/>
                </a:ext>
                <a:ext uri="{FF2B5EF4-FFF2-40B4-BE49-F238E27FC236}">
                  <a16:creationId xmlns:a16="http://schemas.microsoft.com/office/drawing/2014/main" id="{00000000-0008-0000-0100-00001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107950</xdr:rowOff>
        </xdr:to>
        <xdr:sp macro="" textlink="">
          <xdr:nvSpPr>
            <xdr:cNvPr id="552978" name="Check Box 18" hidden="1">
              <a:extLst>
                <a:ext uri="{63B3BB69-23CF-44E3-9099-C40C66FF867C}">
                  <a14:compatExt spid="_x0000_s552978"/>
                </a:ext>
                <a:ext uri="{FF2B5EF4-FFF2-40B4-BE49-F238E27FC236}">
                  <a16:creationId xmlns:a16="http://schemas.microsoft.com/office/drawing/2014/main" id="{00000000-0008-0000-0100-00001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107950</xdr:rowOff>
        </xdr:to>
        <xdr:sp macro="" textlink="">
          <xdr:nvSpPr>
            <xdr:cNvPr id="552979" name="Check Box 19" hidden="1">
              <a:extLst>
                <a:ext uri="{63B3BB69-23CF-44E3-9099-C40C66FF867C}">
                  <a14:compatExt spid="_x0000_s552979"/>
                </a:ext>
                <a:ext uri="{FF2B5EF4-FFF2-40B4-BE49-F238E27FC236}">
                  <a16:creationId xmlns:a16="http://schemas.microsoft.com/office/drawing/2014/main" id="{00000000-0008-0000-0100-00001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107950</xdr:rowOff>
        </xdr:to>
        <xdr:sp macro="" textlink="">
          <xdr:nvSpPr>
            <xdr:cNvPr id="552980" name="Check Box 20" hidden="1">
              <a:extLst>
                <a:ext uri="{63B3BB69-23CF-44E3-9099-C40C66FF867C}">
                  <a14:compatExt spid="_x0000_s552980"/>
                </a:ext>
                <a:ext uri="{FF2B5EF4-FFF2-40B4-BE49-F238E27FC236}">
                  <a16:creationId xmlns:a16="http://schemas.microsoft.com/office/drawing/2014/main" id="{00000000-0008-0000-0100-00001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127000</xdr:rowOff>
        </xdr:to>
        <xdr:sp macro="" textlink="">
          <xdr:nvSpPr>
            <xdr:cNvPr id="552981" name="Check Box 21" hidden="1">
              <a:extLst>
                <a:ext uri="{63B3BB69-23CF-44E3-9099-C40C66FF867C}">
                  <a14:compatExt spid="_x0000_s552981"/>
                </a:ext>
                <a:ext uri="{FF2B5EF4-FFF2-40B4-BE49-F238E27FC236}">
                  <a16:creationId xmlns:a16="http://schemas.microsoft.com/office/drawing/2014/main" id="{00000000-0008-0000-0100-00001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127000</xdr:rowOff>
        </xdr:to>
        <xdr:sp macro="" textlink="">
          <xdr:nvSpPr>
            <xdr:cNvPr id="552982" name="Check Box 22" hidden="1">
              <a:extLst>
                <a:ext uri="{63B3BB69-23CF-44E3-9099-C40C66FF867C}">
                  <a14:compatExt spid="_x0000_s552982"/>
                </a:ext>
                <a:ext uri="{FF2B5EF4-FFF2-40B4-BE49-F238E27FC236}">
                  <a16:creationId xmlns:a16="http://schemas.microsoft.com/office/drawing/2014/main" id="{00000000-0008-0000-0100-00001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127000</xdr:rowOff>
        </xdr:to>
        <xdr:sp macro="" textlink="">
          <xdr:nvSpPr>
            <xdr:cNvPr id="552983" name="Check Box 23" hidden="1">
              <a:extLst>
                <a:ext uri="{63B3BB69-23CF-44E3-9099-C40C66FF867C}">
                  <a14:compatExt spid="_x0000_s552983"/>
                </a:ext>
                <a:ext uri="{FF2B5EF4-FFF2-40B4-BE49-F238E27FC236}">
                  <a16:creationId xmlns:a16="http://schemas.microsoft.com/office/drawing/2014/main" id="{00000000-0008-0000-0100-00001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50800</xdr:rowOff>
        </xdr:to>
        <xdr:sp macro="" textlink="">
          <xdr:nvSpPr>
            <xdr:cNvPr id="552984" name="Check Box 24" hidden="1">
              <a:extLst>
                <a:ext uri="{63B3BB69-23CF-44E3-9099-C40C66FF867C}">
                  <a14:compatExt spid="_x0000_s552984"/>
                </a:ext>
                <a:ext uri="{FF2B5EF4-FFF2-40B4-BE49-F238E27FC236}">
                  <a16:creationId xmlns:a16="http://schemas.microsoft.com/office/drawing/2014/main" id="{00000000-0008-0000-0100-00001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107950</xdr:rowOff>
        </xdr:to>
        <xdr:sp macro="" textlink="">
          <xdr:nvSpPr>
            <xdr:cNvPr id="552985" name="Check Box 25" hidden="1">
              <a:extLst>
                <a:ext uri="{63B3BB69-23CF-44E3-9099-C40C66FF867C}">
                  <a14:compatExt spid="_x0000_s552985"/>
                </a:ext>
                <a:ext uri="{FF2B5EF4-FFF2-40B4-BE49-F238E27FC236}">
                  <a16:creationId xmlns:a16="http://schemas.microsoft.com/office/drawing/2014/main" id="{00000000-0008-0000-0100-00001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107950</xdr:rowOff>
        </xdr:to>
        <xdr:sp macro="" textlink="">
          <xdr:nvSpPr>
            <xdr:cNvPr id="552986" name="Check Box 26" hidden="1">
              <a:extLst>
                <a:ext uri="{63B3BB69-23CF-44E3-9099-C40C66FF867C}">
                  <a14:compatExt spid="_x0000_s552986"/>
                </a:ext>
                <a:ext uri="{FF2B5EF4-FFF2-40B4-BE49-F238E27FC236}">
                  <a16:creationId xmlns:a16="http://schemas.microsoft.com/office/drawing/2014/main" id="{00000000-0008-0000-0100-00001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107950</xdr:rowOff>
        </xdr:to>
        <xdr:sp macro="" textlink="">
          <xdr:nvSpPr>
            <xdr:cNvPr id="552987" name="Check Box 27" hidden="1">
              <a:extLst>
                <a:ext uri="{63B3BB69-23CF-44E3-9099-C40C66FF867C}">
                  <a14:compatExt spid="_x0000_s552987"/>
                </a:ext>
                <a:ext uri="{FF2B5EF4-FFF2-40B4-BE49-F238E27FC236}">
                  <a16:creationId xmlns:a16="http://schemas.microsoft.com/office/drawing/2014/main" id="{00000000-0008-0000-0100-00001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107950</xdr:rowOff>
        </xdr:to>
        <xdr:sp macro="" textlink="">
          <xdr:nvSpPr>
            <xdr:cNvPr id="552988" name="Check Box 28" hidden="1">
              <a:extLst>
                <a:ext uri="{63B3BB69-23CF-44E3-9099-C40C66FF867C}">
                  <a14:compatExt spid="_x0000_s552988"/>
                </a:ext>
                <a:ext uri="{FF2B5EF4-FFF2-40B4-BE49-F238E27FC236}">
                  <a16:creationId xmlns:a16="http://schemas.microsoft.com/office/drawing/2014/main" id="{00000000-0008-0000-0100-00001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107950</xdr:rowOff>
        </xdr:to>
        <xdr:sp macro="" textlink="">
          <xdr:nvSpPr>
            <xdr:cNvPr id="552989" name="Check Box 29" hidden="1">
              <a:extLst>
                <a:ext uri="{63B3BB69-23CF-44E3-9099-C40C66FF867C}">
                  <a14:compatExt spid="_x0000_s552989"/>
                </a:ext>
                <a:ext uri="{FF2B5EF4-FFF2-40B4-BE49-F238E27FC236}">
                  <a16:creationId xmlns:a16="http://schemas.microsoft.com/office/drawing/2014/main" id="{00000000-0008-0000-0100-00001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107950</xdr:rowOff>
        </xdr:to>
        <xdr:sp macro="" textlink="">
          <xdr:nvSpPr>
            <xdr:cNvPr id="552990" name="Check Box 30" hidden="1">
              <a:extLst>
                <a:ext uri="{63B3BB69-23CF-44E3-9099-C40C66FF867C}">
                  <a14:compatExt spid="_x0000_s552990"/>
                </a:ext>
                <a:ext uri="{FF2B5EF4-FFF2-40B4-BE49-F238E27FC236}">
                  <a16:creationId xmlns:a16="http://schemas.microsoft.com/office/drawing/2014/main" id="{00000000-0008-0000-0100-00001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107950</xdr:rowOff>
        </xdr:to>
        <xdr:sp macro="" textlink="">
          <xdr:nvSpPr>
            <xdr:cNvPr id="552991" name="Check Box 31" hidden="1">
              <a:extLst>
                <a:ext uri="{63B3BB69-23CF-44E3-9099-C40C66FF867C}">
                  <a14:compatExt spid="_x0000_s552991"/>
                </a:ext>
                <a:ext uri="{FF2B5EF4-FFF2-40B4-BE49-F238E27FC236}">
                  <a16:creationId xmlns:a16="http://schemas.microsoft.com/office/drawing/2014/main" id="{00000000-0008-0000-0100-00001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107950</xdr:rowOff>
        </xdr:to>
        <xdr:sp macro="" textlink="">
          <xdr:nvSpPr>
            <xdr:cNvPr id="552992" name="Check Box 32" hidden="1">
              <a:extLst>
                <a:ext uri="{63B3BB69-23CF-44E3-9099-C40C66FF867C}">
                  <a14:compatExt spid="_x0000_s552992"/>
                </a:ext>
                <a:ext uri="{FF2B5EF4-FFF2-40B4-BE49-F238E27FC236}">
                  <a16:creationId xmlns:a16="http://schemas.microsoft.com/office/drawing/2014/main" id="{00000000-0008-0000-0100-00002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107950</xdr:rowOff>
        </xdr:to>
        <xdr:sp macro="" textlink="">
          <xdr:nvSpPr>
            <xdr:cNvPr id="552993" name="Check Box 33" hidden="1">
              <a:extLst>
                <a:ext uri="{63B3BB69-23CF-44E3-9099-C40C66FF867C}">
                  <a14:compatExt spid="_x0000_s552993"/>
                </a:ext>
                <a:ext uri="{FF2B5EF4-FFF2-40B4-BE49-F238E27FC236}">
                  <a16:creationId xmlns:a16="http://schemas.microsoft.com/office/drawing/2014/main" id="{00000000-0008-0000-0100-00002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107950</xdr:rowOff>
        </xdr:to>
        <xdr:sp macro="" textlink="">
          <xdr:nvSpPr>
            <xdr:cNvPr id="552994" name="Check Box 34" hidden="1">
              <a:extLst>
                <a:ext uri="{63B3BB69-23CF-44E3-9099-C40C66FF867C}">
                  <a14:compatExt spid="_x0000_s552994"/>
                </a:ext>
                <a:ext uri="{FF2B5EF4-FFF2-40B4-BE49-F238E27FC236}">
                  <a16:creationId xmlns:a16="http://schemas.microsoft.com/office/drawing/2014/main" id="{00000000-0008-0000-0100-00002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107950</xdr:rowOff>
        </xdr:to>
        <xdr:sp macro="" textlink="">
          <xdr:nvSpPr>
            <xdr:cNvPr id="552995" name="Check Box 35" hidden="1">
              <a:extLst>
                <a:ext uri="{63B3BB69-23CF-44E3-9099-C40C66FF867C}">
                  <a14:compatExt spid="_x0000_s552995"/>
                </a:ext>
                <a:ext uri="{FF2B5EF4-FFF2-40B4-BE49-F238E27FC236}">
                  <a16:creationId xmlns:a16="http://schemas.microsoft.com/office/drawing/2014/main" id="{00000000-0008-0000-0100-00002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107950</xdr:rowOff>
        </xdr:to>
        <xdr:sp macro="" textlink="">
          <xdr:nvSpPr>
            <xdr:cNvPr id="552996" name="Check Box 36" hidden="1">
              <a:extLst>
                <a:ext uri="{63B3BB69-23CF-44E3-9099-C40C66FF867C}">
                  <a14:compatExt spid="_x0000_s552996"/>
                </a:ext>
                <a:ext uri="{FF2B5EF4-FFF2-40B4-BE49-F238E27FC236}">
                  <a16:creationId xmlns:a16="http://schemas.microsoft.com/office/drawing/2014/main" id="{00000000-0008-0000-0100-00002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107950</xdr:rowOff>
        </xdr:to>
        <xdr:sp macro="" textlink="">
          <xdr:nvSpPr>
            <xdr:cNvPr id="552997" name="Check Box 37" hidden="1">
              <a:extLst>
                <a:ext uri="{63B3BB69-23CF-44E3-9099-C40C66FF867C}">
                  <a14:compatExt spid="_x0000_s552997"/>
                </a:ext>
                <a:ext uri="{FF2B5EF4-FFF2-40B4-BE49-F238E27FC236}">
                  <a16:creationId xmlns:a16="http://schemas.microsoft.com/office/drawing/2014/main" id="{00000000-0008-0000-0100-00002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107950</xdr:rowOff>
        </xdr:to>
        <xdr:sp macro="" textlink="">
          <xdr:nvSpPr>
            <xdr:cNvPr id="552998" name="Check Box 38" hidden="1">
              <a:extLst>
                <a:ext uri="{63B3BB69-23CF-44E3-9099-C40C66FF867C}">
                  <a14:compatExt spid="_x0000_s552998"/>
                </a:ext>
                <a:ext uri="{FF2B5EF4-FFF2-40B4-BE49-F238E27FC236}">
                  <a16:creationId xmlns:a16="http://schemas.microsoft.com/office/drawing/2014/main" id="{00000000-0008-0000-0100-00002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107950</xdr:rowOff>
        </xdr:to>
        <xdr:sp macro="" textlink="">
          <xdr:nvSpPr>
            <xdr:cNvPr id="552999" name="Check Box 39" hidden="1">
              <a:extLst>
                <a:ext uri="{63B3BB69-23CF-44E3-9099-C40C66FF867C}">
                  <a14:compatExt spid="_x0000_s552999"/>
                </a:ext>
                <a:ext uri="{FF2B5EF4-FFF2-40B4-BE49-F238E27FC236}">
                  <a16:creationId xmlns:a16="http://schemas.microsoft.com/office/drawing/2014/main" id="{00000000-0008-0000-0100-00002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107950</xdr:rowOff>
        </xdr:to>
        <xdr:sp macro="" textlink="">
          <xdr:nvSpPr>
            <xdr:cNvPr id="553000" name="Check Box 40" hidden="1">
              <a:extLst>
                <a:ext uri="{63B3BB69-23CF-44E3-9099-C40C66FF867C}">
                  <a14:compatExt spid="_x0000_s553000"/>
                </a:ext>
                <a:ext uri="{FF2B5EF4-FFF2-40B4-BE49-F238E27FC236}">
                  <a16:creationId xmlns:a16="http://schemas.microsoft.com/office/drawing/2014/main" id="{00000000-0008-0000-0100-00002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127000</xdr:rowOff>
        </xdr:to>
        <xdr:sp macro="" textlink="">
          <xdr:nvSpPr>
            <xdr:cNvPr id="553001" name="Check Box 41" hidden="1">
              <a:extLst>
                <a:ext uri="{63B3BB69-23CF-44E3-9099-C40C66FF867C}">
                  <a14:compatExt spid="_x0000_s553001"/>
                </a:ext>
                <a:ext uri="{FF2B5EF4-FFF2-40B4-BE49-F238E27FC236}">
                  <a16:creationId xmlns:a16="http://schemas.microsoft.com/office/drawing/2014/main" id="{00000000-0008-0000-0100-00002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127000</xdr:rowOff>
        </xdr:to>
        <xdr:sp macro="" textlink="">
          <xdr:nvSpPr>
            <xdr:cNvPr id="553002" name="Check Box 42" hidden="1">
              <a:extLst>
                <a:ext uri="{63B3BB69-23CF-44E3-9099-C40C66FF867C}">
                  <a14:compatExt spid="_x0000_s553002"/>
                </a:ext>
                <a:ext uri="{FF2B5EF4-FFF2-40B4-BE49-F238E27FC236}">
                  <a16:creationId xmlns:a16="http://schemas.microsoft.com/office/drawing/2014/main" id="{00000000-0008-0000-0100-00002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127000</xdr:rowOff>
        </xdr:to>
        <xdr:sp macro="" textlink="">
          <xdr:nvSpPr>
            <xdr:cNvPr id="553003" name="Check Box 43" hidden="1">
              <a:extLst>
                <a:ext uri="{63B3BB69-23CF-44E3-9099-C40C66FF867C}">
                  <a14:compatExt spid="_x0000_s553003"/>
                </a:ext>
                <a:ext uri="{FF2B5EF4-FFF2-40B4-BE49-F238E27FC236}">
                  <a16:creationId xmlns:a16="http://schemas.microsoft.com/office/drawing/2014/main" id="{00000000-0008-0000-0100-00002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50800</xdr:rowOff>
        </xdr:to>
        <xdr:sp macro="" textlink="">
          <xdr:nvSpPr>
            <xdr:cNvPr id="553004" name="Check Box 44" hidden="1">
              <a:extLst>
                <a:ext uri="{63B3BB69-23CF-44E3-9099-C40C66FF867C}">
                  <a14:compatExt spid="_x0000_s553004"/>
                </a:ext>
                <a:ext uri="{FF2B5EF4-FFF2-40B4-BE49-F238E27FC236}">
                  <a16:creationId xmlns:a16="http://schemas.microsoft.com/office/drawing/2014/main" id="{00000000-0008-0000-0100-00002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05" name="Check Box 45" hidden="1">
              <a:extLst>
                <a:ext uri="{63B3BB69-23CF-44E3-9099-C40C66FF867C}">
                  <a14:compatExt spid="_x0000_s553005"/>
                </a:ext>
                <a:ext uri="{FF2B5EF4-FFF2-40B4-BE49-F238E27FC236}">
                  <a16:creationId xmlns:a16="http://schemas.microsoft.com/office/drawing/2014/main" id="{00000000-0008-0000-0100-00002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06" name="Check Box 46" hidden="1">
              <a:extLst>
                <a:ext uri="{63B3BB69-23CF-44E3-9099-C40C66FF867C}">
                  <a14:compatExt spid="_x0000_s553006"/>
                </a:ext>
                <a:ext uri="{FF2B5EF4-FFF2-40B4-BE49-F238E27FC236}">
                  <a16:creationId xmlns:a16="http://schemas.microsoft.com/office/drawing/2014/main" id="{00000000-0008-0000-0100-00002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07" name="Check Box 47" hidden="1">
              <a:extLst>
                <a:ext uri="{63B3BB69-23CF-44E3-9099-C40C66FF867C}">
                  <a14:compatExt spid="_x0000_s553007"/>
                </a:ext>
                <a:ext uri="{FF2B5EF4-FFF2-40B4-BE49-F238E27FC236}">
                  <a16:creationId xmlns:a16="http://schemas.microsoft.com/office/drawing/2014/main" id="{00000000-0008-0000-0100-00002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08" name="Check Box 48" hidden="1">
              <a:extLst>
                <a:ext uri="{63B3BB69-23CF-44E3-9099-C40C66FF867C}">
                  <a14:compatExt spid="_x0000_s553008"/>
                </a:ext>
                <a:ext uri="{FF2B5EF4-FFF2-40B4-BE49-F238E27FC236}">
                  <a16:creationId xmlns:a16="http://schemas.microsoft.com/office/drawing/2014/main" id="{00000000-0008-0000-0100-00003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09" name="Check Box 49" hidden="1">
              <a:extLst>
                <a:ext uri="{63B3BB69-23CF-44E3-9099-C40C66FF867C}">
                  <a14:compatExt spid="_x0000_s553009"/>
                </a:ext>
                <a:ext uri="{FF2B5EF4-FFF2-40B4-BE49-F238E27FC236}">
                  <a16:creationId xmlns:a16="http://schemas.microsoft.com/office/drawing/2014/main" id="{00000000-0008-0000-0100-00003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10" name="Check Box 50" hidden="1">
              <a:extLst>
                <a:ext uri="{63B3BB69-23CF-44E3-9099-C40C66FF867C}">
                  <a14:compatExt spid="_x0000_s553010"/>
                </a:ext>
                <a:ext uri="{FF2B5EF4-FFF2-40B4-BE49-F238E27FC236}">
                  <a16:creationId xmlns:a16="http://schemas.microsoft.com/office/drawing/2014/main" id="{00000000-0008-0000-0100-00003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11" name="Check Box 51" hidden="1">
              <a:extLst>
                <a:ext uri="{63B3BB69-23CF-44E3-9099-C40C66FF867C}">
                  <a14:compatExt spid="_x0000_s553011"/>
                </a:ext>
                <a:ext uri="{FF2B5EF4-FFF2-40B4-BE49-F238E27FC236}">
                  <a16:creationId xmlns:a16="http://schemas.microsoft.com/office/drawing/2014/main" id="{00000000-0008-0000-0100-00003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12" name="Check Box 52" hidden="1">
              <a:extLst>
                <a:ext uri="{63B3BB69-23CF-44E3-9099-C40C66FF867C}">
                  <a14:compatExt spid="_x0000_s553012"/>
                </a:ext>
                <a:ext uri="{FF2B5EF4-FFF2-40B4-BE49-F238E27FC236}">
                  <a16:creationId xmlns:a16="http://schemas.microsoft.com/office/drawing/2014/main" id="{00000000-0008-0000-0100-00003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13" name="Check Box 53" hidden="1">
              <a:extLst>
                <a:ext uri="{63B3BB69-23CF-44E3-9099-C40C66FF867C}">
                  <a14:compatExt spid="_x0000_s553013"/>
                </a:ext>
                <a:ext uri="{FF2B5EF4-FFF2-40B4-BE49-F238E27FC236}">
                  <a16:creationId xmlns:a16="http://schemas.microsoft.com/office/drawing/2014/main" id="{00000000-0008-0000-0100-00003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14" name="Check Box 54" hidden="1">
              <a:extLst>
                <a:ext uri="{63B3BB69-23CF-44E3-9099-C40C66FF867C}">
                  <a14:compatExt spid="_x0000_s553014"/>
                </a:ext>
                <a:ext uri="{FF2B5EF4-FFF2-40B4-BE49-F238E27FC236}">
                  <a16:creationId xmlns:a16="http://schemas.microsoft.com/office/drawing/2014/main" id="{00000000-0008-0000-0100-00003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15" name="Check Box 55" hidden="1">
              <a:extLst>
                <a:ext uri="{63B3BB69-23CF-44E3-9099-C40C66FF867C}">
                  <a14:compatExt spid="_x0000_s553015"/>
                </a:ext>
                <a:ext uri="{FF2B5EF4-FFF2-40B4-BE49-F238E27FC236}">
                  <a16:creationId xmlns:a16="http://schemas.microsoft.com/office/drawing/2014/main" id="{00000000-0008-0000-0100-00003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16" name="Check Box 56" hidden="1">
              <a:extLst>
                <a:ext uri="{63B3BB69-23CF-44E3-9099-C40C66FF867C}">
                  <a14:compatExt spid="_x0000_s553016"/>
                </a:ext>
                <a:ext uri="{FF2B5EF4-FFF2-40B4-BE49-F238E27FC236}">
                  <a16:creationId xmlns:a16="http://schemas.microsoft.com/office/drawing/2014/main" id="{00000000-0008-0000-0100-00003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17" name="Check Box 57" hidden="1">
              <a:extLst>
                <a:ext uri="{63B3BB69-23CF-44E3-9099-C40C66FF867C}">
                  <a14:compatExt spid="_x0000_s553017"/>
                </a:ext>
                <a:ext uri="{FF2B5EF4-FFF2-40B4-BE49-F238E27FC236}">
                  <a16:creationId xmlns:a16="http://schemas.microsoft.com/office/drawing/2014/main" id="{00000000-0008-0000-0100-00003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18" name="Check Box 58" hidden="1">
              <a:extLst>
                <a:ext uri="{63B3BB69-23CF-44E3-9099-C40C66FF867C}">
                  <a14:compatExt spid="_x0000_s553018"/>
                </a:ext>
                <a:ext uri="{FF2B5EF4-FFF2-40B4-BE49-F238E27FC236}">
                  <a16:creationId xmlns:a16="http://schemas.microsoft.com/office/drawing/2014/main" id="{00000000-0008-0000-0100-00003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19" name="Check Box 59" hidden="1">
              <a:extLst>
                <a:ext uri="{63B3BB69-23CF-44E3-9099-C40C66FF867C}">
                  <a14:compatExt spid="_x0000_s553019"/>
                </a:ext>
                <a:ext uri="{FF2B5EF4-FFF2-40B4-BE49-F238E27FC236}">
                  <a16:creationId xmlns:a16="http://schemas.microsoft.com/office/drawing/2014/main" id="{00000000-0008-0000-0100-00003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20" name="Check Box 60" hidden="1">
              <a:extLst>
                <a:ext uri="{63B3BB69-23CF-44E3-9099-C40C66FF867C}">
                  <a14:compatExt spid="_x0000_s553020"/>
                </a:ext>
                <a:ext uri="{FF2B5EF4-FFF2-40B4-BE49-F238E27FC236}">
                  <a16:creationId xmlns:a16="http://schemas.microsoft.com/office/drawing/2014/main" id="{00000000-0008-0000-0100-00003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127000</xdr:rowOff>
        </xdr:to>
        <xdr:sp macro="" textlink="">
          <xdr:nvSpPr>
            <xdr:cNvPr id="553021" name="Check Box 61" hidden="1">
              <a:extLst>
                <a:ext uri="{63B3BB69-23CF-44E3-9099-C40C66FF867C}">
                  <a14:compatExt spid="_x0000_s553021"/>
                </a:ext>
                <a:ext uri="{FF2B5EF4-FFF2-40B4-BE49-F238E27FC236}">
                  <a16:creationId xmlns:a16="http://schemas.microsoft.com/office/drawing/2014/main" id="{00000000-0008-0000-0100-00003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127000</xdr:rowOff>
        </xdr:to>
        <xdr:sp macro="" textlink="">
          <xdr:nvSpPr>
            <xdr:cNvPr id="553022" name="Check Box 62" hidden="1">
              <a:extLst>
                <a:ext uri="{63B3BB69-23CF-44E3-9099-C40C66FF867C}">
                  <a14:compatExt spid="_x0000_s553022"/>
                </a:ext>
                <a:ext uri="{FF2B5EF4-FFF2-40B4-BE49-F238E27FC236}">
                  <a16:creationId xmlns:a16="http://schemas.microsoft.com/office/drawing/2014/main" id="{00000000-0008-0000-0100-00003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127000</xdr:rowOff>
        </xdr:to>
        <xdr:sp macro="" textlink="">
          <xdr:nvSpPr>
            <xdr:cNvPr id="553023" name="Check Box 63" hidden="1">
              <a:extLst>
                <a:ext uri="{63B3BB69-23CF-44E3-9099-C40C66FF867C}">
                  <a14:compatExt spid="_x0000_s553023"/>
                </a:ext>
                <a:ext uri="{FF2B5EF4-FFF2-40B4-BE49-F238E27FC236}">
                  <a16:creationId xmlns:a16="http://schemas.microsoft.com/office/drawing/2014/main" id="{00000000-0008-0000-0100-00003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50800</xdr:rowOff>
        </xdr:to>
        <xdr:sp macro="" textlink="">
          <xdr:nvSpPr>
            <xdr:cNvPr id="553024" name="Check Box 64" hidden="1">
              <a:extLst>
                <a:ext uri="{63B3BB69-23CF-44E3-9099-C40C66FF867C}">
                  <a14:compatExt spid="_x0000_s553024"/>
                </a:ext>
                <a:ext uri="{FF2B5EF4-FFF2-40B4-BE49-F238E27FC236}">
                  <a16:creationId xmlns:a16="http://schemas.microsoft.com/office/drawing/2014/main" id="{00000000-0008-0000-0100-00004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25" name="Check Box 65" hidden="1">
              <a:extLst>
                <a:ext uri="{63B3BB69-23CF-44E3-9099-C40C66FF867C}">
                  <a14:compatExt spid="_x0000_s553025"/>
                </a:ext>
                <a:ext uri="{FF2B5EF4-FFF2-40B4-BE49-F238E27FC236}">
                  <a16:creationId xmlns:a16="http://schemas.microsoft.com/office/drawing/2014/main" id="{00000000-0008-0000-0100-00004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26" name="Check Box 66" hidden="1">
              <a:extLst>
                <a:ext uri="{63B3BB69-23CF-44E3-9099-C40C66FF867C}">
                  <a14:compatExt spid="_x0000_s553026"/>
                </a:ext>
                <a:ext uri="{FF2B5EF4-FFF2-40B4-BE49-F238E27FC236}">
                  <a16:creationId xmlns:a16="http://schemas.microsoft.com/office/drawing/2014/main" id="{00000000-0008-0000-0100-00004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27" name="Check Box 67" hidden="1">
              <a:extLst>
                <a:ext uri="{63B3BB69-23CF-44E3-9099-C40C66FF867C}">
                  <a14:compatExt spid="_x0000_s553027"/>
                </a:ext>
                <a:ext uri="{FF2B5EF4-FFF2-40B4-BE49-F238E27FC236}">
                  <a16:creationId xmlns:a16="http://schemas.microsoft.com/office/drawing/2014/main" id="{00000000-0008-0000-0100-00004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28" name="Check Box 68" hidden="1">
              <a:extLst>
                <a:ext uri="{63B3BB69-23CF-44E3-9099-C40C66FF867C}">
                  <a14:compatExt spid="_x0000_s553028"/>
                </a:ext>
                <a:ext uri="{FF2B5EF4-FFF2-40B4-BE49-F238E27FC236}">
                  <a16:creationId xmlns:a16="http://schemas.microsoft.com/office/drawing/2014/main" id="{00000000-0008-0000-0100-00004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29" name="Check Box 69" hidden="1">
              <a:extLst>
                <a:ext uri="{63B3BB69-23CF-44E3-9099-C40C66FF867C}">
                  <a14:compatExt spid="_x0000_s553029"/>
                </a:ext>
                <a:ext uri="{FF2B5EF4-FFF2-40B4-BE49-F238E27FC236}">
                  <a16:creationId xmlns:a16="http://schemas.microsoft.com/office/drawing/2014/main" id="{00000000-0008-0000-0100-00004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30" name="Check Box 70" hidden="1">
              <a:extLst>
                <a:ext uri="{63B3BB69-23CF-44E3-9099-C40C66FF867C}">
                  <a14:compatExt spid="_x0000_s553030"/>
                </a:ext>
                <a:ext uri="{FF2B5EF4-FFF2-40B4-BE49-F238E27FC236}">
                  <a16:creationId xmlns:a16="http://schemas.microsoft.com/office/drawing/2014/main" id="{00000000-0008-0000-0100-00004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127000</xdr:rowOff>
        </xdr:to>
        <xdr:sp macro="" textlink="">
          <xdr:nvSpPr>
            <xdr:cNvPr id="553031" name="Check Box 71" hidden="1">
              <a:extLst>
                <a:ext uri="{63B3BB69-23CF-44E3-9099-C40C66FF867C}">
                  <a14:compatExt spid="_x0000_s553031"/>
                </a:ext>
                <a:ext uri="{FF2B5EF4-FFF2-40B4-BE49-F238E27FC236}">
                  <a16:creationId xmlns:a16="http://schemas.microsoft.com/office/drawing/2014/main" id="{00000000-0008-0000-0100-00004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32" name="Check Box 72" hidden="1">
              <a:extLst>
                <a:ext uri="{63B3BB69-23CF-44E3-9099-C40C66FF867C}">
                  <a14:compatExt spid="_x0000_s553032"/>
                </a:ext>
                <a:ext uri="{FF2B5EF4-FFF2-40B4-BE49-F238E27FC236}">
                  <a16:creationId xmlns:a16="http://schemas.microsoft.com/office/drawing/2014/main" id="{00000000-0008-0000-0100-00004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33" name="Check Box 73" hidden="1">
              <a:extLst>
                <a:ext uri="{63B3BB69-23CF-44E3-9099-C40C66FF867C}">
                  <a14:compatExt spid="_x0000_s553033"/>
                </a:ext>
                <a:ext uri="{FF2B5EF4-FFF2-40B4-BE49-F238E27FC236}">
                  <a16:creationId xmlns:a16="http://schemas.microsoft.com/office/drawing/2014/main" id="{00000000-0008-0000-0100-00004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127000</xdr:rowOff>
        </xdr:to>
        <xdr:sp macro="" textlink="">
          <xdr:nvSpPr>
            <xdr:cNvPr id="553034" name="Check Box 74" hidden="1">
              <a:extLst>
                <a:ext uri="{63B3BB69-23CF-44E3-9099-C40C66FF867C}">
                  <a14:compatExt spid="_x0000_s553034"/>
                </a:ext>
                <a:ext uri="{FF2B5EF4-FFF2-40B4-BE49-F238E27FC236}">
                  <a16:creationId xmlns:a16="http://schemas.microsoft.com/office/drawing/2014/main" id="{00000000-0008-0000-0100-00004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35" name="Check Box 75" hidden="1">
              <a:extLst>
                <a:ext uri="{63B3BB69-23CF-44E3-9099-C40C66FF867C}">
                  <a14:compatExt spid="_x0000_s553035"/>
                </a:ext>
                <a:ext uri="{FF2B5EF4-FFF2-40B4-BE49-F238E27FC236}">
                  <a16:creationId xmlns:a16="http://schemas.microsoft.com/office/drawing/2014/main" id="{00000000-0008-0000-0100-00004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36" name="Check Box 76" hidden="1">
              <a:extLst>
                <a:ext uri="{63B3BB69-23CF-44E3-9099-C40C66FF867C}">
                  <a14:compatExt spid="_x0000_s553036"/>
                </a:ext>
                <a:ext uri="{FF2B5EF4-FFF2-40B4-BE49-F238E27FC236}">
                  <a16:creationId xmlns:a16="http://schemas.microsoft.com/office/drawing/2014/main" id="{00000000-0008-0000-0100-00004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37" name="Check Box 77" hidden="1">
              <a:extLst>
                <a:ext uri="{63B3BB69-23CF-44E3-9099-C40C66FF867C}">
                  <a14:compatExt spid="_x0000_s553037"/>
                </a:ext>
                <a:ext uri="{FF2B5EF4-FFF2-40B4-BE49-F238E27FC236}">
                  <a16:creationId xmlns:a16="http://schemas.microsoft.com/office/drawing/2014/main" id="{00000000-0008-0000-0100-00004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127000</xdr:rowOff>
        </xdr:to>
        <xdr:sp macro="" textlink="">
          <xdr:nvSpPr>
            <xdr:cNvPr id="553038" name="Check Box 78" hidden="1">
              <a:extLst>
                <a:ext uri="{63B3BB69-23CF-44E3-9099-C40C66FF867C}">
                  <a14:compatExt spid="_x0000_s553038"/>
                </a:ext>
                <a:ext uri="{FF2B5EF4-FFF2-40B4-BE49-F238E27FC236}">
                  <a16:creationId xmlns:a16="http://schemas.microsoft.com/office/drawing/2014/main" id="{00000000-0008-0000-0100-00004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39" name="Check Box 79" hidden="1">
              <a:extLst>
                <a:ext uri="{63B3BB69-23CF-44E3-9099-C40C66FF867C}">
                  <a14:compatExt spid="_x0000_s553039"/>
                </a:ext>
                <a:ext uri="{FF2B5EF4-FFF2-40B4-BE49-F238E27FC236}">
                  <a16:creationId xmlns:a16="http://schemas.microsoft.com/office/drawing/2014/main" id="{00000000-0008-0000-0100-00004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127000</xdr:rowOff>
        </xdr:to>
        <xdr:sp macro="" textlink="">
          <xdr:nvSpPr>
            <xdr:cNvPr id="553040" name="Check Box 80" hidden="1">
              <a:extLst>
                <a:ext uri="{63B3BB69-23CF-44E3-9099-C40C66FF867C}">
                  <a14:compatExt spid="_x0000_s553040"/>
                </a:ext>
                <a:ext uri="{FF2B5EF4-FFF2-40B4-BE49-F238E27FC236}">
                  <a16:creationId xmlns:a16="http://schemas.microsoft.com/office/drawing/2014/main" id="{00000000-0008-0000-0100-00005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127000</xdr:rowOff>
        </xdr:to>
        <xdr:sp macro="" textlink="">
          <xdr:nvSpPr>
            <xdr:cNvPr id="553041" name="Check Box 81" hidden="1">
              <a:extLst>
                <a:ext uri="{63B3BB69-23CF-44E3-9099-C40C66FF867C}">
                  <a14:compatExt spid="_x0000_s553041"/>
                </a:ext>
                <a:ext uri="{FF2B5EF4-FFF2-40B4-BE49-F238E27FC236}">
                  <a16:creationId xmlns:a16="http://schemas.microsoft.com/office/drawing/2014/main" id="{00000000-0008-0000-0100-00005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127000</xdr:rowOff>
        </xdr:to>
        <xdr:sp macro="" textlink="">
          <xdr:nvSpPr>
            <xdr:cNvPr id="553042" name="Check Box 82" hidden="1">
              <a:extLst>
                <a:ext uri="{63B3BB69-23CF-44E3-9099-C40C66FF867C}">
                  <a14:compatExt spid="_x0000_s553042"/>
                </a:ext>
                <a:ext uri="{FF2B5EF4-FFF2-40B4-BE49-F238E27FC236}">
                  <a16:creationId xmlns:a16="http://schemas.microsoft.com/office/drawing/2014/main" id="{00000000-0008-0000-0100-00005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127000</xdr:rowOff>
        </xdr:to>
        <xdr:sp macro="" textlink="">
          <xdr:nvSpPr>
            <xdr:cNvPr id="553043" name="Check Box 83" hidden="1">
              <a:extLst>
                <a:ext uri="{63B3BB69-23CF-44E3-9099-C40C66FF867C}">
                  <a14:compatExt spid="_x0000_s553043"/>
                </a:ext>
                <a:ext uri="{FF2B5EF4-FFF2-40B4-BE49-F238E27FC236}">
                  <a16:creationId xmlns:a16="http://schemas.microsoft.com/office/drawing/2014/main" id="{00000000-0008-0000-0100-00005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50800</xdr:rowOff>
        </xdr:to>
        <xdr:sp macro="" textlink="">
          <xdr:nvSpPr>
            <xdr:cNvPr id="553044" name="Check Box 84" hidden="1">
              <a:extLst>
                <a:ext uri="{63B3BB69-23CF-44E3-9099-C40C66FF867C}">
                  <a14:compatExt spid="_x0000_s553044"/>
                </a:ext>
                <a:ext uri="{FF2B5EF4-FFF2-40B4-BE49-F238E27FC236}">
                  <a16:creationId xmlns:a16="http://schemas.microsoft.com/office/drawing/2014/main" id="{00000000-0008-0000-0100-00005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45" name="Check Box 85" hidden="1">
              <a:extLst>
                <a:ext uri="{63B3BB69-23CF-44E3-9099-C40C66FF867C}">
                  <a14:compatExt spid="_x0000_s553045"/>
                </a:ext>
                <a:ext uri="{FF2B5EF4-FFF2-40B4-BE49-F238E27FC236}">
                  <a16:creationId xmlns:a16="http://schemas.microsoft.com/office/drawing/2014/main" id="{00000000-0008-0000-0100-00005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46" name="Check Box 86" hidden="1">
              <a:extLst>
                <a:ext uri="{63B3BB69-23CF-44E3-9099-C40C66FF867C}">
                  <a14:compatExt spid="_x0000_s553046"/>
                </a:ext>
                <a:ext uri="{FF2B5EF4-FFF2-40B4-BE49-F238E27FC236}">
                  <a16:creationId xmlns:a16="http://schemas.microsoft.com/office/drawing/2014/main" id="{00000000-0008-0000-0100-00005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47" name="Check Box 87" hidden="1">
              <a:extLst>
                <a:ext uri="{63B3BB69-23CF-44E3-9099-C40C66FF867C}">
                  <a14:compatExt spid="_x0000_s553047"/>
                </a:ext>
                <a:ext uri="{FF2B5EF4-FFF2-40B4-BE49-F238E27FC236}">
                  <a16:creationId xmlns:a16="http://schemas.microsoft.com/office/drawing/2014/main" id="{00000000-0008-0000-0100-00005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48" name="Check Box 88" hidden="1">
              <a:extLst>
                <a:ext uri="{63B3BB69-23CF-44E3-9099-C40C66FF867C}">
                  <a14:compatExt spid="_x0000_s553048"/>
                </a:ext>
                <a:ext uri="{FF2B5EF4-FFF2-40B4-BE49-F238E27FC236}">
                  <a16:creationId xmlns:a16="http://schemas.microsoft.com/office/drawing/2014/main" id="{00000000-0008-0000-0100-00005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49" name="Check Box 89" hidden="1">
              <a:extLst>
                <a:ext uri="{63B3BB69-23CF-44E3-9099-C40C66FF867C}">
                  <a14:compatExt spid="_x0000_s553049"/>
                </a:ext>
                <a:ext uri="{FF2B5EF4-FFF2-40B4-BE49-F238E27FC236}">
                  <a16:creationId xmlns:a16="http://schemas.microsoft.com/office/drawing/2014/main" id="{00000000-0008-0000-0100-00005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50" name="Check Box 90" hidden="1">
              <a:extLst>
                <a:ext uri="{63B3BB69-23CF-44E3-9099-C40C66FF867C}">
                  <a14:compatExt spid="_x0000_s553050"/>
                </a:ext>
                <a:ext uri="{FF2B5EF4-FFF2-40B4-BE49-F238E27FC236}">
                  <a16:creationId xmlns:a16="http://schemas.microsoft.com/office/drawing/2014/main" id="{00000000-0008-0000-0100-00005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51" name="Check Box 91" hidden="1">
              <a:extLst>
                <a:ext uri="{63B3BB69-23CF-44E3-9099-C40C66FF867C}">
                  <a14:compatExt spid="_x0000_s553051"/>
                </a:ext>
                <a:ext uri="{FF2B5EF4-FFF2-40B4-BE49-F238E27FC236}">
                  <a16:creationId xmlns:a16="http://schemas.microsoft.com/office/drawing/2014/main" id="{00000000-0008-0000-0100-00005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52" name="Check Box 92" hidden="1">
              <a:extLst>
                <a:ext uri="{63B3BB69-23CF-44E3-9099-C40C66FF867C}">
                  <a14:compatExt spid="_x0000_s553052"/>
                </a:ext>
                <a:ext uri="{FF2B5EF4-FFF2-40B4-BE49-F238E27FC236}">
                  <a16:creationId xmlns:a16="http://schemas.microsoft.com/office/drawing/2014/main" id="{00000000-0008-0000-0100-00005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53" name="Check Box 93" hidden="1">
              <a:extLst>
                <a:ext uri="{63B3BB69-23CF-44E3-9099-C40C66FF867C}">
                  <a14:compatExt spid="_x0000_s553053"/>
                </a:ext>
                <a:ext uri="{FF2B5EF4-FFF2-40B4-BE49-F238E27FC236}">
                  <a16:creationId xmlns:a16="http://schemas.microsoft.com/office/drawing/2014/main" id="{00000000-0008-0000-0100-00005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54" name="Check Box 94" hidden="1">
              <a:extLst>
                <a:ext uri="{63B3BB69-23CF-44E3-9099-C40C66FF867C}">
                  <a14:compatExt spid="_x0000_s553054"/>
                </a:ext>
                <a:ext uri="{FF2B5EF4-FFF2-40B4-BE49-F238E27FC236}">
                  <a16:creationId xmlns:a16="http://schemas.microsoft.com/office/drawing/2014/main" id="{00000000-0008-0000-0100-00005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55" name="Check Box 95" hidden="1">
              <a:extLst>
                <a:ext uri="{63B3BB69-23CF-44E3-9099-C40C66FF867C}">
                  <a14:compatExt spid="_x0000_s553055"/>
                </a:ext>
                <a:ext uri="{FF2B5EF4-FFF2-40B4-BE49-F238E27FC236}">
                  <a16:creationId xmlns:a16="http://schemas.microsoft.com/office/drawing/2014/main" id="{00000000-0008-0000-0100-00005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56" name="Check Box 96" hidden="1">
              <a:extLst>
                <a:ext uri="{63B3BB69-23CF-44E3-9099-C40C66FF867C}">
                  <a14:compatExt spid="_x0000_s553056"/>
                </a:ext>
                <a:ext uri="{FF2B5EF4-FFF2-40B4-BE49-F238E27FC236}">
                  <a16:creationId xmlns:a16="http://schemas.microsoft.com/office/drawing/2014/main" id="{00000000-0008-0000-0100-00006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57" name="Check Box 97" hidden="1">
              <a:extLst>
                <a:ext uri="{63B3BB69-23CF-44E3-9099-C40C66FF867C}">
                  <a14:compatExt spid="_x0000_s553057"/>
                </a:ext>
                <a:ext uri="{FF2B5EF4-FFF2-40B4-BE49-F238E27FC236}">
                  <a16:creationId xmlns:a16="http://schemas.microsoft.com/office/drawing/2014/main" id="{00000000-0008-0000-0100-00006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58" name="Check Box 98" hidden="1">
              <a:extLst>
                <a:ext uri="{63B3BB69-23CF-44E3-9099-C40C66FF867C}">
                  <a14:compatExt spid="_x0000_s553058"/>
                </a:ext>
                <a:ext uri="{FF2B5EF4-FFF2-40B4-BE49-F238E27FC236}">
                  <a16:creationId xmlns:a16="http://schemas.microsoft.com/office/drawing/2014/main" id="{00000000-0008-0000-0100-00006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59" name="Check Box 99" hidden="1">
              <a:extLst>
                <a:ext uri="{63B3BB69-23CF-44E3-9099-C40C66FF867C}">
                  <a14:compatExt spid="_x0000_s553059"/>
                </a:ext>
                <a:ext uri="{FF2B5EF4-FFF2-40B4-BE49-F238E27FC236}">
                  <a16:creationId xmlns:a16="http://schemas.microsoft.com/office/drawing/2014/main" id="{00000000-0008-0000-0100-00006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60" name="Check Box 100" hidden="1">
              <a:extLst>
                <a:ext uri="{63B3BB69-23CF-44E3-9099-C40C66FF867C}">
                  <a14:compatExt spid="_x0000_s553060"/>
                </a:ext>
                <a:ext uri="{FF2B5EF4-FFF2-40B4-BE49-F238E27FC236}">
                  <a16:creationId xmlns:a16="http://schemas.microsoft.com/office/drawing/2014/main" id="{00000000-0008-0000-0100-00006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127000</xdr:rowOff>
        </xdr:to>
        <xdr:sp macro="" textlink="">
          <xdr:nvSpPr>
            <xdr:cNvPr id="553061" name="Check Box 101" hidden="1">
              <a:extLst>
                <a:ext uri="{63B3BB69-23CF-44E3-9099-C40C66FF867C}">
                  <a14:compatExt spid="_x0000_s553061"/>
                </a:ext>
                <a:ext uri="{FF2B5EF4-FFF2-40B4-BE49-F238E27FC236}">
                  <a16:creationId xmlns:a16="http://schemas.microsoft.com/office/drawing/2014/main" id="{00000000-0008-0000-0100-00006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127000</xdr:rowOff>
        </xdr:to>
        <xdr:sp macro="" textlink="">
          <xdr:nvSpPr>
            <xdr:cNvPr id="553062" name="Check Box 102" hidden="1">
              <a:extLst>
                <a:ext uri="{63B3BB69-23CF-44E3-9099-C40C66FF867C}">
                  <a14:compatExt spid="_x0000_s553062"/>
                </a:ext>
                <a:ext uri="{FF2B5EF4-FFF2-40B4-BE49-F238E27FC236}">
                  <a16:creationId xmlns:a16="http://schemas.microsoft.com/office/drawing/2014/main" id="{00000000-0008-0000-0100-00006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127000</xdr:rowOff>
        </xdr:to>
        <xdr:sp macro="" textlink="">
          <xdr:nvSpPr>
            <xdr:cNvPr id="553063" name="Check Box 103" hidden="1">
              <a:extLst>
                <a:ext uri="{63B3BB69-23CF-44E3-9099-C40C66FF867C}">
                  <a14:compatExt spid="_x0000_s553063"/>
                </a:ext>
                <a:ext uri="{FF2B5EF4-FFF2-40B4-BE49-F238E27FC236}">
                  <a16:creationId xmlns:a16="http://schemas.microsoft.com/office/drawing/2014/main" id="{00000000-0008-0000-0100-00006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127000</xdr:rowOff>
        </xdr:to>
        <xdr:sp macro="" textlink="">
          <xdr:nvSpPr>
            <xdr:cNvPr id="553064" name="Check Box 104" hidden="1">
              <a:extLst>
                <a:ext uri="{63B3BB69-23CF-44E3-9099-C40C66FF867C}">
                  <a14:compatExt spid="_x0000_s553064"/>
                </a:ext>
                <a:ext uri="{FF2B5EF4-FFF2-40B4-BE49-F238E27FC236}">
                  <a16:creationId xmlns:a16="http://schemas.microsoft.com/office/drawing/2014/main" id="{00000000-0008-0000-0100-00006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50800</xdr:rowOff>
        </xdr:to>
        <xdr:sp macro="" textlink="">
          <xdr:nvSpPr>
            <xdr:cNvPr id="553065" name="Check Box 105" hidden="1">
              <a:extLst>
                <a:ext uri="{63B3BB69-23CF-44E3-9099-C40C66FF867C}">
                  <a14:compatExt spid="_x0000_s553065"/>
                </a:ext>
                <a:ext uri="{FF2B5EF4-FFF2-40B4-BE49-F238E27FC236}">
                  <a16:creationId xmlns:a16="http://schemas.microsoft.com/office/drawing/2014/main" id="{00000000-0008-0000-0100-00006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88900</xdr:rowOff>
        </xdr:to>
        <xdr:sp macro="" textlink="">
          <xdr:nvSpPr>
            <xdr:cNvPr id="553066" name="Check Box 106" hidden="1">
              <a:extLst>
                <a:ext uri="{63B3BB69-23CF-44E3-9099-C40C66FF867C}">
                  <a14:compatExt spid="_x0000_s553066"/>
                </a:ext>
                <a:ext uri="{FF2B5EF4-FFF2-40B4-BE49-F238E27FC236}">
                  <a16:creationId xmlns:a16="http://schemas.microsoft.com/office/drawing/2014/main" id="{00000000-0008-0000-0100-00006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88900</xdr:rowOff>
        </xdr:to>
        <xdr:sp macro="" textlink="">
          <xdr:nvSpPr>
            <xdr:cNvPr id="553067" name="Check Box 107" hidden="1">
              <a:extLst>
                <a:ext uri="{63B3BB69-23CF-44E3-9099-C40C66FF867C}">
                  <a14:compatExt spid="_x0000_s553067"/>
                </a:ext>
                <a:ext uri="{FF2B5EF4-FFF2-40B4-BE49-F238E27FC236}">
                  <a16:creationId xmlns:a16="http://schemas.microsoft.com/office/drawing/2014/main" id="{00000000-0008-0000-0100-00006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88900</xdr:rowOff>
        </xdr:to>
        <xdr:sp macro="" textlink="">
          <xdr:nvSpPr>
            <xdr:cNvPr id="553068" name="Check Box 108" hidden="1">
              <a:extLst>
                <a:ext uri="{63B3BB69-23CF-44E3-9099-C40C66FF867C}">
                  <a14:compatExt spid="_x0000_s553068"/>
                </a:ext>
                <a:ext uri="{FF2B5EF4-FFF2-40B4-BE49-F238E27FC236}">
                  <a16:creationId xmlns:a16="http://schemas.microsoft.com/office/drawing/2014/main" id="{00000000-0008-0000-0100-00006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88900</xdr:rowOff>
        </xdr:to>
        <xdr:sp macro="" textlink="">
          <xdr:nvSpPr>
            <xdr:cNvPr id="553069" name="Check Box 109" hidden="1">
              <a:extLst>
                <a:ext uri="{63B3BB69-23CF-44E3-9099-C40C66FF867C}">
                  <a14:compatExt spid="_x0000_s553069"/>
                </a:ext>
                <a:ext uri="{FF2B5EF4-FFF2-40B4-BE49-F238E27FC236}">
                  <a16:creationId xmlns:a16="http://schemas.microsoft.com/office/drawing/2014/main" id="{00000000-0008-0000-0100-00006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88900</xdr:rowOff>
        </xdr:to>
        <xdr:sp macro="" textlink="">
          <xdr:nvSpPr>
            <xdr:cNvPr id="553070" name="Check Box 110" hidden="1">
              <a:extLst>
                <a:ext uri="{63B3BB69-23CF-44E3-9099-C40C66FF867C}">
                  <a14:compatExt spid="_x0000_s553070"/>
                </a:ext>
                <a:ext uri="{FF2B5EF4-FFF2-40B4-BE49-F238E27FC236}">
                  <a16:creationId xmlns:a16="http://schemas.microsoft.com/office/drawing/2014/main" id="{00000000-0008-0000-0100-00006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88900</xdr:rowOff>
        </xdr:to>
        <xdr:sp macro="" textlink="">
          <xdr:nvSpPr>
            <xdr:cNvPr id="553071" name="Check Box 111" hidden="1">
              <a:extLst>
                <a:ext uri="{63B3BB69-23CF-44E3-9099-C40C66FF867C}">
                  <a14:compatExt spid="_x0000_s553071"/>
                </a:ext>
                <a:ext uri="{FF2B5EF4-FFF2-40B4-BE49-F238E27FC236}">
                  <a16:creationId xmlns:a16="http://schemas.microsoft.com/office/drawing/2014/main" id="{00000000-0008-0000-0100-00006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72" name="Check Box 112" hidden="1">
              <a:extLst>
                <a:ext uri="{63B3BB69-23CF-44E3-9099-C40C66FF867C}">
                  <a14:compatExt spid="_x0000_s553072"/>
                </a:ext>
                <a:ext uri="{FF2B5EF4-FFF2-40B4-BE49-F238E27FC236}">
                  <a16:creationId xmlns:a16="http://schemas.microsoft.com/office/drawing/2014/main" id="{00000000-0008-0000-0100-00007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88900</xdr:rowOff>
        </xdr:to>
        <xdr:sp macro="" textlink="">
          <xdr:nvSpPr>
            <xdr:cNvPr id="553073" name="Check Box 113" hidden="1">
              <a:extLst>
                <a:ext uri="{63B3BB69-23CF-44E3-9099-C40C66FF867C}">
                  <a14:compatExt spid="_x0000_s553073"/>
                </a:ext>
                <a:ext uri="{FF2B5EF4-FFF2-40B4-BE49-F238E27FC236}">
                  <a16:creationId xmlns:a16="http://schemas.microsoft.com/office/drawing/2014/main" id="{00000000-0008-0000-0100-00007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88900</xdr:rowOff>
        </xdr:to>
        <xdr:sp macro="" textlink="">
          <xdr:nvSpPr>
            <xdr:cNvPr id="553074" name="Check Box 114" hidden="1">
              <a:extLst>
                <a:ext uri="{63B3BB69-23CF-44E3-9099-C40C66FF867C}">
                  <a14:compatExt spid="_x0000_s553074"/>
                </a:ext>
                <a:ext uri="{FF2B5EF4-FFF2-40B4-BE49-F238E27FC236}">
                  <a16:creationId xmlns:a16="http://schemas.microsoft.com/office/drawing/2014/main" id="{00000000-0008-0000-0100-00007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75" name="Check Box 115" hidden="1">
              <a:extLst>
                <a:ext uri="{63B3BB69-23CF-44E3-9099-C40C66FF867C}">
                  <a14:compatExt spid="_x0000_s553075"/>
                </a:ext>
                <a:ext uri="{FF2B5EF4-FFF2-40B4-BE49-F238E27FC236}">
                  <a16:creationId xmlns:a16="http://schemas.microsoft.com/office/drawing/2014/main" id="{00000000-0008-0000-0100-00007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88900</xdr:rowOff>
        </xdr:to>
        <xdr:sp macro="" textlink="">
          <xdr:nvSpPr>
            <xdr:cNvPr id="553076" name="Check Box 116" hidden="1">
              <a:extLst>
                <a:ext uri="{63B3BB69-23CF-44E3-9099-C40C66FF867C}">
                  <a14:compatExt spid="_x0000_s553076"/>
                </a:ext>
                <a:ext uri="{FF2B5EF4-FFF2-40B4-BE49-F238E27FC236}">
                  <a16:creationId xmlns:a16="http://schemas.microsoft.com/office/drawing/2014/main" id="{00000000-0008-0000-0100-00007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88900</xdr:rowOff>
        </xdr:to>
        <xdr:sp macro="" textlink="">
          <xdr:nvSpPr>
            <xdr:cNvPr id="553077" name="Check Box 117" hidden="1">
              <a:extLst>
                <a:ext uri="{63B3BB69-23CF-44E3-9099-C40C66FF867C}">
                  <a14:compatExt spid="_x0000_s553077"/>
                </a:ext>
                <a:ext uri="{FF2B5EF4-FFF2-40B4-BE49-F238E27FC236}">
                  <a16:creationId xmlns:a16="http://schemas.microsoft.com/office/drawing/2014/main" id="{00000000-0008-0000-0100-00007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88900</xdr:rowOff>
        </xdr:to>
        <xdr:sp macro="" textlink="">
          <xdr:nvSpPr>
            <xdr:cNvPr id="553078" name="Check Box 118" hidden="1">
              <a:extLst>
                <a:ext uri="{63B3BB69-23CF-44E3-9099-C40C66FF867C}">
                  <a14:compatExt spid="_x0000_s553078"/>
                </a:ext>
                <a:ext uri="{FF2B5EF4-FFF2-40B4-BE49-F238E27FC236}">
                  <a16:creationId xmlns:a16="http://schemas.microsoft.com/office/drawing/2014/main" id="{00000000-0008-0000-0100-00007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79" name="Check Box 119" hidden="1">
              <a:extLst>
                <a:ext uri="{63B3BB69-23CF-44E3-9099-C40C66FF867C}">
                  <a14:compatExt spid="_x0000_s553079"/>
                </a:ext>
                <a:ext uri="{FF2B5EF4-FFF2-40B4-BE49-F238E27FC236}">
                  <a16:creationId xmlns:a16="http://schemas.microsoft.com/office/drawing/2014/main" id="{00000000-0008-0000-0100-00007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88900</xdr:rowOff>
        </xdr:to>
        <xdr:sp macro="" textlink="">
          <xdr:nvSpPr>
            <xdr:cNvPr id="553080" name="Check Box 120" hidden="1">
              <a:extLst>
                <a:ext uri="{63B3BB69-23CF-44E3-9099-C40C66FF867C}">
                  <a14:compatExt spid="_x0000_s553080"/>
                </a:ext>
                <a:ext uri="{FF2B5EF4-FFF2-40B4-BE49-F238E27FC236}">
                  <a16:creationId xmlns:a16="http://schemas.microsoft.com/office/drawing/2014/main" id="{00000000-0008-0000-0100-00007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81" name="Check Box 121" hidden="1">
              <a:extLst>
                <a:ext uri="{63B3BB69-23CF-44E3-9099-C40C66FF867C}">
                  <a14:compatExt spid="_x0000_s553081"/>
                </a:ext>
                <a:ext uri="{FF2B5EF4-FFF2-40B4-BE49-F238E27FC236}">
                  <a16:creationId xmlns:a16="http://schemas.microsoft.com/office/drawing/2014/main" id="{00000000-0008-0000-0100-00007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50800</xdr:rowOff>
        </xdr:to>
        <xdr:sp macro="" textlink="">
          <xdr:nvSpPr>
            <xdr:cNvPr id="553082" name="Check Box 122" hidden="1">
              <a:extLst>
                <a:ext uri="{63B3BB69-23CF-44E3-9099-C40C66FF867C}">
                  <a14:compatExt spid="_x0000_s553082"/>
                </a:ext>
                <a:ext uri="{FF2B5EF4-FFF2-40B4-BE49-F238E27FC236}">
                  <a16:creationId xmlns:a16="http://schemas.microsoft.com/office/drawing/2014/main" id="{00000000-0008-0000-0100-00007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83" name="Check Box 123" hidden="1">
              <a:extLst>
                <a:ext uri="{63B3BB69-23CF-44E3-9099-C40C66FF867C}">
                  <a14:compatExt spid="_x0000_s553083"/>
                </a:ext>
                <a:ext uri="{FF2B5EF4-FFF2-40B4-BE49-F238E27FC236}">
                  <a16:creationId xmlns:a16="http://schemas.microsoft.com/office/drawing/2014/main" id="{00000000-0008-0000-0100-00007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84" name="Check Box 124" hidden="1">
              <a:extLst>
                <a:ext uri="{63B3BB69-23CF-44E3-9099-C40C66FF867C}">
                  <a14:compatExt spid="_x0000_s553084"/>
                </a:ext>
                <a:ext uri="{FF2B5EF4-FFF2-40B4-BE49-F238E27FC236}">
                  <a16:creationId xmlns:a16="http://schemas.microsoft.com/office/drawing/2014/main" id="{00000000-0008-0000-0100-00007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85" name="Check Box 125" hidden="1">
              <a:extLst>
                <a:ext uri="{63B3BB69-23CF-44E3-9099-C40C66FF867C}">
                  <a14:compatExt spid="_x0000_s553085"/>
                </a:ext>
                <a:ext uri="{FF2B5EF4-FFF2-40B4-BE49-F238E27FC236}">
                  <a16:creationId xmlns:a16="http://schemas.microsoft.com/office/drawing/2014/main" id="{00000000-0008-0000-0100-00007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86" name="Check Box 126" hidden="1">
              <a:extLst>
                <a:ext uri="{63B3BB69-23CF-44E3-9099-C40C66FF867C}">
                  <a14:compatExt spid="_x0000_s553086"/>
                </a:ext>
                <a:ext uri="{FF2B5EF4-FFF2-40B4-BE49-F238E27FC236}">
                  <a16:creationId xmlns:a16="http://schemas.microsoft.com/office/drawing/2014/main" id="{00000000-0008-0000-0100-00007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87" name="Check Box 127" hidden="1">
              <a:extLst>
                <a:ext uri="{63B3BB69-23CF-44E3-9099-C40C66FF867C}">
                  <a14:compatExt spid="_x0000_s553087"/>
                </a:ext>
                <a:ext uri="{FF2B5EF4-FFF2-40B4-BE49-F238E27FC236}">
                  <a16:creationId xmlns:a16="http://schemas.microsoft.com/office/drawing/2014/main" id="{00000000-0008-0000-0100-00007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88" name="Check Box 128" hidden="1">
              <a:extLst>
                <a:ext uri="{63B3BB69-23CF-44E3-9099-C40C66FF867C}">
                  <a14:compatExt spid="_x0000_s553088"/>
                </a:ext>
                <a:ext uri="{FF2B5EF4-FFF2-40B4-BE49-F238E27FC236}">
                  <a16:creationId xmlns:a16="http://schemas.microsoft.com/office/drawing/2014/main" id="{00000000-0008-0000-0100-00008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89" name="Check Box 129" hidden="1">
              <a:extLst>
                <a:ext uri="{63B3BB69-23CF-44E3-9099-C40C66FF867C}">
                  <a14:compatExt spid="_x0000_s553089"/>
                </a:ext>
                <a:ext uri="{FF2B5EF4-FFF2-40B4-BE49-F238E27FC236}">
                  <a16:creationId xmlns:a16="http://schemas.microsoft.com/office/drawing/2014/main" id="{00000000-0008-0000-0100-00008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90" name="Check Box 130" hidden="1">
              <a:extLst>
                <a:ext uri="{63B3BB69-23CF-44E3-9099-C40C66FF867C}">
                  <a14:compatExt spid="_x0000_s553090"/>
                </a:ext>
                <a:ext uri="{FF2B5EF4-FFF2-40B4-BE49-F238E27FC236}">
                  <a16:creationId xmlns:a16="http://schemas.microsoft.com/office/drawing/2014/main" id="{00000000-0008-0000-0100-00008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91" name="Check Box 131" hidden="1">
              <a:extLst>
                <a:ext uri="{63B3BB69-23CF-44E3-9099-C40C66FF867C}">
                  <a14:compatExt spid="_x0000_s553091"/>
                </a:ext>
                <a:ext uri="{FF2B5EF4-FFF2-40B4-BE49-F238E27FC236}">
                  <a16:creationId xmlns:a16="http://schemas.microsoft.com/office/drawing/2014/main" id="{00000000-0008-0000-0100-00008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92" name="Check Box 132" hidden="1">
              <a:extLst>
                <a:ext uri="{63B3BB69-23CF-44E3-9099-C40C66FF867C}">
                  <a14:compatExt spid="_x0000_s553092"/>
                </a:ext>
                <a:ext uri="{FF2B5EF4-FFF2-40B4-BE49-F238E27FC236}">
                  <a16:creationId xmlns:a16="http://schemas.microsoft.com/office/drawing/2014/main" id="{00000000-0008-0000-0100-00008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93" name="Check Box 133" hidden="1">
              <a:extLst>
                <a:ext uri="{63B3BB69-23CF-44E3-9099-C40C66FF867C}">
                  <a14:compatExt spid="_x0000_s553093"/>
                </a:ext>
                <a:ext uri="{FF2B5EF4-FFF2-40B4-BE49-F238E27FC236}">
                  <a16:creationId xmlns:a16="http://schemas.microsoft.com/office/drawing/2014/main" id="{00000000-0008-0000-0100-00008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94" name="Check Box 134" hidden="1">
              <a:extLst>
                <a:ext uri="{63B3BB69-23CF-44E3-9099-C40C66FF867C}">
                  <a14:compatExt spid="_x0000_s553094"/>
                </a:ext>
                <a:ext uri="{FF2B5EF4-FFF2-40B4-BE49-F238E27FC236}">
                  <a16:creationId xmlns:a16="http://schemas.microsoft.com/office/drawing/2014/main" id="{00000000-0008-0000-0100-00008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95" name="Check Box 135" hidden="1">
              <a:extLst>
                <a:ext uri="{63B3BB69-23CF-44E3-9099-C40C66FF867C}">
                  <a14:compatExt spid="_x0000_s553095"/>
                </a:ext>
                <a:ext uri="{FF2B5EF4-FFF2-40B4-BE49-F238E27FC236}">
                  <a16:creationId xmlns:a16="http://schemas.microsoft.com/office/drawing/2014/main" id="{00000000-0008-0000-0100-00008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96" name="Check Box 136" hidden="1">
              <a:extLst>
                <a:ext uri="{63B3BB69-23CF-44E3-9099-C40C66FF867C}">
                  <a14:compatExt spid="_x0000_s553096"/>
                </a:ext>
                <a:ext uri="{FF2B5EF4-FFF2-40B4-BE49-F238E27FC236}">
                  <a16:creationId xmlns:a16="http://schemas.microsoft.com/office/drawing/2014/main" id="{00000000-0008-0000-0100-00008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97" name="Check Box 137" hidden="1">
              <a:extLst>
                <a:ext uri="{63B3BB69-23CF-44E3-9099-C40C66FF867C}">
                  <a14:compatExt spid="_x0000_s553097"/>
                </a:ext>
                <a:ext uri="{FF2B5EF4-FFF2-40B4-BE49-F238E27FC236}">
                  <a16:creationId xmlns:a16="http://schemas.microsoft.com/office/drawing/2014/main" id="{00000000-0008-0000-0100-00008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98" name="Check Box 138" hidden="1">
              <a:extLst>
                <a:ext uri="{63B3BB69-23CF-44E3-9099-C40C66FF867C}">
                  <a14:compatExt spid="_x0000_s553098"/>
                </a:ext>
                <a:ext uri="{FF2B5EF4-FFF2-40B4-BE49-F238E27FC236}">
                  <a16:creationId xmlns:a16="http://schemas.microsoft.com/office/drawing/2014/main" id="{00000000-0008-0000-0100-00008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127000</xdr:rowOff>
        </xdr:to>
        <xdr:sp macro="" textlink="">
          <xdr:nvSpPr>
            <xdr:cNvPr id="553099" name="Check Box 139" hidden="1">
              <a:extLst>
                <a:ext uri="{63B3BB69-23CF-44E3-9099-C40C66FF867C}">
                  <a14:compatExt spid="_x0000_s553099"/>
                </a:ext>
                <a:ext uri="{FF2B5EF4-FFF2-40B4-BE49-F238E27FC236}">
                  <a16:creationId xmlns:a16="http://schemas.microsoft.com/office/drawing/2014/main" id="{00000000-0008-0000-0100-00008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127000</xdr:rowOff>
        </xdr:to>
        <xdr:sp macro="" textlink="">
          <xdr:nvSpPr>
            <xdr:cNvPr id="553100" name="Check Box 140" hidden="1">
              <a:extLst>
                <a:ext uri="{63B3BB69-23CF-44E3-9099-C40C66FF867C}">
                  <a14:compatExt spid="_x0000_s553100"/>
                </a:ext>
                <a:ext uri="{FF2B5EF4-FFF2-40B4-BE49-F238E27FC236}">
                  <a16:creationId xmlns:a16="http://schemas.microsoft.com/office/drawing/2014/main" id="{00000000-0008-0000-0100-00008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127000</xdr:rowOff>
        </xdr:to>
        <xdr:sp macro="" textlink="">
          <xdr:nvSpPr>
            <xdr:cNvPr id="553101" name="Check Box 141" hidden="1">
              <a:extLst>
                <a:ext uri="{63B3BB69-23CF-44E3-9099-C40C66FF867C}">
                  <a14:compatExt spid="_x0000_s553101"/>
                </a:ext>
                <a:ext uri="{FF2B5EF4-FFF2-40B4-BE49-F238E27FC236}">
                  <a16:creationId xmlns:a16="http://schemas.microsoft.com/office/drawing/2014/main" id="{00000000-0008-0000-0100-00008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50800</xdr:rowOff>
        </xdr:to>
        <xdr:sp macro="" textlink="">
          <xdr:nvSpPr>
            <xdr:cNvPr id="553102" name="Check Box 142" hidden="1">
              <a:extLst>
                <a:ext uri="{63B3BB69-23CF-44E3-9099-C40C66FF867C}">
                  <a14:compatExt spid="_x0000_s553102"/>
                </a:ext>
                <a:ext uri="{FF2B5EF4-FFF2-40B4-BE49-F238E27FC236}">
                  <a16:creationId xmlns:a16="http://schemas.microsoft.com/office/drawing/2014/main" id="{00000000-0008-0000-0100-00008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103" name="Check Box 143" hidden="1">
              <a:extLst>
                <a:ext uri="{63B3BB69-23CF-44E3-9099-C40C66FF867C}">
                  <a14:compatExt spid="_x0000_s553103"/>
                </a:ext>
                <a:ext uri="{FF2B5EF4-FFF2-40B4-BE49-F238E27FC236}">
                  <a16:creationId xmlns:a16="http://schemas.microsoft.com/office/drawing/2014/main" id="{00000000-0008-0000-0100-00008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104" name="Check Box 144" hidden="1">
              <a:extLst>
                <a:ext uri="{63B3BB69-23CF-44E3-9099-C40C66FF867C}">
                  <a14:compatExt spid="_x0000_s553104"/>
                </a:ext>
                <a:ext uri="{FF2B5EF4-FFF2-40B4-BE49-F238E27FC236}">
                  <a16:creationId xmlns:a16="http://schemas.microsoft.com/office/drawing/2014/main" id="{00000000-0008-0000-0100-00009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105" name="Check Box 145" hidden="1">
              <a:extLst>
                <a:ext uri="{63B3BB69-23CF-44E3-9099-C40C66FF867C}">
                  <a14:compatExt spid="_x0000_s553105"/>
                </a:ext>
                <a:ext uri="{FF2B5EF4-FFF2-40B4-BE49-F238E27FC236}">
                  <a16:creationId xmlns:a16="http://schemas.microsoft.com/office/drawing/2014/main" id="{00000000-0008-0000-0100-00009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106" name="Check Box 146" hidden="1">
              <a:extLst>
                <a:ext uri="{63B3BB69-23CF-44E3-9099-C40C66FF867C}">
                  <a14:compatExt spid="_x0000_s553106"/>
                </a:ext>
                <a:ext uri="{FF2B5EF4-FFF2-40B4-BE49-F238E27FC236}">
                  <a16:creationId xmlns:a16="http://schemas.microsoft.com/office/drawing/2014/main" id="{00000000-0008-0000-0100-00009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107" name="Check Box 147" hidden="1">
              <a:extLst>
                <a:ext uri="{63B3BB69-23CF-44E3-9099-C40C66FF867C}">
                  <a14:compatExt spid="_x0000_s553107"/>
                </a:ext>
                <a:ext uri="{FF2B5EF4-FFF2-40B4-BE49-F238E27FC236}">
                  <a16:creationId xmlns:a16="http://schemas.microsoft.com/office/drawing/2014/main" id="{00000000-0008-0000-0100-00009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108" name="Check Box 148" hidden="1">
              <a:extLst>
                <a:ext uri="{63B3BB69-23CF-44E3-9099-C40C66FF867C}">
                  <a14:compatExt spid="_x0000_s553108"/>
                </a:ext>
                <a:ext uri="{FF2B5EF4-FFF2-40B4-BE49-F238E27FC236}">
                  <a16:creationId xmlns:a16="http://schemas.microsoft.com/office/drawing/2014/main" id="{00000000-0008-0000-0100-00009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109" name="Check Box 149" hidden="1">
              <a:extLst>
                <a:ext uri="{63B3BB69-23CF-44E3-9099-C40C66FF867C}">
                  <a14:compatExt spid="_x0000_s553109"/>
                </a:ext>
                <a:ext uri="{FF2B5EF4-FFF2-40B4-BE49-F238E27FC236}">
                  <a16:creationId xmlns:a16="http://schemas.microsoft.com/office/drawing/2014/main" id="{00000000-0008-0000-0100-00009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110" name="Check Box 150" hidden="1">
              <a:extLst>
                <a:ext uri="{63B3BB69-23CF-44E3-9099-C40C66FF867C}">
                  <a14:compatExt spid="_x0000_s553110"/>
                </a:ext>
                <a:ext uri="{FF2B5EF4-FFF2-40B4-BE49-F238E27FC236}">
                  <a16:creationId xmlns:a16="http://schemas.microsoft.com/office/drawing/2014/main" id="{00000000-0008-0000-0100-00009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111" name="Check Box 151" hidden="1">
              <a:extLst>
                <a:ext uri="{63B3BB69-23CF-44E3-9099-C40C66FF867C}">
                  <a14:compatExt spid="_x0000_s553111"/>
                </a:ext>
                <a:ext uri="{FF2B5EF4-FFF2-40B4-BE49-F238E27FC236}">
                  <a16:creationId xmlns:a16="http://schemas.microsoft.com/office/drawing/2014/main" id="{00000000-0008-0000-0100-00009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112" name="Check Box 152" hidden="1">
              <a:extLst>
                <a:ext uri="{63B3BB69-23CF-44E3-9099-C40C66FF867C}">
                  <a14:compatExt spid="_x0000_s553112"/>
                </a:ext>
                <a:ext uri="{FF2B5EF4-FFF2-40B4-BE49-F238E27FC236}">
                  <a16:creationId xmlns:a16="http://schemas.microsoft.com/office/drawing/2014/main" id="{00000000-0008-0000-0100-00009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113" name="Check Box 153" hidden="1">
              <a:extLst>
                <a:ext uri="{63B3BB69-23CF-44E3-9099-C40C66FF867C}">
                  <a14:compatExt spid="_x0000_s553113"/>
                </a:ext>
                <a:ext uri="{FF2B5EF4-FFF2-40B4-BE49-F238E27FC236}">
                  <a16:creationId xmlns:a16="http://schemas.microsoft.com/office/drawing/2014/main" id="{00000000-0008-0000-0100-00009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114" name="Check Box 154" hidden="1">
              <a:extLst>
                <a:ext uri="{63B3BB69-23CF-44E3-9099-C40C66FF867C}">
                  <a14:compatExt spid="_x0000_s553114"/>
                </a:ext>
                <a:ext uri="{FF2B5EF4-FFF2-40B4-BE49-F238E27FC236}">
                  <a16:creationId xmlns:a16="http://schemas.microsoft.com/office/drawing/2014/main" id="{00000000-0008-0000-0100-00009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115" name="Check Box 155" hidden="1">
              <a:extLst>
                <a:ext uri="{63B3BB69-23CF-44E3-9099-C40C66FF867C}">
                  <a14:compatExt spid="_x0000_s553115"/>
                </a:ext>
                <a:ext uri="{FF2B5EF4-FFF2-40B4-BE49-F238E27FC236}">
                  <a16:creationId xmlns:a16="http://schemas.microsoft.com/office/drawing/2014/main" id="{00000000-0008-0000-0100-00009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116" name="Check Box 156" hidden="1">
              <a:extLst>
                <a:ext uri="{63B3BB69-23CF-44E3-9099-C40C66FF867C}">
                  <a14:compatExt spid="_x0000_s553116"/>
                </a:ext>
                <a:ext uri="{FF2B5EF4-FFF2-40B4-BE49-F238E27FC236}">
                  <a16:creationId xmlns:a16="http://schemas.microsoft.com/office/drawing/2014/main" id="{00000000-0008-0000-0100-00009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117" name="Check Box 157" hidden="1">
              <a:extLst>
                <a:ext uri="{63B3BB69-23CF-44E3-9099-C40C66FF867C}">
                  <a14:compatExt spid="_x0000_s553117"/>
                </a:ext>
                <a:ext uri="{FF2B5EF4-FFF2-40B4-BE49-F238E27FC236}">
                  <a16:creationId xmlns:a16="http://schemas.microsoft.com/office/drawing/2014/main" id="{00000000-0008-0000-0100-00009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118" name="Check Box 158" hidden="1">
              <a:extLst>
                <a:ext uri="{63B3BB69-23CF-44E3-9099-C40C66FF867C}">
                  <a14:compatExt spid="_x0000_s553118"/>
                </a:ext>
                <a:ext uri="{FF2B5EF4-FFF2-40B4-BE49-F238E27FC236}">
                  <a16:creationId xmlns:a16="http://schemas.microsoft.com/office/drawing/2014/main" id="{00000000-0008-0000-0100-00009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50800</xdr:rowOff>
        </xdr:to>
        <xdr:sp macro="" textlink="">
          <xdr:nvSpPr>
            <xdr:cNvPr id="553119" name="Check Box 159" hidden="1">
              <a:extLst>
                <a:ext uri="{63B3BB69-23CF-44E3-9099-C40C66FF867C}">
                  <a14:compatExt spid="_x0000_s553119"/>
                </a:ext>
                <a:ext uri="{FF2B5EF4-FFF2-40B4-BE49-F238E27FC236}">
                  <a16:creationId xmlns:a16="http://schemas.microsoft.com/office/drawing/2014/main" id="{00000000-0008-0000-0100-00009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120" name="Check Box 160" hidden="1">
              <a:extLst>
                <a:ext uri="{63B3BB69-23CF-44E3-9099-C40C66FF867C}">
                  <a14:compatExt spid="_x0000_s553120"/>
                </a:ext>
                <a:ext uri="{FF2B5EF4-FFF2-40B4-BE49-F238E27FC236}">
                  <a16:creationId xmlns:a16="http://schemas.microsoft.com/office/drawing/2014/main" id="{00000000-0008-0000-0100-0000A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121" name="Check Box 161" hidden="1">
              <a:extLst>
                <a:ext uri="{63B3BB69-23CF-44E3-9099-C40C66FF867C}">
                  <a14:compatExt spid="_x0000_s553121"/>
                </a:ext>
                <a:ext uri="{FF2B5EF4-FFF2-40B4-BE49-F238E27FC236}">
                  <a16:creationId xmlns:a16="http://schemas.microsoft.com/office/drawing/2014/main" id="{00000000-0008-0000-0100-0000A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122" name="Check Box 162" hidden="1">
              <a:extLst>
                <a:ext uri="{63B3BB69-23CF-44E3-9099-C40C66FF867C}">
                  <a14:compatExt spid="_x0000_s553122"/>
                </a:ext>
                <a:ext uri="{FF2B5EF4-FFF2-40B4-BE49-F238E27FC236}">
                  <a16:creationId xmlns:a16="http://schemas.microsoft.com/office/drawing/2014/main" id="{00000000-0008-0000-0100-0000A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123" name="Check Box 163" hidden="1">
              <a:extLst>
                <a:ext uri="{63B3BB69-23CF-44E3-9099-C40C66FF867C}">
                  <a14:compatExt spid="_x0000_s553123"/>
                </a:ext>
                <a:ext uri="{FF2B5EF4-FFF2-40B4-BE49-F238E27FC236}">
                  <a16:creationId xmlns:a16="http://schemas.microsoft.com/office/drawing/2014/main" id="{00000000-0008-0000-0100-0000A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124" name="Check Box 164" hidden="1">
              <a:extLst>
                <a:ext uri="{63B3BB69-23CF-44E3-9099-C40C66FF867C}">
                  <a14:compatExt spid="_x0000_s553124"/>
                </a:ext>
                <a:ext uri="{FF2B5EF4-FFF2-40B4-BE49-F238E27FC236}">
                  <a16:creationId xmlns:a16="http://schemas.microsoft.com/office/drawing/2014/main" id="{00000000-0008-0000-0100-0000A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125" name="Check Box 165" hidden="1">
              <a:extLst>
                <a:ext uri="{63B3BB69-23CF-44E3-9099-C40C66FF867C}">
                  <a14:compatExt spid="_x0000_s553125"/>
                </a:ext>
                <a:ext uri="{FF2B5EF4-FFF2-40B4-BE49-F238E27FC236}">
                  <a16:creationId xmlns:a16="http://schemas.microsoft.com/office/drawing/2014/main" id="{00000000-0008-0000-0100-0000A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126" name="Check Box 166" hidden="1">
              <a:extLst>
                <a:ext uri="{63B3BB69-23CF-44E3-9099-C40C66FF867C}">
                  <a14:compatExt spid="_x0000_s553126"/>
                </a:ext>
                <a:ext uri="{FF2B5EF4-FFF2-40B4-BE49-F238E27FC236}">
                  <a16:creationId xmlns:a16="http://schemas.microsoft.com/office/drawing/2014/main" id="{00000000-0008-0000-0100-0000A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127" name="Check Box 167" hidden="1">
              <a:extLst>
                <a:ext uri="{63B3BB69-23CF-44E3-9099-C40C66FF867C}">
                  <a14:compatExt spid="_x0000_s553127"/>
                </a:ext>
                <a:ext uri="{FF2B5EF4-FFF2-40B4-BE49-F238E27FC236}">
                  <a16:creationId xmlns:a16="http://schemas.microsoft.com/office/drawing/2014/main" id="{00000000-0008-0000-0100-0000A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128" name="Check Box 168" hidden="1">
              <a:extLst>
                <a:ext uri="{63B3BB69-23CF-44E3-9099-C40C66FF867C}">
                  <a14:compatExt spid="_x0000_s553128"/>
                </a:ext>
                <a:ext uri="{FF2B5EF4-FFF2-40B4-BE49-F238E27FC236}">
                  <a16:creationId xmlns:a16="http://schemas.microsoft.com/office/drawing/2014/main" id="{00000000-0008-0000-0100-0000A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129" name="Check Box 169" hidden="1">
              <a:extLst>
                <a:ext uri="{63B3BB69-23CF-44E3-9099-C40C66FF867C}">
                  <a14:compatExt spid="_x0000_s553129"/>
                </a:ext>
                <a:ext uri="{FF2B5EF4-FFF2-40B4-BE49-F238E27FC236}">
                  <a16:creationId xmlns:a16="http://schemas.microsoft.com/office/drawing/2014/main" id="{00000000-0008-0000-0100-0000A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130" name="Check Box 170" hidden="1">
              <a:extLst>
                <a:ext uri="{63B3BB69-23CF-44E3-9099-C40C66FF867C}">
                  <a14:compatExt spid="_x0000_s553130"/>
                </a:ext>
                <a:ext uri="{FF2B5EF4-FFF2-40B4-BE49-F238E27FC236}">
                  <a16:creationId xmlns:a16="http://schemas.microsoft.com/office/drawing/2014/main" id="{00000000-0008-0000-0100-0000A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131" name="Check Box 171" hidden="1">
              <a:extLst>
                <a:ext uri="{63B3BB69-23CF-44E3-9099-C40C66FF867C}">
                  <a14:compatExt spid="_x0000_s553131"/>
                </a:ext>
                <a:ext uri="{FF2B5EF4-FFF2-40B4-BE49-F238E27FC236}">
                  <a16:creationId xmlns:a16="http://schemas.microsoft.com/office/drawing/2014/main" id="{00000000-0008-0000-0100-0000A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132" name="Check Box 172" hidden="1">
              <a:extLst>
                <a:ext uri="{63B3BB69-23CF-44E3-9099-C40C66FF867C}">
                  <a14:compatExt spid="_x0000_s553132"/>
                </a:ext>
                <a:ext uri="{FF2B5EF4-FFF2-40B4-BE49-F238E27FC236}">
                  <a16:creationId xmlns:a16="http://schemas.microsoft.com/office/drawing/2014/main" id="{00000000-0008-0000-0100-0000A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133" name="Check Box 173" hidden="1">
              <a:extLst>
                <a:ext uri="{63B3BB69-23CF-44E3-9099-C40C66FF867C}">
                  <a14:compatExt spid="_x0000_s553133"/>
                </a:ext>
                <a:ext uri="{FF2B5EF4-FFF2-40B4-BE49-F238E27FC236}">
                  <a16:creationId xmlns:a16="http://schemas.microsoft.com/office/drawing/2014/main" id="{00000000-0008-0000-0100-0000A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134" name="Check Box 174" hidden="1">
              <a:extLst>
                <a:ext uri="{63B3BB69-23CF-44E3-9099-C40C66FF867C}">
                  <a14:compatExt spid="_x0000_s553134"/>
                </a:ext>
                <a:ext uri="{FF2B5EF4-FFF2-40B4-BE49-F238E27FC236}">
                  <a16:creationId xmlns:a16="http://schemas.microsoft.com/office/drawing/2014/main" id="{00000000-0008-0000-0100-0000A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135" name="Check Box 175" hidden="1">
              <a:extLst>
                <a:ext uri="{63B3BB69-23CF-44E3-9099-C40C66FF867C}">
                  <a14:compatExt spid="_x0000_s553135"/>
                </a:ext>
                <a:ext uri="{FF2B5EF4-FFF2-40B4-BE49-F238E27FC236}">
                  <a16:creationId xmlns:a16="http://schemas.microsoft.com/office/drawing/2014/main" id="{00000000-0008-0000-0100-0000A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14</xdr:col>
      <xdr:colOff>139699</xdr:colOff>
      <xdr:row>0</xdr:row>
      <xdr:rowOff>0</xdr:rowOff>
    </xdr:from>
    <xdr:to>
      <xdr:col>15</xdr:col>
      <xdr:colOff>439375</xdr:colOff>
      <xdr:row>2</xdr:row>
      <xdr:rowOff>1910</xdr:rowOff>
    </xdr:to>
    <xdr:pic>
      <xdr:nvPicPr>
        <xdr:cNvPr id="2" name="Graphique 1" descr="Logement avec un remplissage uni">
          <a:hlinkClick xmlns:r="http://schemas.openxmlformats.org/officeDocument/2006/relationships" r:id="rId1"/>
          <a:extLst>
            <a:ext uri="{FF2B5EF4-FFF2-40B4-BE49-F238E27FC236}">
              <a16:creationId xmlns:a16="http://schemas.microsoft.com/office/drawing/2014/main" id="{D9FDE64D-8ADC-47CA-9C64-7FEEA9E943F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532619" y="0"/>
          <a:ext cx="441916" cy="46673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15</xdr:col>
      <xdr:colOff>0</xdr:colOff>
      <xdr:row>0</xdr:row>
      <xdr:rowOff>0</xdr:rowOff>
    </xdr:from>
    <xdr:to>
      <xdr:col>15</xdr:col>
      <xdr:colOff>561630</xdr:colOff>
      <xdr:row>2</xdr:row>
      <xdr:rowOff>141589</xdr:rowOff>
    </xdr:to>
    <xdr:pic>
      <xdr:nvPicPr>
        <xdr:cNvPr id="3" name="Graphique 2" descr="Logement avec un remplissage uni">
          <a:hlinkClick xmlns:r="http://schemas.openxmlformats.org/officeDocument/2006/relationships" r:id="rId1"/>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644944" y="0"/>
          <a:ext cx="552105" cy="58362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68120</xdr:colOff>
      <xdr:row>0</xdr:row>
      <xdr:rowOff>28281</xdr:rowOff>
    </xdr:from>
    <xdr:to>
      <xdr:col>9</xdr:col>
      <xdr:colOff>616076</xdr:colOff>
      <xdr:row>2</xdr:row>
      <xdr:rowOff>94853</xdr:rowOff>
    </xdr:to>
    <xdr:pic>
      <xdr:nvPicPr>
        <xdr:cNvPr id="12" name="Graphique 1" descr="Logement avec un remplissage uni">
          <a:hlinkClick xmlns:r="http://schemas.openxmlformats.org/officeDocument/2006/relationships" r:id="rId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4860445" y="28281"/>
          <a:ext cx="551131" cy="552347"/>
        </a:xfrm>
        <a:prstGeom prst="rect">
          <a:avLst/>
        </a:prstGeom>
      </xdr:spPr>
    </xdr:pic>
    <xdr:clientData/>
  </xdr:twoCellAnchor>
  <xdr:twoCellAnchor>
    <xdr:from>
      <xdr:col>3</xdr:col>
      <xdr:colOff>792019</xdr:colOff>
      <xdr:row>18</xdr:row>
      <xdr:rowOff>244765</xdr:rowOff>
    </xdr:from>
    <xdr:to>
      <xdr:col>8</xdr:col>
      <xdr:colOff>136239</xdr:colOff>
      <xdr:row>22</xdr:row>
      <xdr:rowOff>168275</xdr:rowOff>
    </xdr:to>
    <xdr:sp macro="" textlink="">
      <xdr:nvSpPr>
        <xdr:cNvPr id="10" name="ZoneTexte 2">
          <a:extLst>
            <a:ext uri="{FF2B5EF4-FFF2-40B4-BE49-F238E27FC236}">
              <a16:creationId xmlns:a16="http://schemas.microsoft.com/office/drawing/2014/main" id="{762D5A4D-4B6E-4439-91C4-F1878F118AE3}"/>
            </a:ext>
          </a:extLst>
        </xdr:cNvPr>
        <xdr:cNvSpPr txBox="1"/>
      </xdr:nvSpPr>
      <xdr:spPr>
        <a:xfrm>
          <a:off x="7535719" y="4064290"/>
          <a:ext cx="6478445" cy="818860"/>
        </a:xfrm>
        <a:prstGeom prst="roundRect">
          <a:avLst/>
        </a:prstGeom>
        <a:solidFill>
          <a:schemeClr val="accent3">
            <a:lumMod val="60000"/>
            <a:lumOff val="40000"/>
          </a:schemeClr>
        </a:solidFill>
        <a:ln/>
      </xdr:spPr>
      <xdr:style>
        <a:lnRef idx="1">
          <a:schemeClr val="accent3"/>
        </a:lnRef>
        <a:fillRef idx="2">
          <a:schemeClr val="accent3"/>
        </a:fillRef>
        <a:effectRef idx="1">
          <a:schemeClr val="accent3"/>
        </a:effectRef>
        <a:fontRef idx="minor">
          <a:schemeClr val="dk1"/>
        </a:fontRef>
      </xdr:style>
      <xdr:txBody>
        <a:bodyPr vertOverflow="clip" horzOverflow="clip" wrap="square" rtlCol="0" anchor="t"/>
        <a:lstStyle/>
        <a:p>
          <a:r>
            <a:rPr lang="fr-CA" sz="1200" b="1">
              <a:latin typeface="Aptos" panose="020B0004020202020204" pitchFamily="34" charset="0"/>
              <a:cs typeface="Arial" panose="020B0604020202020204" pitchFamily="34" charset="0"/>
            </a:rPr>
            <a:t>Listes déroulantes :</a:t>
          </a:r>
          <a:br>
            <a:rPr lang="fr-CA" sz="1100">
              <a:latin typeface="Aptos" panose="020B0004020202020204" pitchFamily="34" charset="0"/>
              <a:cs typeface="Arial" panose="020B0604020202020204" pitchFamily="34" charset="0"/>
            </a:rPr>
          </a:br>
          <a:r>
            <a:rPr lang="fr-CA" sz="1100">
              <a:latin typeface="Aptos" panose="020B0004020202020204" pitchFamily="34" charset="0"/>
              <a:cs typeface="Arial" panose="020B0604020202020204" pitchFamily="34" charset="0"/>
            </a:rPr>
            <a:t> Si « </a:t>
          </a:r>
          <a:r>
            <a:rPr lang="fr-CA" sz="1100" b="1">
              <a:latin typeface="Aptos" panose="020B0004020202020204" pitchFamily="34" charset="0"/>
              <a:cs typeface="Arial" panose="020B0604020202020204" pitchFamily="34" charset="0"/>
            </a:rPr>
            <a:t>Choisir</a:t>
          </a:r>
          <a:r>
            <a:rPr lang="fr-CA" sz="1100">
              <a:latin typeface="Aptos" panose="020B0004020202020204" pitchFamily="34" charset="0"/>
              <a:cs typeface="Arial" panose="020B0604020202020204" pitchFamily="34" charset="0"/>
            </a:rPr>
            <a:t> » apparaît, </a:t>
          </a:r>
          <a:r>
            <a:rPr lang="fr-CA" sz="1100" b="1">
              <a:latin typeface="Aptos" panose="020B0004020202020204" pitchFamily="34" charset="0"/>
              <a:cs typeface="Arial" panose="020B0604020202020204" pitchFamily="34" charset="0"/>
            </a:rPr>
            <a:t>privilégier les options proposées dans la liste pour</a:t>
          </a:r>
          <a:r>
            <a:rPr lang="fr-CA" sz="1100">
              <a:latin typeface="Aptos" panose="020B0004020202020204" pitchFamily="34" charset="0"/>
              <a:cs typeface="Arial" panose="020B0604020202020204" pitchFamily="34" charset="0"/>
            </a:rPr>
            <a:t> assurer </a:t>
          </a:r>
          <a:r>
            <a:rPr lang="fr-CA" sz="1100" b="1">
              <a:latin typeface="Aptos" panose="020B0004020202020204" pitchFamily="34" charset="0"/>
              <a:cs typeface="Arial" panose="020B0604020202020204" pitchFamily="34" charset="0"/>
            </a:rPr>
            <a:t>la cohérence des données compilées</a:t>
          </a:r>
          <a:r>
            <a:rPr lang="fr-CA" sz="1100" b="1" baseline="0">
              <a:latin typeface="Aptos" panose="020B0004020202020204" pitchFamily="34" charset="0"/>
              <a:cs typeface="Arial" panose="020B0604020202020204" pitchFamily="34" charset="0"/>
            </a:rPr>
            <a:t> dans les portraits présentés ci-haut </a:t>
          </a:r>
          <a:r>
            <a:rPr lang="fr-CA" sz="1100">
              <a:latin typeface="Aptos" panose="020B0004020202020204" pitchFamily="34" charset="0"/>
              <a:cs typeface="Arial" panose="020B0604020202020204" pitchFamily="34" charset="0"/>
            </a:rPr>
            <a:t>.</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779320</xdr:colOff>
      <xdr:row>0</xdr:row>
      <xdr:rowOff>34631</xdr:rowOff>
    </xdr:from>
    <xdr:to>
      <xdr:col>9</xdr:col>
      <xdr:colOff>339851</xdr:colOff>
      <xdr:row>2</xdr:row>
      <xdr:rowOff>94853</xdr:rowOff>
    </xdr:to>
    <xdr:pic>
      <xdr:nvPicPr>
        <xdr:cNvPr id="2" name="Graphique 1" descr="Logement avec un remplissage uni">
          <a:hlinkClick xmlns:r="http://schemas.openxmlformats.org/officeDocument/2006/relationships" r:id="rId1"/>
          <a:extLst>
            <a:ext uri="{FF2B5EF4-FFF2-40B4-BE49-F238E27FC236}">
              <a16:creationId xmlns:a16="http://schemas.microsoft.com/office/drawing/2014/main" id="{EC6C0808-E33F-4F47-A0C6-326B24A86CC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4581045" y="31456"/>
          <a:ext cx="551131" cy="549172"/>
        </a:xfrm>
        <a:prstGeom prst="rect">
          <a:avLst/>
        </a:prstGeom>
      </xdr:spPr>
    </xdr:pic>
    <xdr:clientData/>
  </xdr:twoCellAnchor>
  <xdr:twoCellAnchor>
    <xdr:from>
      <xdr:col>3</xdr:col>
      <xdr:colOff>792019</xdr:colOff>
      <xdr:row>18</xdr:row>
      <xdr:rowOff>244765</xdr:rowOff>
    </xdr:from>
    <xdr:to>
      <xdr:col>8</xdr:col>
      <xdr:colOff>136239</xdr:colOff>
      <xdr:row>22</xdr:row>
      <xdr:rowOff>168275</xdr:rowOff>
    </xdr:to>
    <xdr:sp macro="" textlink="">
      <xdr:nvSpPr>
        <xdr:cNvPr id="3" name="ZoneTexte 2">
          <a:extLst>
            <a:ext uri="{FF2B5EF4-FFF2-40B4-BE49-F238E27FC236}">
              <a16:creationId xmlns:a16="http://schemas.microsoft.com/office/drawing/2014/main" id="{CDA94F6B-422F-4222-84C1-E4C7EFD86528}"/>
            </a:ext>
          </a:extLst>
        </xdr:cNvPr>
        <xdr:cNvSpPr txBox="1"/>
      </xdr:nvSpPr>
      <xdr:spPr>
        <a:xfrm>
          <a:off x="7532544" y="3769015"/>
          <a:ext cx="6405420" cy="818860"/>
        </a:xfrm>
        <a:prstGeom prst="roundRect">
          <a:avLst/>
        </a:prstGeom>
        <a:solidFill>
          <a:schemeClr val="accent3">
            <a:lumMod val="60000"/>
            <a:lumOff val="40000"/>
          </a:schemeClr>
        </a:solidFill>
        <a:ln/>
      </xdr:spPr>
      <xdr:style>
        <a:lnRef idx="1">
          <a:schemeClr val="accent3"/>
        </a:lnRef>
        <a:fillRef idx="2">
          <a:schemeClr val="accent3"/>
        </a:fillRef>
        <a:effectRef idx="1">
          <a:schemeClr val="accent3"/>
        </a:effectRef>
        <a:fontRef idx="minor">
          <a:schemeClr val="dk1"/>
        </a:fontRef>
      </xdr:style>
      <xdr:txBody>
        <a:bodyPr vertOverflow="clip" horzOverflow="clip" wrap="square" rtlCol="0" anchor="t"/>
        <a:lstStyle/>
        <a:p>
          <a:r>
            <a:rPr lang="fr-CA" sz="1200" b="1">
              <a:latin typeface="Aptos" panose="020B0004020202020204" pitchFamily="34" charset="0"/>
              <a:cs typeface="Arial" panose="020B0604020202020204" pitchFamily="34" charset="0"/>
            </a:rPr>
            <a:t>Listes déroulantes :</a:t>
          </a:r>
          <a:br>
            <a:rPr lang="fr-CA" sz="1100">
              <a:latin typeface="Aptos" panose="020B0004020202020204" pitchFamily="34" charset="0"/>
              <a:cs typeface="Arial" panose="020B0604020202020204" pitchFamily="34" charset="0"/>
            </a:rPr>
          </a:br>
          <a:r>
            <a:rPr lang="fr-CA" sz="1100">
              <a:latin typeface="Aptos" panose="020B0004020202020204" pitchFamily="34" charset="0"/>
              <a:cs typeface="Arial" panose="020B0604020202020204" pitchFamily="34" charset="0"/>
            </a:rPr>
            <a:t> Si « </a:t>
          </a:r>
          <a:r>
            <a:rPr lang="fr-CA" sz="1100" b="1">
              <a:latin typeface="Aptos" panose="020B0004020202020204" pitchFamily="34" charset="0"/>
              <a:cs typeface="Arial" panose="020B0604020202020204" pitchFamily="34" charset="0"/>
            </a:rPr>
            <a:t>Choisir</a:t>
          </a:r>
          <a:r>
            <a:rPr lang="fr-CA" sz="1100">
              <a:latin typeface="Aptos" panose="020B0004020202020204" pitchFamily="34" charset="0"/>
              <a:cs typeface="Arial" panose="020B0604020202020204" pitchFamily="34" charset="0"/>
            </a:rPr>
            <a:t> » apparaît, </a:t>
          </a:r>
          <a:r>
            <a:rPr lang="fr-CA" sz="1100" b="1">
              <a:latin typeface="Aptos" panose="020B0004020202020204" pitchFamily="34" charset="0"/>
              <a:cs typeface="Arial" panose="020B0604020202020204" pitchFamily="34" charset="0"/>
            </a:rPr>
            <a:t>privilégier les options proposées dans la liste pour</a:t>
          </a:r>
          <a:r>
            <a:rPr lang="fr-CA" sz="1100">
              <a:latin typeface="Aptos" panose="020B0004020202020204" pitchFamily="34" charset="0"/>
              <a:cs typeface="Arial" panose="020B0604020202020204" pitchFamily="34" charset="0"/>
            </a:rPr>
            <a:t> assurer </a:t>
          </a:r>
          <a:r>
            <a:rPr lang="fr-CA" sz="1100" b="1">
              <a:latin typeface="Aptos" panose="020B0004020202020204" pitchFamily="34" charset="0"/>
              <a:cs typeface="Arial" panose="020B0604020202020204" pitchFamily="34" charset="0"/>
            </a:rPr>
            <a:t>la cohérence des données compilées</a:t>
          </a:r>
          <a:r>
            <a:rPr lang="fr-CA" sz="1100" b="1" baseline="0">
              <a:latin typeface="Aptos" panose="020B0004020202020204" pitchFamily="34" charset="0"/>
              <a:cs typeface="Arial" panose="020B0604020202020204" pitchFamily="34" charset="0"/>
            </a:rPr>
            <a:t> dans les portraits présentés ci-haut </a:t>
          </a:r>
          <a:r>
            <a:rPr lang="fr-CA" sz="1100">
              <a:latin typeface="Aptos" panose="020B0004020202020204" pitchFamily="34" charset="0"/>
              <a:cs typeface="Arial" panose="020B0604020202020204" pitchFamily="34" charset="0"/>
            </a:rPr>
            <a:t>.</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14</xdr:col>
      <xdr:colOff>25398</xdr:colOff>
      <xdr:row>0</xdr:row>
      <xdr:rowOff>38100</xdr:rowOff>
    </xdr:from>
    <xdr:to>
      <xdr:col>14</xdr:col>
      <xdr:colOff>458318</xdr:colOff>
      <xdr:row>1</xdr:row>
      <xdr:rowOff>143075</xdr:rowOff>
    </xdr:to>
    <xdr:pic>
      <xdr:nvPicPr>
        <xdr:cNvPr id="2" name="Graphique 1" descr="Logement avec un remplissage uni">
          <a:hlinkClick xmlns:r="http://schemas.openxmlformats.org/officeDocument/2006/relationships" r:id="rId1"/>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0052048" y="38100"/>
          <a:ext cx="432920" cy="432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13</xdr:col>
      <xdr:colOff>482600</xdr:colOff>
      <xdr:row>0</xdr:row>
      <xdr:rowOff>12700</xdr:rowOff>
    </xdr:from>
    <xdr:to>
      <xdr:col>14</xdr:col>
      <xdr:colOff>154133</xdr:colOff>
      <xdr:row>1</xdr:row>
      <xdr:rowOff>83385</xdr:rowOff>
    </xdr:to>
    <xdr:pic>
      <xdr:nvPicPr>
        <xdr:cNvPr id="2" name="Graphique 1" descr="Logement avec un remplissage uni">
          <a:hlinkClick xmlns:r="http://schemas.openxmlformats.org/officeDocument/2006/relationships" r:id="rId1"/>
          <a:extLst>
            <a:ext uri="{FF2B5EF4-FFF2-40B4-BE49-F238E27FC236}">
              <a16:creationId xmlns:a16="http://schemas.microsoft.com/office/drawing/2014/main" id="{EA609DBF-6EE3-4DC8-8A6D-748CA68D562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570720" y="15240"/>
          <a:ext cx="428453" cy="42692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7</xdr:col>
      <xdr:colOff>258040</xdr:colOff>
      <xdr:row>0</xdr:row>
      <xdr:rowOff>31170</xdr:rowOff>
    </xdr:from>
    <xdr:to>
      <xdr:col>7</xdr:col>
      <xdr:colOff>801276</xdr:colOff>
      <xdr:row>1</xdr:row>
      <xdr:rowOff>253670</xdr:rowOff>
    </xdr:to>
    <xdr:pic>
      <xdr:nvPicPr>
        <xdr:cNvPr id="2" name="Graphique 1" descr="Logement avec un remplissage uni">
          <a:hlinkClick xmlns:r="http://schemas.openxmlformats.org/officeDocument/2006/relationships" r:id="rId1"/>
          <a:extLst>
            <a:ext uri="{FF2B5EF4-FFF2-40B4-BE49-F238E27FC236}">
              <a16:creationId xmlns:a16="http://schemas.microsoft.com/office/drawing/2014/main" id="{00000000-0008-0000-21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332190" y="31170"/>
          <a:ext cx="543236" cy="540000"/>
        </a:xfrm>
        <a:prstGeom prst="rect">
          <a:avLst/>
        </a:prstGeom>
      </xdr:spPr>
    </xdr:pic>
    <xdr:clientData/>
  </xdr:twoCellAnchor>
  <xdr:twoCellAnchor>
    <xdr:from>
      <xdr:col>1</xdr:col>
      <xdr:colOff>311150</xdr:colOff>
      <xdr:row>7</xdr:row>
      <xdr:rowOff>44450</xdr:rowOff>
    </xdr:from>
    <xdr:to>
      <xdr:col>4</xdr:col>
      <xdr:colOff>374650</xdr:colOff>
      <xdr:row>24</xdr:row>
      <xdr:rowOff>146050</xdr:rowOff>
    </xdr:to>
    <xdr:pic>
      <xdr:nvPicPr>
        <xdr:cNvPr id="3" name="Image 2">
          <a:extLst>
            <a:ext uri="{FF2B5EF4-FFF2-40B4-BE49-F238E27FC236}">
              <a16:creationId xmlns:a16="http://schemas.microsoft.com/office/drawing/2014/main" id="{00000000-0008-0000-2100-00000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09600" y="2508250"/>
          <a:ext cx="6229350" cy="3289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3175000</xdr:colOff>
      <xdr:row>4</xdr:row>
      <xdr:rowOff>88900</xdr:rowOff>
    </xdr:from>
    <xdr:to>
      <xdr:col>4</xdr:col>
      <xdr:colOff>406400</xdr:colOff>
      <xdr:row>5</xdr:row>
      <xdr:rowOff>107950</xdr:rowOff>
    </xdr:to>
    <xdr:sp macro="" textlink="">
      <xdr:nvSpPr>
        <xdr:cNvPr id="4" name="Flèche : droite 3">
          <a:extLst>
            <a:ext uri="{FF2B5EF4-FFF2-40B4-BE49-F238E27FC236}">
              <a16:creationId xmlns:a16="http://schemas.microsoft.com/office/drawing/2014/main" id="{00000000-0008-0000-2100-000004000000}"/>
            </a:ext>
          </a:extLst>
        </xdr:cNvPr>
        <xdr:cNvSpPr/>
      </xdr:nvSpPr>
      <xdr:spPr bwMode="auto">
        <a:xfrm>
          <a:off x="5556250" y="1695450"/>
          <a:ext cx="1314450" cy="444500"/>
        </a:xfrm>
        <a:prstGeom prst="rightArrow">
          <a:avLst/>
        </a:prstGeom>
        <a:solidFill>
          <a:schemeClr val="tx2">
            <a:lumMod val="60000"/>
            <a:lumOff val="40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lang="fr-CA" sz="1100" kern="1200"/>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2.xml.rels><?xml version="1.0" encoding="UTF-8" standalone="yes"?>
<Relationships xmlns="http://schemas.openxmlformats.org/package/2006/relationships"><Relationship Id="rId117" Type="http://schemas.openxmlformats.org/officeDocument/2006/relationships/ctrlProp" Target="../ctrlProps/ctrlProp112.xml"/><Relationship Id="rId21" Type="http://schemas.openxmlformats.org/officeDocument/2006/relationships/ctrlProp" Target="../ctrlProps/ctrlProp16.xml"/><Relationship Id="rId42" Type="http://schemas.openxmlformats.org/officeDocument/2006/relationships/ctrlProp" Target="../ctrlProps/ctrlProp37.xml"/><Relationship Id="rId63" Type="http://schemas.openxmlformats.org/officeDocument/2006/relationships/ctrlProp" Target="../ctrlProps/ctrlProp58.xml"/><Relationship Id="rId84" Type="http://schemas.openxmlformats.org/officeDocument/2006/relationships/ctrlProp" Target="../ctrlProps/ctrlProp79.xml"/><Relationship Id="rId138" Type="http://schemas.openxmlformats.org/officeDocument/2006/relationships/ctrlProp" Target="../ctrlProps/ctrlProp133.xml"/><Relationship Id="rId159" Type="http://schemas.openxmlformats.org/officeDocument/2006/relationships/ctrlProp" Target="../ctrlProps/ctrlProp154.xml"/><Relationship Id="rId170" Type="http://schemas.openxmlformats.org/officeDocument/2006/relationships/ctrlProp" Target="../ctrlProps/ctrlProp165.xml"/><Relationship Id="rId107" Type="http://schemas.openxmlformats.org/officeDocument/2006/relationships/ctrlProp" Target="../ctrlProps/ctrlProp102.xml"/><Relationship Id="rId11" Type="http://schemas.openxmlformats.org/officeDocument/2006/relationships/ctrlProp" Target="../ctrlProps/ctrlProp6.xml"/><Relationship Id="rId32" Type="http://schemas.openxmlformats.org/officeDocument/2006/relationships/ctrlProp" Target="../ctrlProps/ctrlProp27.xml"/><Relationship Id="rId53" Type="http://schemas.openxmlformats.org/officeDocument/2006/relationships/ctrlProp" Target="../ctrlProps/ctrlProp48.xml"/><Relationship Id="rId74" Type="http://schemas.openxmlformats.org/officeDocument/2006/relationships/ctrlProp" Target="../ctrlProps/ctrlProp69.xml"/><Relationship Id="rId128" Type="http://schemas.openxmlformats.org/officeDocument/2006/relationships/ctrlProp" Target="../ctrlProps/ctrlProp123.xml"/><Relationship Id="rId149" Type="http://schemas.openxmlformats.org/officeDocument/2006/relationships/ctrlProp" Target="../ctrlProps/ctrlProp144.xml"/><Relationship Id="rId5" Type="http://schemas.openxmlformats.org/officeDocument/2006/relationships/vmlDrawing" Target="../drawings/vmlDrawing1.vml"/><Relationship Id="rId95" Type="http://schemas.openxmlformats.org/officeDocument/2006/relationships/ctrlProp" Target="../ctrlProps/ctrlProp90.xml"/><Relationship Id="rId160" Type="http://schemas.openxmlformats.org/officeDocument/2006/relationships/ctrlProp" Target="../ctrlProps/ctrlProp155.xml"/><Relationship Id="rId22" Type="http://schemas.openxmlformats.org/officeDocument/2006/relationships/ctrlProp" Target="../ctrlProps/ctrlProp17.xml"/><Relationship Id="rId43" Type="http://schemas.openxmlformats.org/officeDocument/2006/relationships/ctrlProp" Target="../ctrlProps/ctrlProp38.xml"/><Relationship Id="rId64" Type="http://schemas.openxmlformats.org/officeDocument/2006/relationships/ctrlProp" Target="../ctrlProps/ctrlProp59.xml"/><Relationship Id="rId118" Type="http://schemas.openxmlformats.org/officeDocument/2006/relationships/ctrlProp" Target="../ctrlProps/ctrlProp113.xml"/><Relationship Id="rId139" Type="http://schemas.openxmlformats.org/officeDocument/2006/relationships/ctrlProp" Target="../ctrlProps/ctrlProp134.xml"/><Relationship Id="rId85" Type="http://schemas.openxmlformats.org/officeDocument/2006/relationships/ctrlProp" Target="../ctrlProps/ctrlProp80.xml"/><Relationship Id="rId150" Type="http://schemas.openxmlformats.org/officeDocument/2006/relationships/ctrlProp" Target="../ctrlProps/ctrlProp145.xml"/><Relationship Id="rId171" Type="http://schemas.openxmlformats.org/officeDocument/2006/relationships/ctrlProp" Target="../ctrlProps/ctrlProp166.xml"/><Relationship Id="rId12" Type="http://schemas.openxmlformats.org/officeDocument/2006/relationships/ctrlProp" Target="../ctrlProps/ctrlProp7.xml"/><Relationship Id="rId33" Type="http://schemas.openxmlformats.org/officeDocument/2006/relationships/ctrlProp" Target="../ctrlProps/ctrlProp28.xml"/><Relationship Id="rId108" Type="http://schemas.openxmlformats.org/officeDocument/2006/relationships/ctrlProp" Target="../ctrlProps/ctrlProp103.xml"/><Relationship Id="rId129" Type="http://schemas.openxmlformats.org/officeDocument/2006/relationships/ctrlProp" Target="../ctrlProps/ctrlProp124.xml"/><Relationship Id="rId54" Type="http://schemas.openxmlformats.org/officeDocument/2006/relationships/ctrlProp" Target="../ctrlProps/ctrlProp49.xml"/><Relationship Id="rId75" Type="http://schemas.openxmlformats.org/officeDocument/2006/relationships/ctrlProp" Target="../ctrlProps/ctrlProp70.xml"/><Relationship Id="rId96" Type="http://schemas.openxmlformats.org/officeDocument/2006/relationships/ctrlProp" Target="../ctrlProps/ctrlProp91.xml"/><Relationship Id="rId140" Type="http://schemas.openxmlformats.org/officeDocument/2006/relationships/ctrlProp" Target="../ctrlProps/ctrlProp135.xml"/><Relationship Id="rId161" Type="http://schemas.openxmlformats.org/officeDocument/2006/relationships/ctrlProp" Target="../ctrlProps/ctrlProp156.xml"/><Relationship Id="rId6" Type="http://schemas.openxmlformats.org/officeDocument/2006/relationships/ctrlProp" Target="../ctrlProps/ctrlProp1.xml"/><Relationship Id="rId23" Type="http://schemas.openxmlformats.org/officeDocument/2006/relationships/ctrlProp" Target="../ctrlProps/ctrlProp18.xml"/><Relationship Id="rId28" Type="http://schemas.openxmlformats.org/officeDocument/2006/relationships/ctrlProp" Target="../ctrlProps/ctrlProp23.xml"/><Relationship Id="rId49" Type="http://schemas.openxmlformats.org/officeDocument/2006/relationships/ctrlProp" Target="../ctrlProps/ctrlProp44.xml"/><Relationship Id="rId114" Type="http://schemas.openxmlformats.org/officeDocument/2006/relationships/ctrlProp" Target="../ctrlProps/ctrlProp109.xml"/><Relationship Id="rId119" Type="http://schemas.openxmlformats.org/officeDocument/2006/relationships/ctrlProp" Target="../ctrlProps/ctrlProp114.xml"/><Relationship Id="rId44" Type="http://schemas.openxmlformats.org/officeDocument/2006/relationships/ctrlProp" Target="../ctrlProps/ctrlProp39.xml"/><Relationship Id="rId60" Type="http://schemas.openxmlformats.org/officeDocument/2006/relationships/ctrlProp" Target="../ctrlProps/ctrlProp55.xml"/><Relationship Id="rId65" Type="http://schemas.openxmlformats.org/officeDocument/2006/relationships/ctrlProp" Target="../ctrlProps/ctrlProp60.xml"/><Relationship Id="rId81" Type="http://schemas.openxmlformats.org/officeDocument/2006/relationships/ctrlProp" Target="../ctrlProps/ctrlProp76.xml"/><Relationship Id="rId86" Type="http://schemas.openxmlformats.org/officeDocument/2006/relationships/ctrlProp" Target="../ctrlProps/ctrlProp81.xml"/><Relationship Id="rId130" Type="http://schemas.openxmlformats.org/officeDocument/2006/relationships/ctrlProp" Target="../ctrlProps/ctrlProp125.xml"/><Relationship Id="rId135" Type="http://schemas.openxmlformats.org/officeDocument/2006/relationships/ctrlProp" Target="../ctrlProps/ctrlProp130.xml"/><Relationship Id="rId151" Type="http://schemas.openxmlformats.org/officeDocument/2006/relationships/ctrlProp" Target="../ctrlProps/ctrlProp146.xml"/><Relationship Id="rId156" Type="http://schemas.openxmlformats.org/officeDocument/2006/relationships/ctrlProp" Target="../ctrlProps/ctrlProp151.xml"/><Relationship Id="rId177" Type="http://schemas.openxmlformats.org/officeDocument/2006/relationships/ctrlProp" Target="../ctrlProps/ctrlProp172.xml"/><Relationship Id="rId172" Type="http://schemas.openxmlformats.org/officeDocument/2006/relationships/ctrlProp" Target="../ctrlProps/ctrlProp167.xml"/><Relationship Id="rId13" Type="http://schemas.openxmlformats.org/officeDocument/2006/relationships/ctrlProp" Target="../ctrlProps/ctrlProp8.xml"/><Relationship Id="rId18" Type="http://schemas.openxmlformats.org/officeDocument/2006/relationships/ctrlProp" Target="../ctrlProps/ctrlProp13.xml"/><Relationship Id="rId39" Type="http://schemas.openxmlformats.org/officeDocument/2006/relationships/ctrlProp" Target="../ctrlProps/ctrlProp34.xml"/><Relationship Id="rId109" Type="http://schemas.openxmlformats.org/officeDocument/2006/relationships/ctrlProp" Target="../ctrlProps/ctrlProp104.xml"/><Relationship Id="rId34" Type="http://schemas.openxmlformats.org/officeDocument/2006/relationships/ctrlProp" Target="../ctrlProps/ctrlProp29.xml"/><Relationship Id="rId50" Type="http://schemas.openxmlformats.org/officeDocument/2006/relationships/ctrlProp" Target="../ctrlProps/ctrlProp45.xml"/><Relationship Id="rId55" Type="http://schemas.openxmlformats.org/officeDocument/2006/relationships/ctrlProp" Target="../ctrlProps/ctrlProp50.xml"/><Relationship Id="rId76" Type="http://schemas.openxmlformats.org/officeDocument/2006/relationships/ctrlProp" Target="../ctrlProps/ctrlProp71.xml"/><Relationship Id="rId97" Type="http://schemas.openxmlformats.org/officeDocument/2006/relationships/ctrlProp" Target="../ctrlProps/ctrlProp92.xml"/><Relationship Id="rId104" Type="http://schemas.openxmlformats.org/officeDocument/2006/relationships/ctrlProp" Target="../ctrlProps/ctrlProp99.xml"/><Relationship Id="rId120" Type="http://schemas.openxmlformats.org/officeDocument/2006/relationships/ctrlProp" Target="../ctrlProps/ctrlProp115.xml"/><Relationship Id="rId125" Type="http://schemas.openxmlformats.org/officeDocument/2006/relationships/ctrlProp" Target="../ctrlProps/ctrlProp120.xml"/><Relationship Id="rId141" Type="http://schemas.openxmlformats.org/officeDocument/2006/relationships/ctrlProp" Target="../ctrlProps/ctrlProp136.xml"/><Relationship Id="rId146" Type="http://schemas.openxmlformats.org/officeDocument/2006/relationships/ctrlProp" Target="../ctrlProps/ctrlProp141.xml"/><Relationship Id="rId167" Type="http://schemas.openxmlformats.org/officeDocument/2006/relationships/ctrlProp" Target="../ctrlProps/ctrlProp162.xml"/><Relationship Id="rId7" Type="http://schemas.openxmlformats.org/officeDocument/2006/relationships/ctrlProp" Target="../ctrlProps/ctrlProp2.xml"/><Relationship Id="rId71" Type="http://schemas.openxmlformats.org/officeDocument/2006/relationships/ctrlProp" Target="../ctrlProps/ctrlProp66.xml"/><Relationship Id="rId92" Type="http://schemas.openxmlformats.org/officeDocument/2006/relationships/ctrlProp" Target="../ctrlProps/ctrlProp87.xml"/><Relationship Id="rId162" Type="http://schemas.openxmlformats.org/officeDocument/2006/relationships/ctrlProp" Target="../ctrlProps/ctrlProp157.xml"/><Relationship Id="rId2" Type="http://schemas.openxmlformats.org/officeDocument/2006/relationships/hyperlink" Target="https://www.microsoft.com/fr-ca/microsoft-365/free-productivity-apps" TargetMode="External"/><Relationship Id="rId29" Type="http://schemas.openxmlformats.org/officeDocument/2006/relationships/ctrlProp" Target="../ctrlProps/ctrlProp24.xml"/><Relationship Id="rId24" Type="http://schemas.openxmlformats.org/officeDocument/2006/relationships/ctrlProp" Target="../ctrlProps/ctrlProp19.xml"/><Relationship Id="rId40" Type="http://schemas.openxmlformats.org/officeDocument/2006/relationships/ctrlProp" Target="../ctrlProps/ctrlProp35.xml"/><Relationship Id="rId45" Type="http://schemas.openxmlformats.org/officeDocument/2006/relationships/ctrlProp" Target="../ctrlProps/ctrlProp40.xml"/><Relationship Id="rId66" Type="http://schemas.openxmlformats.org/officeDocument/2006/relationships/ctrlProp" Target="../ctrlProps/ctrlProp61.xml"/><Relationship Id="rId87" Type="http://schemas.openxmlformats.org/officeDocument/2006/relationships/ctrlProp" Target="../ctrlProps/ctrlProp82.xml"/><Relationship Id="rId110" Type="http://schemas.openxmlformats.org/officeDocument/2006/relationships/ctrlProp" Target="../ctrlProps/ctrlProp105.xml"/><Relationship Id="rId115" Type="http://schemas.openxmlformats.org/officeDocument/2006/relationships/ctrlProp" Target="../ctrlProps/ctrlProp110.xml"/><Relationship Id="rId131" Type="http://schemas.openxmlformats.org/officeDocument/2006/relationships/ctrlProp" Target="../ctrlProps/ctrlProp126.xml"/><Relationship Id="rId136" Type="http://schemas.openxmlformats.org/officeDocument/2006/relationships/ctrlProp" Target="../ctrlProps/ctrlProp131.xml"/><Relationship Id="rId157" Type="http://schemas.openxmlformats.org/officeDocument/2006/relationships/ctrlProp" Target="../ctrlProps/ctrlProp152.xml"/><Relationship Id="rId178" Type="http://schemas.openxmlformats.org/officeDocument/2006/relationships/ctrlProp" Target="../ctrlProps/ctrlProp173.xml"/><Relationship Id="rId61" Type="http://schemas.openxmlformats.org/officeDocument/2006/relationships/ctrlProp" Target="../ctrlProps/ctrlProp56.xml"/><Relationship Id="rId82" Type="http://schemas.openxmlformats.org/officeDocument/2006/relationships/ctrlProp" Target="../ctrlProps/ctrlProp77.xml"/><Relationship Id="rId152" Type="http://schemas.openxmlformats.org/officeDocument/2006/relationships/ctrlProp" Target="../ctrlProps/ctrlProp147.xml"/><Relationship Id="rId173" Type="http://schemas.openxmlformats.org/officeDocument/2006/relationships/ctrlProp" Target="../ctrlProps/ctrlProp168.xml"/><Relationship Id="rId19" Type="http://schemas.openxmlformats.org/officeDocument/2006/relationships/ctrlProp" Target="../ctrlProps/ctrlProp14.xml"/><Relationship Id="rId14" Type="http://schemas.openxmlformats.org/officeDocument/2006/relationships/ctrlProp" Target="../ctrlProps/ctrlProp9.xml"/><Relationship Id="rId30" Type="http://schemas.openxmlformats.org/officeDocument/2006/relationships/ctrlProp" Target="../ctrlProps/ctrlProp25.xml"/><Relationship Id="rId35" Type="http://schemas.openxmlformats.org/officeDocument/2006/relationships/ctrlProp" Target="../ctrlProps/ctrlProp30.xml"/><Relationship Id="rId56" Type="http://schemas.openxmlformats.org/officeDocument/2006/relationships/ctrlProp" Target="../ctrlProps/ctrlProp51.xml"/><Relationship Id="rId77" Type="http://schemas.openxmlformats.org/officeDocument/2006/relationships/ctrlProp" Target="../ctrlProps/ctrlProp72.xml"/><Relationship Id="rId100" Type="http://schemas.openxmlformats.org/officeDocument/2006/relationships/ctrlProp" Target="../ctrlProps/ctrlProp95.xml"/><Relationship Id="rId105" Type="http://schemas.openxmlformats.org/officeDocument/2006/relationships/ctrlProp" Target="../ctrlProps/ctrlProp100.xml"/><Relationship Id="rId126" Type="http://schemas.openxmlformats.org/officeDocument/2006/relationships/ctrlProp" Target="../ctrlProps/ctrlProp121.xml"/><Relationship Id="rId147" Type="http://schemas.openxmlformats.org/officeDocument/2006/relationships/ctrlProp" Target="../ctrlProps/ctrlProp142.xml"/><Relationship Id="rId168" Type="http://schemas.openxmlformats.org/officeDocument/2006/relationships/ctrlProp" Target="../ctrlProps/ctrlProp163.xml"/><Relationship Id="rId8" Type="http://schemas.openxmlformats.org/officeDocument/2006/relationships/ctrlProp" Target="../ctrlProps/ctrlProp3.xml"/><Relationship Id="rId51" Type="http://schemas.openxmlformats.org/officeDocument/2006/relationships/ctrlProp" Target="../ctrlProps/ctrlProp46.xml"/><Relationship Id="rId72" Type="http://schemas.openxmlformats.org/officeDocument/2006/relationships/ctrlProp" Target="../ctrlProps/ctrlProp67.xml"/><Relationship Id="rId93" Type="http://schemas.openxmlformats.org/officeDocument/2006/relationships/ctrlProp" Target="../ctrlProps/ctrlProp88.xml"/><Relationship Id="rId98" Type="http://schemas.openxmlformats.org/officeDocument/2006/relationships/ctrlProp" Target="../ctrlProps/ctrlProp93.xml"/><Relationship Id="rId121" Type="http://schemas.openxmlformats.org/officeDocument/2006/relationships/ctrlProp" Target="../ctrlProps/ctrlProp116.xml"/><Relationship Id="rId142" Type="http://schemas.openxmlformats.org/officeDocument/2006/relationships/ctrlProp" Target="../ctrlProps/ctrlProp137.xml"/><Relationship Id="rId163" Type="http://schemas.openxmlformats.org/officeDocument/2006/relationships/ctrlProp" Target="../ctrlProps/ctrlProp158.xml"/><Relationship Id="rId3" Type="http://schemas.openxmlformats.org/officeDocument/2006/relationships/printerSettings" Target="../printerSettings/printerSettings1.bin"/><Relationship Id="rId25" Type="http://schemas.openxmlformats.org/officeDocument/2006/relationships/ctrlProp" Target="../ctrlProps/ctrlProp20.xml"/><Relationship Id="rId46" Type="http://schemas.openxmlformats.org/officeDocument/2006/relationships/ctrlProp" Target="../ctrlProps/ctrlProp41.xml"/><Relationship Id="rId67" Type="http://schemas.openxmlformats.org/officeDocument/2006/relationships/ctrlProp" Target="../ctrlProps/ctrlProp62.xml"/><Relationship Id="rId116" Type="http://schemas.openxmlformats.org/officeDocument/2006/relationships/ctrlProp" Target="../ctrlProps/ctrlProp111.xml"/><Relationship Id="rId137" Type="http://schemas.openxmlformats.org/officeDocument/2006/relationships/ctrlProp" Target="../ctrlProps/ctrlProp132.xml"/><Relationship Id="rId158" Type="http://schemas.openxmlformats.org/officeDocument/2006/relationships/ctrlProp" Target="../ctrlProps/ctrlProp153.xml"/><Relationship Id="rId20" Type="http://schemas.openxmlformats.org/officeDocument/2006/relationships/ctrlProp" Target="../ctrlProps/ctrlProp15.xml"/><Relationship Id="rId41" Type="http://schemas.openxmlformats.org/officeDocument/2006/relationships/ctrlProp" Target="../ctrlProps/ctrlProp36.xml"/><Relationship Id="rId62" Type="http://schemas.openxmlformats.org/officeDocument/2006/relationships/ctrlProp" Target="../ctrlProps/ctrlProp57.xml"/><Relationship Id="rId83" Type="http://schemas.openxmlformats.org/officeDocument/2006/relationships/ctrlProp" Target="../ctrlProps/ctrlProp78.xml"/><Relationship Id="rId88" Type="http://schemas.openxmlformats.org/officeDocument/2006/relationships/ctrlProp" Target="../ctrlProps/ctrlProp83.xml"/><Relationship Id="rId111" Type="http://schemas.openxmlformats.org/officeDocument/2006/relationships/ctrlProp" Target="../ctrlProps/ctrlProp106.xml"/><Relationship Id="rId132" Type="http://schemas.openxmlformats.org/officeDocument/2006/relationships/ctrlProp" Target="../ctrlProps/ctrlProp127.xml"/><Relationship Id="rId153" Type="http://schemas.openxmlformats.org/officeDocument/2006/relationships/ctrlProp" Target="../ctrlProps/ctrlProp148.xml"/><Relationship Id="rId174" Type="http://schemas.openxmlformats.org/officeDocument/2006/relationships/ctrlProp" Target="../ctrlProps/ctrlProp169.xml"/><Relationship Id="rId179" Type="http://schemas.openxmlformats.org/officeDocument/2006/relationships/ctrlProp" Target="../ctrlProps/ctrlProp174.xml"/><Relationship Id="rId15" Type="http://schemas.openxmlformats.org/officeDocument/2006/relationships/ctrlProp" Target="../ctrlProps/ctrlProp10.xml"/><Relationship Id="rId36" Type="http://schemas.openxmlformats.org/officeDocument/2006/relationships/ctrlProp" Target="../ctrlProps/ctrlProp31.xml"/><Relationship Id="rId57" Type="http://schemas.openxmlformats.org/officeDocument/2006/relationships/ctrlProp" Target="../ctrlProps/ctrlProp52.xml"/><Relationship Id="rId106" Type="http://schemas.openxmlformats.org/officeDocument/2006/relationships/ctrlProp" Target="../ctrlProps/ctrlProp101.xml"/><Relationship Id="rId127" Type="http://schemas.openxmlformats.org/officeDocument/2006/relationships/ctrlProp" Target="../ctrlProps/ctrlProp122.xml"/><Relationship Id="rId10" Type="http://schemas.openxmlformats.org/officeDocument/2006/relationships/ctrlProp" Target="../ctrlProps/ctrlProp5.xml"/><Relationship Id="rId31" Type="http://schemas.openxmlformats.org/officeDocument/2006/relationships/ctrlProp" Target="../ctrlProps/ctrlProp26.xml"/><Relationship Id="rId52" Type="http://schemas.openxmlformats.org/officeDocument/2006/relationships/ctrlProp" Target="../ctrlProps/ctrlProp47.xml"/><Relationship Id="rId73" Type="http://schemas.openxmlformats.org/officeDocument/2006/relationships/ctrlProp" Target="../ctrlProps/ctrlProp68.xml"/><Relationship Id="rId78" Type="http://schemas.openxmlformats.org/officeDocument/2006/relationships/ctrlProp" Target="../ctrlProps/ctrlProp73.xml"/><Relationship Id="rId94" Type="http://schemas.openxmlformats.org/officeDocument/2006/relationships/ctrlProp" Target="../ctrlProps/ctrlProp89.xml"/><Relationship Id="rId99" Type="http://schemas.openxmlformats.org/officeDocument/2006/relationships/ctrlProp" Target="../ctrlProps/ctrlProp94.xml"/><Relationship Id="rId101" Type="http://schemas.openxmlformats.org/officeDocument/2006/relationships/ctrlProp" Target="../ctrlProps/ctrlProp96.xml"/><Relationship Id="rId122" Type="http://schemas.openxmlformats.org/officeDocument/2006/relationships/ctrlProp" Target="../ctrlProps/ctrlProp117.xml"/><Relationship Id="rId143" Type="http://schemas.openxmlformats.org/officeDocument/2006/relationships/ctrlProp" Target="../ctrlProps/ctrlProp138.xml"/><Relationship Id="rId148" Type="http://schemas.openxmlformats.org/officeDocument/2006/relationships/ctrlProp" Target="../ctrlProps/ctrlProp143.xml"/><Relationship Id="rId164" Type="http://schemas.openxmlformats.org/officeDocument/2006/relationships/ctrlProp" Target="../ctrlProps/ctrlProp159.xml"/><Relationship Id="rId169" Type="http://schemas.openxmlformats.org/officeDocument/2006/relationships/ctrlProp" Target="../ctrlProps/ctrlProp164.xml"/><Relationship Id="rId4" Type="http://schemas.openxmlformats.org/officeDocument/2006/relationships/drawing" Target="../drawings/drawing1.xml"/><Relationship Id="rId9" Type="http://schemas.openxmlformats.org/officeDocument/2006/relationships/ctrlProp" Target="../ctrlProps/ctrlProp4.xml"/><Relationship Id="rId180" Type="http://schemas.openxmlformats.org/officeDocument/2006/relationships/ctrlProp" Target="../ctrlProps/ctrlProp175.xml"/><Relationship Id="rId26" Type="http://schemas.openxmlformats.org/officeDocument/2006/relationships/ctrlProp" Target="../ctrlProps/ctrlProp21.xml"/><Relationship Id="rId47" Type="http://schemas.openxmlformats.org/officeDocument/2006/relationships/ctrlProp" Target="../ctrlProps/ctrlProp42.xml"/><Relationship Id="rId68" Type="http://schemas.openxmlformats.org/officeDocument/2006/relationships/ctrlProp" Target="../ctrlProps/ctrlProp63.xml"/><Relationship Id="rId89" Type="http://schemas.openxmlformats.org/officeDocument/2006/relationships/ctrlProp" Target="../ctrlProps/ctrlProp84.xml"/><Relationship Id="rId112" Type="http://schemas.openxmlformats.org/officeDocument/2006/relationships/ctrlProp" Target="../ctrlProps/ctrlProp107.xml"/><Relationship Id="rId133" Type="http://schemas.openxmlformats.org/officeDocument/2006/relationships/ctrlProp" Target="../ctrlProps/ctrlProp128.xml"/><Relationship Id="rId154" Type="http://schemas.openxmlformats.org/officeDocument/2006/relationships/ctrlProp" Target="../ctrlProps/ctrlProp149.xml"/><Relationship Id="rId175" Type="http://schemas.openxmlformats.org/officeDocument/2006/relationships/ctrlProp" Target="../ctrlProps/ctrlProp170.xml"/><Relationship Id="rId16" Type="http://schemas.openxmlformats.org/officeDocument/2006/relationships/ctrlProp" Target="../ctrlProps/ctrlProp11.xml"/><Relationship Id="rId37" Type="http://schemas.openxmlformats.org/officeDocument/2006/relationships/ctrlProp" Target="../ctrlProps/ctrlProp32.xml"/><Relationship Id="rId58" Type="http://schemas.openxmlformats.org/officeDocument/2006/relationships/ctrlProp" Target="../ctrlProps/ctrlProp53.xml"/><Relationship Id="rId79" Type="http://schemas.openxmlformats.org/officeDocument/2006/relationships/ctrlProp" Target="../ctrlProps/ctrlProp74.xml"/><Relationship Id="rId102" Type="http://schemas.openxmlformats.org/officeDocument/2006/relationships/ctrlProp" Target="../ctrlProps/ctrlProp97.xml"/><Relationship Id="rId123" Type="http://schemas.openxmlformats.org/officeDocument/2006/relationships/ctrlProp" Target="../ctrlProps/ctrlProp118.xml"/><Relationship Id="rId144" Type="http://schemas.openxmlformats.org/officeDocument/2006/relationships/ctrlProp" Target="../ctrlProps/ctrlProp139.xml"/><Relationship Id="rId90" Type="http://schemas.openxmlformats.org/officeDocument/2006/relationships/ctrlProp" Target="../ctrlProps/ctrlProp85.xml"/><Relationship Id="rId165" Type="http://schemas.openxmlformats.org/officeDocument/2006/relationships/ctrlProp" Target="../ctrlProps/ctrlProp160.xml"/><Relationship Id="rId27" Type="http://schemas.openxmlformats.org/officeDocument/2006/relationships/ctrlProp" Target="../ctrlProps/ctrlProp22.xml"/><Relationship Id="rId48" Type="http://schemas.openxmlformats.org/officeDocument/2006/relationships/ctrlProp" Target="../ctrlProps/ctrlProp43.xml"/><Relationship Id="rId69" Type="http://schemas.openxmlformats.org/officeDocument/2006/relationships/ctrlProp" Target="../ctrlProps/ctrlProp64.xml"/><Relationship Id="rId113" Type="http://schemas.openxmlformats.org/officeDocument/2006/relationships/ctrlProp" Target="../ctrlProps/ctrlProp108.xml"/><Relationship Id="rId134" Type="http://schemas.openxmlformats.org/officeDocument/2006/relationships/ctrlProp" Target="../ctrlProps/ctrlProp129.xml"/><Relationship Id="rId80" Type="http://schemas.openxmlformats.org/officeDocument/2006/relationships/ctrlProp" Target="../ctrlProps/ctrlProp75.xml"/><Relationship Id="rId155" Type="http://schemas.openxmlformats.org/officeDocument/2006/relationships/ctrlProp" Target="../ctrlProps/ctrlProp150.xml"/><Relationship Id="rId176" Type="http://schemas.openxmlformats.org/officeDocument/2006/relationships/ctrlProp" Target="../ctrlProps/ctrlProp171.xml"/><Relationship Id="rId17" Type="http://schemas.openxmlformats.org/officeDocument/2006/relationships/ctrlProp" Target="../ctrlProps/ctrlProp12.xml"/><Relationship Id="rId38" Type="http://schemas.openxmlformats.org/officeDocument/2006/relationships/ctrlProp" Target="../ctrlProps/ctrlProp33.xml"/><Relationship Id="rId59" Type="http://schemas.openxmlformats.org/officeDocument/2006/relationships/ctrlProp" Target="../ctrlProps/ctrlProp54.xml"/><Relationship Id="rId103" Type="http://schemas.openxmlformats.org/officeDocument/2006/relationships/ctrlProp" Target="../ctrlProps/ctrlProp98.xml"/><Relationship Id="rId124" Type="http://schemas.openxmlformats.org/officeDocument/2006/relationships/ctrlProp" Target="../ctrlProps/ctrlProp119.xml"/><Relationship Id="rId70" Type="http://schemas.openxmlformats.org/officeDocument/2006/relationships/ctrlProp" Target="../ctrlProps/ctrlProp65.xml"/><Relationship Id="rId91" Type="http://schemas.openxmlformats.org/officeDocument/2006/relationships/ctrlProp" Target="../ctrlProps/ctrlProp86.xml"/><Relationship Id="rId145" Type="http://schemas.openxmlformats.org/officeDocument/2006/relationships/ctrlProp" Target="../ctrlProps/ctrlProp140.xml"/><Relationship Id="rId166" Type="http://schemas.openxmlformats.org/officeDocument/2006/relationships/ctrlProp" Target="../ctrlProps/ctrlProp161.xml"/><Relationship Id="rId1" Type="http://schemas.openxmlformats.org/officeDocument/2006/relationships/hyperlink" Target="https://www.quebec.ca/gouvernement/travailler-gouvernement/travailler-fonction-publique/services-employes-etat/conformite/protection-des-renseignements-personnels/definitions-concepts/concepts"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calq.gouv.qc.ca/aide-financiere/outils-et-references/lexique"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calq.gouv.qc.ca/aide-financiere/outils-et-references/lexique"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www.calq.gouv.qc.ca/aide-financiere/outils-et-references/lexique"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www.calq.gouv.qc.ca/aide-financiere/outils-et-references/lexique"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4"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8" Type="http://schemas.openxmlformats.org/officeDocument/2006/relationships/hyperlink" Target="mailto:formulairesddri@calq.gouv.qc.ca" TargetMode="External"/><Relationship Id="rId3" Type="http://schemas.openxmlformats.org/officeDocument/2006/relationships/hyperlink" Target="https://www.keka.io/en/" TargetMode="External"/><Relationship Id="rId7" Type="http://schemas.openxmlformats.org/officeDocument/2006/relationships/hyperlink" Target="mailto:formulairesddri@calq.gouv.qc.ca" TargetMode="External"/><Relationship Id="rId12" Type="http://schemas.openxmlformats.org/officeDocument/2006/relationships/drawing" Target="../drawings/drawing8.xml"/><Relationship Id="rId2" Type="http://schemas.openxmlformats.org/officeDocument/2006/relationships/hyperlink" Target="https://7zip.fr/7zip-compresser-avec-mot-de-passe/" TargetMode="External"/><Relationship Id="rId1" Type="http://schemas.openxmlformats.org/officeDocument/2006/relationships/hyperlink" Target="https://www.7-zip.fr/" TargetMode="External"/><Relationship Id="rId6" Type="http://schemas.openxmlformats.org/officeDocument/2006/relationships/hyperlink" Target="mailto:formulairesdocp@calq.gouv.qc.ca" TargetMode="External"/><Relationship Id="rId11" Type="http://schemas.openxmlformats.org/officeDocument/2006/relationships/printerSettings" Target="../printerSettings/printerSettings9.bin"/><Relationship Id="rId5" Type="http://schemas.openxmlformats.org/officeDocument/2006/relationships/hyperlink" Target="mailto:formulairesddri@calq.gouv.qc.ca" TargetMode="External"/><Relationship Id="rId10" Type="http://schemas.openxmlformats.org/officeDocument/2006/relationships/hyperlink" Target="https://www.pes.calq.gouv.qc.ca/PES/pages/organisme/public/portailClient.xhtml" TargetMode="External"/><Relationship Id="rId4" Type="http://schemas.openxmlformats.org/officeDocument/2006/relationships/hyperlink" Target="mailto:formulairesddri@calq.gouv.qc.ca" TargetMode="External"/><Relationship Id="rId9" Type="http://schemas.openxmlformats.org/officeDocument/2006/relationships/hyperlink" Target="mailto:formulairesdocp@calq.gouv.qc.c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9B7ED-06AC-4749-871C-713427044A25}">
  <sheetPr>
    <tabColor rgb="FF002060"/>
  </sheetPr>
  <dimension ref="A1:R31"/>
  <sheetViews>
    <sheetView showGridLines="0" zoomScale="90" zoomScaleNormal="90" workbookViewId="0">
      <selection activeCell="B19" sqref="B19"/>
    </sheetView>
  </sheetViews>
  <sheetFormatPr baseColWidth="10" defaultColWidth="10.81640625" defaultRowHeight="12.5"/>
  <cols>
    <col min="1" max="1" width="3.1796875" style="158" customWidth="1"/>
    <col min="2" max="8" width="10.81640625" style="158"/>
    <col min="9" max="9" width="3.1796875" style="158" customWidth="1"/>
    <col min="10" max="16384" width="10.81640625" style="158"/>
  </cols>
  <sheetData>
    <row r="1" spans="1:18" s="96" customFormat="1" ht="24.75" customHeight="1">
      <c r="A1" s="158"/>
      <c r="B1" s="1316" t="s">
        <v>2852</v>
      </c>
      <c r="C1" s="1317"/>
      <c r="D1" s="1317"/>
      <c r="E1" s="1317"/>
      <c r="F1" s="1317"/>
      <c r="G1" s="1317"/>
      <c r="H1" s="1317"/>
      <c r="I1" s="1317"/>
      <c r="J1" s="1317"/>
      <c r="K1" s="1317"/>
      <c r="L1" s="1317"/>
      <c r="M1" s="1317"/>
      <c r="N1" s="1317"/>
      <c r="O1" s="1317"/>
      <c r="P1" s="1318"/>
    </row>
    <row r="3" spans="1:18" ht="26.15" customHeight="1">
      <c r="B3" s="1319" t="s">
        <v>2985</v>
      </c>
      <c r="C3" s="1320"/>
      <c r="D3" s="1320"/>
      <c r="E3" s="1320"/>
      <c r="F3" s="1320"/>
      <c r="G3" s="1320"/>
      <c r="H3" s="1320"/>
      <c r="I3" s="1320"/>
      <c r="J3" s="1320"/>
      <c r="K3" s="1320"/>
      <c r="L3" s="1320"/>
      <c r="M3" s="1320"/>
      <c r="N3" s="1320"/>
      <c r="O3" s="1320"/>
      <c r="P3" s="1321"/>
      <c r="R3" s="212"/>
    </row>
    <row r="4" spans="1:18" ht="15.5">
      <c r="B4" s="439"/>
    </row>
    <row r="5" spans="1:18" ht="14.15" customHeight="1">
      <c r="B5" s="212" t="s">
        <v>5</v>
      </c>
      <c r="D5" s="705" t="str">
        <f>IF(AND('Identification '!$F$11="",'Identification '!$F$15&lt;&gt;""),'Identification '!$F$15,IF('Identification '!$F$11="","",IF('Identification '!$F$13="Inscrire le nom de votre organisme dans la cellule F14",'Identification '!$F$15,'Identification '!$F$13)))</f>
        <v/>
      </c>
      <c r="E5" s="698"/>
      <c r="F5" s="698"/>
      <c r="G5" s="698"/>
      <c r="H5" s="698"/>
      <c r="I5" s="698"/>
    </row>
    <row r="6" spans="1:18" ht="29.15" customHeight="1"/>
    <row r="7" spans="1:18" s="440" customFormat="1" ht="20.149999999999999" customHeight="1">
      <c r="B7" s="441" t="s">
        <v>3013</v>
      </c>
      <c r="C7" s="442"/>
      <c r="D7" s="442"/>
      <c r="E7" s="442"/>
      <c r="F7" s="442"/>
      <c r="G7" s="442"/>
      <c r="H7" s="443"/>
      <c r="J7" s="441" t="s">
        <v>3000</v>
      </c>
      <c r="K7" s="442"/>
      <c r="L7" s="442"/>
      <c r="M7" s="442"/>
      <c r="N7" s="442"/>
      <c r="O7" s="442"/>
      <c r="P7" s="443"/>
    </row>
    <row r="8" spans="1:18" ht="13" customHeight="1"/>
    <row r="9" spans="1:18" ht="13.5" customHeight="1" thickBot="1">
      <c r="B9" s="444" t="s">
        <v>3193</v>
      </c>
      <c r="C9" s="445"/>
      <c r="D9" s="445"/>
      <c r="E9" s="445"/>
      <c r="F9" s="445"/>
      <c r="G9" s="445"/>
      <c r="H9" s="445"/>
      <c r="I9" s="445"/>
      <c r="J9" s="445"/>
      <c r="K9" s="445"/>
      <c r="L9" s="445"/>
      <c r="M9" s="445"/>
      <c r="N9" s="445"/>
      <c r="O9" s="445"/>
      <c r="P9" s="445"/>
    </row>
    <row r="10" spans="1:18" ht="5.15" customHeight="1" thickTop="1"/>
    <row r="11" spans="1:18" ht="15" customHeight="1">
      <c r="B11" s="212" t="s">
        <v>2853</v>
      </c>
      <c r="D11" s="1309"/>
      <c r="E11" s="1309"/>
      <c r="J11" s="212" t="s">
        <v>2854</v>
      </c>
      <c r="L11" s="1309"/>
      <c r="M11" s="1309"/>
    </row>
    <row r="12" spans="1:18" ht="6.65" customHeight="1">
      <c r="B12" s="212"/>
      <c r="D12" s="446"/>
      <c r="J12" s="212"/>
    </row>
    <row r="13" spans="1:18" ht="19" customHeight="1">
      <c r="B13" s="212"/>
      <c r="C13" s="446"/>
      <c r="J13" s="447" t="s">
        <v>2875</v>
      </c>
    </row>
    <row r="14" spans="1:18" ht="18" customHeight="1">
      <c r="B14" s="212"/>
      <c r="C14" s="446"/>
      <c r="D14" s="1322"/>
      <c r="E14" s="1322"/>
      <c r="J14" s="212"/>
    </row>
    <row r="15" spans="1:18" ht="120" customHeight="1">
      <c r="B15" s="1310"/>
      <c r="C15" s="1311"/>
      <c r="D15" s="1311"/>
      <c r="E15" s="1311"/>
      <c r="F15" s="1311"/>
      <c r="G15" s="1311"/>
      <c r="H15" s="1312"/>
      <c r="J15" s="1310"/>
      <c r="K15" s="1311"/>
      <c r="L15" s="1311"/>
      <c r="M15" s="1311"/>
      <c r="N15" s="1311"/>
      <c r="O15" s="1311"/>
      <c r="P15" s="1312"/>
    </row>
    <row r="16" spans="1:18" ht="120" customHeight="1">
      <c r="B16" s="1313"/>
      <c r="C16" s="1314"/>
      <c r="D16" s="1314"/>
      <c r="E16" s="1314"/>
      <c r="F16" s="1314"/>
      <c r="G16" s="1314"/>
      <c r="H16" s="1315"/>
      <c r="J16" s="1313"/>
      <c r="K16" s="1314"/>
      <c r="L16" s="1314"/>
      <c r="M16" s="1314"/>
      <c r="N16" s="1314"/>
      <c r="O16" s="1314"/>
      <c r="P16" s="1315"/>
    </row>
    <row r="17" spans="1:16" ht="13" customHeight="1"/>
    <row r="18" spans="1:16" ht="13.5" customHeight="1" thickBot="1">
      <c r="B18" s="444" t="s">
        <v>3194</v>
      </c>
      <c r="C18" s="445"/>
      <c r="D18" s="445"/>
      <c r="E18" s="445"/>
      <c r="F18" s="445"/>
      <c r="G18" s="445"/>
      <c r="H18" s="445"/>
      <c r="I18" s="445"/>
      <c r="J18" s="445"/>
      <c r="K18" s="445"/>
      <c r="L18" s="445"/>
      <c r="M18" s="445"/>
      <c r="N18" s="445"/>
      <c r="O18" s="445"/>
      <c r="P18" s="445"/>
    </row>
    <row r="19" spans="1:16" ht="10.5" customHeight="1" thickTop="1"/>
    <row r="20" spans="1:16" ht="15" customHeight="1">
      <c r="B20" s="212" t="s">
        <v>2853</v>
      </c>
      <c r="D20" s="1309"/>
      <c r="E20" s="1309"/>
      <c r="J20" s="212" t="s">
        <v>2854</v>
      </c>
      <c r="L20" s="1309"/>
      <c r="M20" s="1309"/>
    </row>
    <row r="21" spans="1:16" ht="15" customHeight="1">
      <c r="B21" s="212"/>
      <c r="D21" s="446"/>
      <c r="J21" s="212"/>
    </row>
    <row r="22" spans="1:16" ht="8.5" customHeight="1">
      <c r="B22" s="212"/>
      <c r="C22" s="446"/>
      <c r="D22" s="212"/>
      <c r="J22" s="212"/>
    </row>
    <row r="23" spans="1:16" ht="120" customHeight="1">
      <c r="B23" s="1310"/>
      <c r="C23" s="1311"/>
      <c r="D23" s="1311"/>
      <c r="E23" s="1311"/>
      <c r="F23" s="1311"/>
      <c r="G23" s="1311"/>
      <c r="H23" s="1312"/>
      <c r="J23" s="1310"/>
      <c r="K23" s="1311"/>
      <c r="L23" s="1311"/>
      <c r="M23" s="1311"/>
      <c r="N23" s="1311"/>
      <c r="O23" s="1311"/>
      <c r="P23" s="1312"/>
    </row>
    <row r="24" spans="1:16" ht="120" customHeight="1">
      <c r="B24" s="1313"/>
      <c r="C24" s="1314"/>
      <c r="D24" s="1314"/>
      <c r="E24" s="1314"/>
      <c r="F24" s="1314"/>
      <c r="G24" s="1314"/>
      <c r="H24" s="1315"/>
      <c r="J24" s="1313"/>
      <c r="K24" s="1314"/>
      <c r="L24" s="1314"/>
      <c r="M24" s="1314"/>
      <c r="N24" s="1314"/>
      <c r="O24" s="1314"/>
      <c r="P24" s="1315"/>
    </row>
    <row r="25" spans="1:16" ht="5.15" customHeight="1"/>
    <row r="26" spans="1:16">
      <c r="A26" s="215"/>
      <c r="B26" s="215"/>
      <c r="C26" s="215"/>
      <c r="D26" s="215"/>
      <c r="E26" s="215"/>
      <c r="F26" s="215"/>
      <c r="G26" s="215"/>
      <c r="H26" s="215"/>
      <c r="I26" s="215"/>
      <c r="J26" s="215"/>
      <c r="K26" s="215"/>
      <c r="L26" s="215"/>
      <c r="M26" s="215"/>
      <c r="N26" s="215"/>
      <c r="O26" s="215"/>
      <c r="P26" s="215"/>
    </row>
    <row r="27" spans="1:16">
      <c r="A27" s="215"/>
      <c r="B27" s="215"/>
      <c r="C27" s="215"/>
      <c r="D27" s="215"/>
      <c r="E27" s="215"/>
      <c r="F27" s="215"/>
      <c r="G27" s="215"/>
      <c r="H27" s="215"/>
      <c r="I27" s="215"/>
      <c r="J27" s="215"/>
      <c r="K27" s="215"/>
      <c r="L27" s="215"/>
      <c r="M27" s="215"/>
      <c r="N27" s="215"/>
      <c r="O27" s="215"/>
      <c r="P27" s="215"/>
    </row>
    <row r="28" spans="1:16">
      <c r="A28" s="215"/>
      <c r="B28" s="215"/>
      <c r="C28" s="215"/>
      <c r="D28" s="215"/>
      <c r="E28" s="215"/>
      <c r="F28" s="215"/>
      <c r="G28" s="215"/>
      <c r="H28" s="215"/>
      <c r="I28" s="215"/>
      <c r="J28" s="215"/>
      <c r="K28" s="215"/>
      <c r="L28" s="215"/>
      <c r="M28" s="215"/>
      <c r="N28" s="215"/>
      <c r="O28" s="215"/>
      <c r="P28" s="215"/>
    </row>
    <row r="29" spans="1:16">
      <c r="A29" s="215"/>
      <c r="B29" s="215"/>
      <c r="C29" s="215"/>
      <c r="D29" s="215"/>
      <c r="E29" s="215"/>
      <c r="F29" s="215"/>
      <c r="G29" s="215"/>
      <c r="H29" s="215"/>
      <c r="I29" s="215"/>
      <c r="J29" s="215"/>
      <c r="K29" s="215"/>
      <c r="L29" s="215"/>
      <c r="M29" s="215"/>
      <c r="N29" s="215"/>
      <c r="O29" s="215"/>
      <c r="P29" s="215"/>
    </row>
    <row r="30" spans="1:16">
      <c r="A30" s="215"/>
      <c r="B30" s="215"/>
      <c r="C30" s="215"/>
      <c r="D30" s="215"/>
      <c r="E30" s="215"/>
      <c r="F30" s="215"/>
      <c r="G30" s="215"/>
      <c r="H30" s="215"/>
      <c r="I30" s="215"/>
      <c r="J30" s="215"/>
      <c r="K30" s="215"/>
      <c r="L30" s="215"/>
      <c r="M30" s="215"/>
      <c r="N30" s="215"/>
      <c r="O30" s="215"/>
      <c r="P30" s="215"/>
    </row>
    <row r="31" spans="1:16">
      <c r="A31" s="215"/>
      <c r="B31" s="215"/>
      <c r="C31" s="215"/>
      <c r="D31" s="215"/>
      <c r="E31" s="215"/>
      <c r="F31" s="215"/>
      <c r="G31" s="215"/>
      <c r="H31" s="215"/>
      <c r="I31" s="215"/>
      <c r="J31" s="215"/>
      <c r="K31" s="215"/>
      <c r="L31" s="215"/>
      <c r="M31" s="215"/>
      <c r="N31" s="215"/>
      <c r="O31" s="215"/>
      <c r="P31" s="215"/>
    </row>
  </sheetData>
  <sheetProtection algorithmName="SHA-512" hashValue="uf8Gvr5WNxDGN5ckVrT0qGkDhrl5dC+g9PWJYDvnj4E3Iz68EmELCO+Axg/z+DdVyZz62znQ0utGCchFZQL0Hw==" saltValue="IWNknI6uayemXxQnpjRi8A==" spinCount="100000" sheet="1" objects="1" formatCells="0" formatRows="0"/>
  <mergeCells count="11">
    <mergeCell ref="B1:P1"/>
    <mergeCell ref="B3:P3"/>
    <mergeCell ref="D11:E11"/>
    <mergeCell ref="L11:M11"/>
    <mergeCell ref="D14:E14"/>
    <mergeCell ref="D20:E20"/>
    <mergeCell ref="L20:M20"/>
    <mergeCell ref="B23:H24"/>
    <mergeCell ref="J23:P24"/>
    <mergeCell ref="B15:H16"/>
    <mergeCell ref="J15:P16"/>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5AEB5-F1FF-40C0-ADB1-C0533533FED4}">
  <sheetPr codeName="Feuil30">
    <tabColor theme="7" tint="-0.499984740745262"/>
  </sheetPr>
  <dimension ref="A1:AQ1704"/>
  <sheetViews>
    <sheetView topLeftCell="A892" zoomScale="80" zoomScaleNormal="80" workbookViewId="0"/>
  </sheetViews>
  <sheetFormatPr baseColWidth="10" defaultRowHeight="11.5"/>
  <cols>
    <col min="1" max="1" width="14.1796875" style="7" customWidth="1"/>
    <col min="2" max="2" width="22.08984375" style="7" customWidth="1"/>
    <col min="3" max="3" width="10.90625" style="7" bestFit="1"/>
    <col min="4" max="4" width="10.90625" style="7"/>
    <col min="5" max="5" width="19.90625" style="7" customWidth="1"/>
    <col min="6" max="6" width="12.26953125" style="7" customWidth="1"/>
    <col min="7" max="7" width="19" style="7" customWidth="1"/>
    <col min="8" max="8" width="17.54296875" style="7" customWidth="1"/>
    <col min="9" max="9" width="33.90625" style="7" customWidth="1"/>
    <col min="10" max="10" width="27.90625" style="7" customWidth="1"/>
    <col min="11" max="14" width="12.81640625" style="7" customWidth="1"/>
    <col min="15" max="15" width="15.08984375" style="7" customWidth="1"/>
    <col min="16" max="16" width="19.81640625" style="7" bestFit="1" customWidth="1"/>
    <col min="17" max="16384" width="10.90625" style="7"/>
  </cols>
  <sheetData>
    <row r="1" spans="1:17" ht="15.5">
      <c r="A1" s="1190" t="s">
        <v>3139</v>
      </c>
    </row>
    <row r="2" spans="1:17" s="41" customFormat="1" ht="23">
      <c r="A2" s="1170" t="s">
        <v>176</v>
      </c>
      <c r="B2" s="1170" t="s">
        <v>1838</v>
      </c>
      <c r="C2" s="1170" t="s">
        <v>3071</v>
      </c>
      <c r="D2" s="1170" t="s">
        <v>3184</v>
      </c>
      <c r="E2" s="1170" t="s">
        <v>3072</v>
      </c>
      <c r="F2" s="507" t="s">
        <v>3190</v>
      </c>
      <c r="G2" s="1170" t="s">
        <v>3183</v>
      </c>
      <c r="H2" s="1170" t="s">
        <v>3073</v>
      </c>
      <c r="I2" s="1170" t="s">
        <v>3074</v>
      </c>
      <c r="J2" s="1170" t="s">
        <v>3075</v>
      </c>
      <c r="K2" s="1170" t="s">
        <v>3135</v>
      </c>
      <c r="L2" s="1170" t="s">
        <v>3145</v>
      </c>
      <c r="M2" s="1170" t="s">
        <v>3146</v>
      </c>
      <c r="N2" s="1170" t="s">
        <v>3147</v>
      </c>
      <c r="O2" s="1170" t="s">
        <v>1048</v>
      </c>
      <c r="P2" s="1170" t="s">
        <v>3181</v>
      </c>
      <c r="Q2" s="1170" t="s">
        <v>3182</v>
      </c>
    </row>
    <row r="3" spans="1:17" ht="14.5" customHeight="1">
      <c r="A3" s="7">
        <f>'Identification '!$F$11</f>
        <v>0</v>
      </c>
      <c r="B3" s="43" t="str">
        <f>IF(AND('Identification '!$F$11="",'Identification '!$F$15&lt;&gt;""),'Identification '!$F$15,IF('Identification '!$F$11="","",IF('Identification '!$F$13="Inscrire le nom de votre organisme dans la cellule F15",'Identification '!$F$15,'Identification '!$F$13)))</f>
        <v/>
      </c>
      <c r="C3" s="7" t="str">
        <f>REF!$BM$7</f>
        <v>2025-2026</v>
      </c>
      <c r="D3" s="7" t="s">
        <v>2972</v>
      </c>
      <c r="E3" s="43" t="str">
        <f>'Identification '!$F$17</f>
        <v/>
      </c>
      <c r="F3" s="7" t="str">
        <f>'Identification '!$G$18</f>
        <v/>
      </c>
      <c r="G3" s="1183" t="str">
        <f>IF('Identification '!$F$21="","",'Identification '!$F$21)</f>
        <v/>
      </c>
      <c r="H3" s="1171" t="s">
        <v>3077</v>
      </c>
      <c r="I3" s="1184" t="s">
        <v>21</v>
      </c>
      <c r="J3" s="1184" t="s">
        <v>1</v>
      </c>
      <c r="K3" s="1196">
        <f>'Section 14a'!D29-('Section 14a'!D26+'Section 14a'!D27)</f>
        <v>0</v>
      </c>
      <c r="L3" s="1192"/>
      <c r="M3" s="1192"/>
      <c r="N3" s="1192"/>
      <c r="O3" s="1192"/>
      <c r="P3" s="1192"/>
      <c r="Q3" s="1192"/>
    </row>
    <row r="4" spans="1:17" ht="14.5" customHeight="1">
      <c r="A4" s="7">
        <f>'Identification '!$F$11</f>
        <v>0</v>
      </c>
      <c r="B4" s="43" t="str">
        <f>IF(AND('Identification '!$F$11="",'Identification '!$F$15&lt;&gt;""),'Identification '!$F$15,IF('Identification '!$F$11="","",IF('Identification '!$F$13="Inscrire le nom de votre organisme dans la cellule F15",'Identification '!$F$15,'Identification '!$F$13)))</f>
        <v/>
      </c>
      <c r="C4" s="7" t="str">
        <f>REF!$BM$7</f>
        <v>2025-2026</v>
      </c>
      <c r="D4" s="7" t="s">
        <v>2972</v>
      </c>
      <c r="E4" s="43" t="str">
        <f>'Identification '!$F$17</f>
        <v/>
      </c>
      <c r="F4" s="7" t="str">
        <f>'Identification '!$G$18</f>
        <v/>
      </c>
      <c r="G4" s="1183" t="str">
        <f>IF('Identification '!$F$21="","",'Identification '!$F$21)</f>
        <v/>
      </c>
      <c r="H4" s="1171" t="s">
        <v>3077</v>
      </c>
      <c r="I4" s="1184" t="s">
        <v>21</v>
      </c>
      <c r="J4" s="43" t="s">
        <v>14</v>
      </c>
      <c r="K4" s="1196">
        <f>'Section 14a'!D26</f>
        <v>0</v>
      </c>
      <c r="L4" s="1193"/>
      <c r="M4" s="1193"/>
      <c r="N4" s="1192"/>
      <c r="O4" s="152"/>
      <c r="P4" s="1193"/>
      <c r="Q4" s="1193"/>
    </row>
    <row r="5" spans="1:17" ht="14.5" customHeight="1">
      <c r="A5" s="7">
        <f>'Identification '!$F$11</f>
        <v>0</v>
      </c>
      <c r="B5" s="43" t="str">
        <f>IF(AND('Identification '!$F$11="",'Identification '!$F$15&lt;&gt;""),'Identification '!$F$15,IF('Identification '!$F$11="","",IF('Identification '!$F$13="Inscrire le nom de votre organisme dans la cellule F15",'Identification '!$F$15,'Identification '!$F$13)))</f>
        <v/>
      </c>
      <c r="C5" s="7" t="str">
        <f>REF!$BM$7</f>
        <v>2025-2026</v>
      </c>
      <c r="D5" s="7" t="s">
        <v>2972</v>
      </c>
      <c r="E5" s="43" t="str">
        <f>'Identification '!$F$17</f>
        <v/>
      </c>
      <c r="F5" s="7" t="str">
        <f>'Identification '!$G$18</f>
        <v/>
      </c>
      <c r="G5" s="1183" t="str">
        <f>IF('Identification '!$F$21="","",'Identification '!$F$21)</f>
        <v/>
      </c>
      <c r="H5" s="1171" t="s">
        <v>3077</v>
      </c>
      <c r="I5" s="1184" t="s">
        <v>21</v>
      </c>
      <c r="J5" s="43" t="s">
        <v>15</v>
      </c>
      <c r="K5" s="1196">
        <f>'Section 14a'!D27</f>
        <v>0</v>
      </c>
      <c r="L5" s="1193"/>
      <c r="M5" s="1193"/>
      <c r="N5" s="1192"/>
      <c r="O5" s="152"/>
      <c r="P5" s="1193"/>
      <c r="Q5" s="1193"/>
    </row>
    <row r="6" spans="1:17" ht="14.5" customHeight="1">
      <c r="A6" s="7">
        <f>'Identification '!$F$11</f>
        <v>0</v>
      </c>
      <c r="B6" s="43" t="str">
        <f>IF(AND('Identification '!$F$11="",'Identification '!$F$15&lt;&gt;""),'Identification '!$F$15,IF('Identification '!$F$11="","",IF('Identification '!$F$13="Inscrire le nom de votre organisme dans la cellule F15",'Identification '!$F$15,'Identification '!$F$13)))</f>
        <v/>
      </c>
      <c r="C6" s="7" t="str">
        <f>REF!$BM$7</f>
        <v>2025-2026</v>
      </c>
      <c r="D6" s="7" t="s">
        <v>2972</v>
      </c>
      <c r="E6" s="43" t="str">
        <f>'Identification '!$F$17</f>
        <v/>
      </c>
      <c r="F6" s="7" t="str">
        <f>'Identification '!$G$18</f>
        <v/>
      </c>
      <c r="G6" s="1183" t="str">
        <f>IF('Identification '!$F$21="","",'Identification '!$F$21)</f>
        <v/>
      </c>
      <c r="H6" s="1171" t="s">
        <v>3077</v>
      </c>
      <c r="I6" s="1184" t="s">
        <v>21</v>
      </c>
      <c r="J6" s="59" t="s">
        <v>36</v>
      </c>
      <c r="K6" s="1196">
        <f>'Section 14a'!D37</f>
        <v>0</v>
      </c>
      <c r="L6" s="1192"/>
      <c r="M6" s="1192"/>
      <c r="N6" s="1192"/>
      <c r="O6" s="1192"/>
      <c r="P6" s="1192"/>
      <c r="Q6" s="1192"/>
    </row>
    <row r="7" spans="1:17" ht="14.5" customHeight="1">
      <c r="A7" s="7">
        <f>'Identification '!$F$11</f>
        <v>0</v>
      </c>
      <c r="B7" s="43" t="str">
        <f>IF(AND('Identification '!$F$11="",'Identification '!$F$15&lt;&gt;""),'Identification '!$F$15,IF('Identification '!$F$11="","",IF('Identification '!$F$13="Inscrire le nom de votre organisme dans la cellule F15",'Identification '!$F$15,'Identification '!$F$13)))</f>
        <v/>
      </c>
      <c r="C7" s="7" t="str">
        <f>REF!$BM$7</f>
        <v>2025-2026</v>
      </c>
      <c r="D7" s="7" t="s">
        <v>2972</v>
      </c>
      <c r="E7" s="43" t="str">
        <f>'Identification '!$F$17</f>
        <v/>
      </c>
      <c r="F7" s="7" t="str">
        <f>'Identification '!$G$18</f>
        <v/>
      </c>
      <c r="G7" s="1183" t="str">
        <f>IF('Identification '!$F$21="","",'Identification '!$F$21)</f>
        <v/>
      </c>
      <c r="H7" s="1171" t="s">
        <v>3077</v>
      </c>
      <c r="I7" s="43" t="s">
        <v>43</v>
      </c>
      <c r="J7" s="43" t="s">
        <v>44</v>
      </c>
      <c r="K7" s="1196">
        <f>'Section 14a'!D57</f>
        <v>0</v>
      </c>
      <c r="L7" s="1192"/>
      <c r="M7" s="1192"/>
      <c r="N7" s="1192"/>
      <c r="O7" s="1192"/>
      <c r="P7" s="1192"/>
      <c r="Q7" s="1192"/>
    </row>
    <row r="8" spans="1:17" ht="14.5" customHeight="1">
      <c r="A8" s="7">
        <f>'Identification '!$F$11</f>
        <v>0</v>
      </c>
      <c r="B8" s="43" t="str">
        <f>IF(AND('Identification '!$F$11="",'Identification '!$F$15&lt;&gt;""),'Identification '!$F$15,IF('Identification '!$F$11="","",IF('Identification '!$F$13="Inscrire le nom de votre organisme dans la cellule F15",'Identification '!$F$15,'Identification '!$F$13)))</f>
        <v/>
      </c>
      <c r="C8" s="7" t="str">
        <f>REF!$BM$7</f>
        <v>2025-2026</v>
      </c>
      <c r="D8" s="7" t="s">
        <v>2972</v>
      </c>
      <c r="E8" s="43" t="str">
        <f>'Identification '!$F$17</f>
        <v/>
      </c>
      <c r="F8" s="7" t="str">
        <f>'Identification '!$G$18</f>
        <v/>
      </c>
      <c r="G8" s="1183" t="str">
        <f>IF('Identification '!$F$21="","",'Identification '!$F$21)</f>
        <v/>
      </c>
      <c r="H8" s="1171" t="s">
        <v>3077</v>
      </c>
      <c r="I8" s="43" t="s">
        <v>43</v>
      </c>
      <c r="J8" s="43" t="s">
        <v>50</v>
      </c>
      <c r="K8" s="1196">
        <f>'Section 14a'!D68</f>
        <v>0</v>
      </c>
      <c r="L8" s="1192"/>
      <c r="M8" s="1192"/>
      <c r="N8" s="1192"/>
      <c r="O8" s="1192"/>
      <c r="P8" s="1192"/>
      <c r="Q8" s="1192"/>
    </row>
    <row r="9" spans="1:17" ht="14.5" customHeight="1">
      <c r="A9" s="7">
        <f>'Identification '!$F$11</f>
        <v>0</v>
      </c>
      <c r="B9" s="43" t="str">
        <f>IF(AND('Identification '!$F$11="",'Identification '!$F$15&lt;&gt;""),'Identification '!$F$15,IF('Identification '!$F$11="","",IF('Identification '!$F$13="Inscrire le nom de votre organisme dans la cellule F15",'Identification '!$F$15,'Identification '!$F$13)))</f>
        <v/>
      </c>
      <c r="C9" s="7" t="str">
        <f>REF!$BM$7</f>
        <v>2025-2026</v>
      </c>
      <c r="D9" s="7" t="s">
        <v>2972</v>
      </c>
      <c r="E9" s="43" t="str">
        <f>'Identification '!$F$17</f>
        <v/>
      </c>
      <c r="F9" s="7" t="str">
        <f>'Identification '!$G$18</f>
        <v/>
      </c>
      <c r="G9" s="1183" t="str">
        <f>IF('Identification '!$F$21="","",'Identification '!$F$21)</f>
        <v/>
      </c>
      <c r="H9" s="1171" t="s">
        <v>3077</v>
      </c>
      <c r="I9" s="43" t="s">
        <v>43</v>
      </c>
      <c r="J9" s="43" t="s">
        <v>26</v>
      </c>
      <c r="K9" s="1196">
        <f>'Section 14a'!D74</f>
        <v>0</v>
      </c>
      <c r="L9" s="1192"/>
      <c r="M9" s="1192"/>
      <c r="N9" s="1192"/>
      <c r="O9" s="1192"/>
      <c r="P9" s="1192"/>
      <c r="Q9" s="1192"/>
    </row>
    <row r="10" spans="1:17" ht="14.5" customHeight="1">
      <c r="A10" s="7">
        <f>'Identification '!$F$11</f>
        <v>0</v>
      </c>
      <c r="B10" s="43" t="str">
        <f>IF(AND('Identification '!$F$11="",'Identification '!$F$15&lt;&gt;""),'Identification '!$F$15,IF('Identification '!$F$11="","",IF('Identification '!$F$13="Inscrire le nom de votre organisme dans la cellule F15",'Identification '!$F$15,'Identification '!$F$13)))</f>
        <v/>
      </c>
      <c r="C10" s="7" t="str">
        <f>REF!$BM$7</f>
        <v>2025-2026</v>
      </c>
      <c r="D10" s="7" t="s">
        <v>2972</v>
      </c>
      <c r="E10" s="43" t="str">
        <f>'Identification '!$F$17</f>
        <v/>
      </c>
      <c r="F10" s="7" t="str">
        <f>'Identification '!$G$18</f>
        <v/>
      </c>
      <c r="G10" s="1183" t="str">
        <f>IF('Identification '!$F$21="","",'Identification '!$F$21)</f>
        <v/>
      </c>
      <c r="H10" s="1171" t="s">
        <v>3077</v>
      </c>
      <c r="I10" s="43" t="s">
        <v>43</v>
      </c>
      <c r="J10" s="21" t="s">
        <v>28</v>
      </c>
      <c r="K10" s="1196">
        <f>'Section 14a'!D75</f>
        <v>0</v>
      </c>
      <c r="L10" s="1192"/>
      <c r="M10" s="1192"/>
      <c r="N10" s="1192"/>
      <c r="O10" s="1192"/>
      <c r="P10" s="1192"/>
      <c r="Q10" s="1192"/>
    </row>
    <row r="11" spans="1:17" ht="14.5" customHeight="1">
      <c r="A11" s="7">
        <f>'Identification '!$F$11</f>
        <v>0</v>
      </c>
      <c r="B11" s="43" t="str">
        <f>IF(AND('Identification '!$F$11="",'Identification '!$F$15&lt;&gt;""),'Identification '!$F$15,IF('Identification '!$F$11="","",IF('Identification '!$F$13="Inscrire le nom de votre organisme dans la cellule F15",'Identification '!$F$15,'Identification '!$F$13)))</f>
        <v/>
      </c>
      <c r="C11" s="7" t="str">
        <f>REF!$BM$7</f>
        <v>2025-2026</v>
      </c>
      <c r="D11" s="7" t="s">
        <v>2972</v>
      </c>
      <c r="E11" s="43" t="str">
        <f>'Identification '!$F$17</f>
        <v/>
      </c>
      <c r="F11" s="7" t="str">
        <f>'Identification '!$G$18</f>
        <v/>
      </c>
      <c r="G11" s="1183" t="str">
        <f>IF('Identification '!$F$21="","",'Identification '!$F$21)</f>
        <v/>
      </c>
      <c r="H11" s="1171" t="s">
        <v>3078</v>
      </c>
      <c r="I11" s="43" t="s">
        <v>1851</v>
      </c>
      <c r="J11" s="43" t="s">
        <v>91</v>
      </c>
      <c r="K11" s="1196">
        <f>'Section 14a'!D96</f>
        <v>0</v>
      </c>
      <c r="L11" s="1193"/>
      <c r="M11" s="1192"/>
      <c r="N11" s="1192"/>
      <c r="O11" s="152"/>
      <c r="P11" s="1192"/>
      <c r="Q11" s="1192"/>
    </row>
    <row r="12" spans="1:17" ht="14.5" customHeight="1">
      <c r="A12" s="7">
        <f>'Identification '!$F$11</f>
        <v>0</v>
      </c>
      <c r="B12" s="43" t="str">
        <f>IF(AND('Identification '!$F$11="",'Identification '!$F$15&lt;&gt;""),'Identification '!$F$15,IF('Identification '!$F$11="","",IF('Identification '!$F$13="Inscrire le nom de votre organisme dans la cellule F15",'Identification '!$F$15,'Identification '!$F$13)))</f>
        <v/>
      </c>
      <c r="C12" s="7" t="str">
        <f>REF!$BM$7</f>
        <v>2025-2026</v>
      </c>
      <c r="D12" s="7" t="s">
        <v>2972</v>
      </c>
      <c r="E12" s="43" t="str">
        <f>'Identification '!$F$17</f>
        <v/>
      </c>
      <c r="F12" s="7" t="str">
        <f>'Identification '!$G$18</f>
        <v/>
      </c>
      <c r="G12" s="1183" t="str">
        <f>IF('Identification '!$F$21="","",'Identification '!$F$21)</f>
        <v/>
      </c>
      <c r="H12" s="1171" t="s">
        <v>3078</v>
      </c>
      <c r="I12" s="43" t="s">
        <v>1851</v>
      </c>
      <c r="J12" s="43" t="s">
        <v>249</v>
      </c>
      <c r="K12" s="1191"/>
      <c r="L12" s="1193"/>
      <c r="M12" s="1192"/>
      <c r="N12" s="1192"/>
      <c r="O12" s="1192"/>
      <c r="P12" s="1192"/>
      <c r="Q12" s="1192"/>
    </row>
    <row r="13" spans="1:17" ht="14.5" customHeight="1">
      <c r="A13" s="7">
        <f>'Identification '!$F$11</f>
        <v>0</v>
      </c>
      <c r="B13" s="43" t="str">
        <f>IF(AND('Identification '!$F$11="",'Identification '!$F$15&lt;&gt;""),'Identification '!$F$15,IF('Identification '!$F$11="","",IF('Identification '!$F$13="Inscrire le nom de votre organisme dans la cellule F15",'Identification '!$F$15,'Identification '!$F$13)))</f>
        <v/>
      </c>
      <c r="C13" s="7" t="str">
        <f>REF!$BM$7</f>
        <v>2025-2026</v>
      </c>
      <c r="D13" s="7" t="s">
        <v>2972</v>
      </c>
      <c r="E13" s="43" t="str">
        <f>'Identification '!$F$17</f>
        <v/>
      </c>
      <c r="F13" s="7" t="str">
        <f>'Identification '!$G$18</f>
        <v/>
      </c>
      <c r="G13" s="1183" t="str">
        <f>IF('Identification '!$F$21="","",'Identification '!$F$21)</f>
        <v/>
      </c>
      <c r="H13" s="1171" t="s">
        <v>3078</v>
      </c>
      <c r="I13" s="43" t="s">
        <v>1851</v>
      </c>
      <c r="J13" s="43" t="s">
        <v>129</v>
      </c>
      <c r="K13" s="1191"/>
      <c r="L13" s="1193"/>
      <c r="M13" s="1192"/>
      <c r="N13" s="1192"/>
      <c r="O13" s="1192"/>
      <c r="P13" s="1192"/>
      <c r="Q13" s="1192"/>
    </row>
    <row r="14" spans="1:17" ht="14.5" customHeight="1">
      <c r="A14" s="7">
        <f>'Identification '!$F$11</f>
        <v>0</v>
      </c>
      <c r="B14" s="43" t="str">
        <f>IF(AND('Identification '!$F$11="",'Identification '!$F$15&lt;&gt;""),'Identification '!$F$15,IF('Identification '!$F$11="","",IF('Identification '!$F$13="Inscrire le nom de votre organisme dans la cellule F15",'Identification '!$F$15,'Identification '!$F$13)))</f>
        <v/>
      </c>
      <c r="C14" s="7" t="str">
        <f>REF!$BM$7</f>
        <v>2025-2026</v>
      </c>
      <c r="D14" s="7" t="s">
        <v>2972</v>
      </c>
      <c r="E14" s="43" t="str">
        <f>'Identification '!$F$17</f>
        <v/>
      </c>
      <c r="F14" s="7" t="str">
        <f>'Identification '!$G$18</f>
        <v/>
      </c>
      <c r="G14" s="1183" t="str">
        <f>IF('Identification '!$F$21="","",'Identification '!$F$21)</f>
        <v/>
      </c>
      <c r="H14" s="1171" t="s">
        <v>3078</v>
      </c>
      <c r="I14" s="43" t="s">
        <v>1851</v>
      </c>
      <c r="J14" s="43" t="s">
        <v>11</v>
      </c>
      <c r="K14" s="1196">
        <f>SUM('Section 14a'!D98:D102)</f>
        <v>0</v>
      </c>
      <c r="L14" s="1193"/>
      <c r="M14" s="1193"/>
      <c r="N14" s="1192"/>
      <c r="O14" s="152"/>
      <c r="P14" s="1193"/>
      <c r="Q14" s="1193"/>
    </row>
    <row r="15" spans="1:17" ht="14.5" customHeight="1">
      <c r="A15" s="7">
        <f>'Identification '!$F$11</f>
        <v>0</v>
      </c>
      <c r="B15" s="43" t="str">
        <f>IF(AND('Identification '!$F$11="",'Identification '!$F$15&lt;&gt;""),'Identification '!$F$15,IF('Identification '!$F$11="","",IF('Identification '!$F$13="Inscrire le nom de votre organisme dans la cellule F15",'Identification '!$F$15,'Identification '!$F$13)))</f>
        <v/>
      </c>
      <c r="C15" s="7" t="str">
        <f>REF!$BM$7</f>
        <v>2025-2026</v>
      </c>
      <c r="D15" s="7" t="s">
        <v>2972</v>
      </c>
      <c r="E15" s="43" t="str">
        <f>'Identification '!$F$17</f>
        <v/>
      </c>
      <c r="F15" s="7" t="str">
        <f>'Identification '!$G$18</f>
        <v/>
      </c>
      <c r="G15" s="1183" t="str">
        <f>IF('Identification '!$F$21="","",'Identification '!$F$21)</f>
        <v/>
      </c>
      <c r="H15" s="1171" t="s">
        <v>3078</v>
      </c>
      <c r="I15" s="43" t="s">
        <v>1851</v>
      </c>
      <c r="J15" s="43" t="s">
        <v>14</v>
      </c>
      <c r="K15" s="1196">
        <f>SUM('Section 14a'!D105:D109)</f>
        <v>0</v>
      </c>
      <c r="L15" s="1193"/>
      <c r="M15" s="1193"/>
      <c r="N15" s="1192"/>
      <c r="O15" s="152"/>
      <c r="P15" s="1193"/>
      <c r="Q15" s="1193"/>
    </row>
    <row r="16" spans="1:17" ht="14.5" customHeight="1">
      <c r="A16" s="7">
        <f>'Identification '!$F$11</f>
        <v>0</v>
      </c>
      <c r="B16" s="43" t="str">
        <f>IF(AND('Identification '!$F$11="",'Identification '!$F$15&lt;&gt;""),'Identification '!$F$15,IF('Identification '!$F$11="","",IF('Identification '!$F$13="Inscrire le nom de votre organisme dans la cellule F15",'Identification '!$F$15,'Identification '!$F$13)))</f>
        <v/>
      </c>
      <c r="C16" s="7" t="str">
        <f>REF!$BM$7</f>
        <v>2025-2026</v>
      </c>
      <c r="D16" s="7" t="s">
        <v>2972</v>
      </c>
      <c r="E16" s="43" t="str">
        <f>'Identification '!$F$17</f>
        <v/>
      </c>
      <c r="F16" s="7" t="str">
        <f>'Identification '!$G$18</f>
        <v/>
      </c>
      <c r="G16" s="1183" t="str">
        <f>IF('Identification '!$F$21="","",'Identification '!$F$21)</f>
        <v/>
      </c>
      <c r="H16" s="1171" t="s">
        <v>3078</v>
      </c>
      <c r="I16" s="43" t="s">
        <v>1851</v>
      </c>
      <c r="J16" s="43" t="s">
        <v>15</v>
      </c>
      <c r="K16" s="1196">
        <f>SUM('Section 14a'!D112:D116)</f>
        <v>0</v>
      </c>
      <c r="L16" s="1193"/>
      <c r="M16" s="1193"/>
      <c r="N16" s="1192"/>
      <c r="O16" s="152"/>
      <c r="P16" s="1193"/>
      <c r="Q16" s="1193"/>
    </row>
    <row r="17" spans="1:17" ht="14.5" customHeight="1">
      <c r="A17" s="7">
        <f>'Identification '!$F$11</f>
        <v>0</v>
      </c>
      <c r="B17" s="43" t="str">
        <f>IF(AND('Identification '!$F$11="",'Identification '!$F$15&lt;&gt;""),'Identification '!$F$15,IF('Identification '!$F$11="","",IF('Identification '!$F$13="Inscrire le nom de votre organisme dans la cellule F15",'Identification '!$F$15,'Identification '!$F$13)))</f>
        <v/>
      </c>
      <c r="C17" s="7" t="str">
        <f>REF!$BM$7</f>
        <v>2025-2026</v>
      </c>
      <c r="D17" s="7" t="s">
        <v>2972</v>
      </c>
      <c r="E17" s="43" t="str">
        <f>'Identification '!$F$17</f>
        <v/>
      </c>
      <c r="F17" s="7" t="str">
        <f>'Identification '!$G$18</f>
        <v/>
      </c>
      <c r="G17" s="1183" t="str">
        <f>IF('Identification '!$F$21="","",'Identification '!$F$21)</f>
        <v/>
      </c>
      <c r="H17" s="1171" t="s">
        <v>3078</v>
      </c>
      <c r="I17" s="43" t="s">
        <v>1851</v>
      </c>
      <c r="J17" s="43" t="s">
        <v>3144</v>
      </c>
      <c r="K17" s="1191"/>
      <c r="L17" s="1192"/>
      <c r="M17" s="1193"/>
      <c r="N17" s="1193"/>
      <c r="O17" s="152"/>
      <c r="P17" s="1193"/>
      <c r="Q17" s="1193"/>
    </row>
    <row r="18" spans="1:17" ht="14.5" customHeight="1">
      <c r="A18" s="7">
        <f>'Identification '!$F$11</f>
        <v>0</v>
      </c>
      <c r="B18" s="43" t="str">
        <f>IF(AND('Identification '!$F$11="",'Identification '!$F$15&lt;&gt;""),'Identification '!$F$15,IF('Identification '!$F$11="","",IF('Identification '!$F$13="Inscrire le nom de votre organisme dans la cellule F15",'Identification '!$F$15,'Identification '!$F$13)))</f>
        <v/>
      </c>
      <c r="C18" s="7" t="str">
        <f>REF!$BM$7</f>
        <v>2025-2026</v>
      </c>
      <c r="D18" s="7" t="s">
        <v>2972</v>
      </c>
      <c r="E18" s="43" t="str">
        <f>'Identification '!$F$17</f>
        <v/>
      </c>
      <c r="F18" s="7" t="str">
        <f>'Identification '!$G$18</f>
        <v/>
      </c>
      <c r="G18" s="1183" t="str">
        <f>IF('Identification '!$F$21="","",'Identification '!$F$21)</f>
        <v/>
      </c>
      <c r="H18" s="1171" t="s">
        <v>3078</v>
      </c>
      <c r="I18" s="43" t="s">
        <v>1851</v>
      </c>
      <c r="J18" s="43" t="s">
        <v>56</v>
      </c>
      <c r="K18" s="1196">
        <f>'Section 14a'!D127</f>
        <v>0</v>
      </c>
      <c r="L18" s="1192"/>
      <c r="M18" s="1192"/>
      <c r="N18" s="1192"/>
      <c r="O18" s="152"/>
      <c r="P18" s="1192"/>
      <c r="Q18" s="1192"/>
    </row>
    <row r="19" spans="1:17" ht="14.5" customHeight="1">
      <c r="A19" s="7">
        <f>'Identification '!$F$11</f>
        <v>0</v>
      </c>
      <c r="B19" s="43" t="str">
        <f>IF(AND('Identification '!$F$11="",'Identification '!$F$15&lt;&gt;""),'Identification '!$F$15,IF('Identification '!$F$11="","",IF('Identification '!$F$13="Inscrire le nom de votre organisme dans la cellule F15",'Identification '!$F$15,'Identification '!$F$13)))</f>
        <v/>
      </c>
      <c r="C19" s="7" t="str">
        <f>REF!$BM$7</f>
        <v>2025-2026</v>
      </c>
      <c r="D19" s="7" t="s">
        <v>2972</v>
      </c>
      <c r="E19" s="43" t="str">
        <f>'Identification '!$F$17</f>
        <v/>
      </c>
      <c r="F19" s="7" t="str">
        <f>'Identification '!$G$18</f>
        <v/>
      </c>
      <c r="G19" s="1183" t="str">
        <f>IF('Identification '!$F$21="","",'Identification '!$F$21)</f>
        <v/>
      </c>
      <c r="H19" s="1171" t="s">
        <v>3078</v>
      </c>
      <c r="I19" s="43" t="s">
        <v>1851</v>
      </c>
      <c r="J19" s="43" t="s">
        <v>60</v>
      </c>
      <c r="K19" s="1196">
        <f>'Section 14a'!D137</f>
        <v>0</v>
      </c>
      <c r="L19" s="1192"/>
      <c r="M19" s="1192"/>
      <c r="N19" s="1192"/>
      <c r="O19" s="152"/>
      <c r="P19" s="1192"/>
      <c r="Q19" s="1192"/>
    </row>
    <row r="20" spans="1:17" ht="14.5" customHeight="1">
      <c r="A20" s="7">
        <f>'Identification '!$F$11</f>
        <v>0</v>
      </c>
      <c r="B20" s="43" t="str">
        <f>IF(AND('Identification '!$F$11="",'Identification '!$F$15&lt;&gt;""),'Identification '!$F$15,IF('Identification '!$F$11="","",IF('Identification '!$F$13="Inscrire le nom de votre organisme dans la cellule F15",'Identification '!$F$15,'Identification '!$F$13)))</f>
        <v/>
      </c>
      <c r="C20" s="7" t="str">
        <f>REF!$BM$7</f>
        <v>2025-2026</v>
      </c>
      <c r="D20" s="7" t="s">
        <v>2972</v>
      </c>
      <c r="E20" s="43" t="str">
        <f>'Identification '!$F$17</f>
        <v/>
      </c>
      <c r="F20" s="7" t="str">
        <f>'Identification '!$G$18</f>
        <v/>
      </c>
      <c r="G20" s="1183" t="str">
        <f>IF('Identification '!$F$21="","",'Identification '!$F$21)</f>
        <v/>
      </c>
      <c r="H20" s="1171" t="s">
        <v>3078</v>
      </c>
      <c r="I20" s="43" t="s">
        <v>1851</v>
      </c>
      <c r="J20" s="43" t="s">
        <v>62</v>
      </c>
      <c r="K20" s="1196">
        <f>'Section 14a'!D143</f>
        <v>0</v>
      </c>
      <c r="L20" s="1192"/>
      <c r="M20" s="1192"/>
      <c r="N20" s="1192"/>
      <c r="O20" s="152"/>
      <c r="P20" s="1192"/>
      <c r="Q20" s="1192"/>
    </row>
    <row r="21" spans="1:17" ht="14.5" customHeight="1">
      <c r="A21" s="7">
        <f>'Identification '!$F$11</f>
        <v>0</v>
      </c>
      <c r="B21" s="43" t="str">
        <f>IF(AND('Identification '!$F$11="",'Identification '!$F$15&lt;&gt;""),'Identification '!$F$15,IF('Identification '!$F$11="","",IF('Identification '!$F$13="Inscrire le nom de votre organisme dans la cellule F15",'Identification '!$F$15,'Identification '!$F$13)))</f>
        <v/>
      </c>
      <c r="C21" s="7" t="str">
        <f>REF!$BM$7</f>
        <v>2025-2026</v>
      </c>
      <c r="D21" s="7" t="s">
        <v>2972</v>
      </c>
      <c r="E21" s="43" t="str">
        <f>'Identification '!$F$17</f>
        <v/>
      </c>
      <c r="F21" s="7" t="str">
        <f>'Identification '!$G$18</f>
        <v/>
      </c>
      <c r="G21" s="1183" t="str">
        <f>IF('Identification '!$F$21="","",'Identification '!$F$21)</f>
        <v/>
      </c>
      <c r="H21" s="1171" t="s">
        <v>3078</v>
      </c>
      <c r="I21" s="43" t="s">
        <v>1851</v>
      </c>
      <c r="J21" s="43" t="s">
        <v>63</v>
      </c>
      <c r="K21" s="1196">
        <f>'Section 14a'!D152</f>
        <v>0</v>
      </c>
      <c r="L21" s="1192"/>
      <c r="M21" s="1192"/>
      <c r="N21" s="1192"/>
      <c r="O21" s="1192"/>
      <c r="P21" s="1192"/>
      <c r="Q21" s="1192"/>
    </row>
    <row r="22" spans="1:17" ht="14.5" customHeight="1">
      <c r="A22" s="7">
        <f>'Identification '!$F$11</f>
        <v>0</v>
      </c>
      <c r="B22" s="43" t="str">
        <f>IF(AND('Identification '!$F$11="",'Identification '!$F$15&lt;&gt;""),'Identification '!$F$15,IF('Identification '!$F$11="","",IF('Identification '!$F$13="Inscrire le nom de votre organisme dans la cellule F15",'Identification '!$F$15,'Identification '!$F$13)))</f>
        <v/>
      </c>
      <c r="C22" s="7" t="str">
        <f>REF!$BM$7</f>
        <v>2025-2026</v>
      </c>
      <c r="D22" s="7" t="s">
        <v>2972</v>
      </c>
      <c r="E22" s="43" t="str">
        <f>'Identification '!$F$17</f>
        <v/>
      </c>
      <c r="F22" s="7" t="str">
        <f>'Identification '!$G$18</f>
        <v/>
      </c>
      <c r="G22" s="1183" t="str">
        <f>IF('Identification '!$F$21="","",'Identification '!$F$21)</f>
        <v/>
      </c>
      <c r="H22" s="1171" t="s">
        <v>3083</v>
      </c>
      <c r="I22" s="43" t="s">
        <v>3079</v>
      </c>
      <c r="J22" s="43" t="s">
        <v>3080</v>
      </c>
      <c r="K22" s="1196">
        <f>'Section 14a'!D172</f>
        <v>0</v>
      </c>
      <c r="L22" s="1192"/>
      <c r="M22" s="1192"/>
      <c r="N22" s="1192"/>
      <c r="O22" s="1192"/>
      <c r="P22" s="1192"/>
      <c r="Q22" s="1192"/>
    </row>
    <row r="23" spans="1:17" ht="14.5" customHeight="1">
      <c r="A23" s="7">
        <f>'Identification '!$F$11</f>
        <v>0</v>
      </c>
      <c r="B23" s="43" t="str">
        <f>IF(AND('Identification '!$F$11="",'Identification '!$F$15&lt;&gt;""),'Identification '!$F$15,IF('Identification '!$F$11="","",IF('Identification '!$F$13="Inscrire le nom de votre organisme dans la cellule F15",'Identification '!$F$15,'Identification '!$F$13)))</f>
        <v/>
      </c>
      <c r="C23" s="7" t="str">
        <f>REF!$BM$7</f>
        <v>2025-2026</v>
      </c>
      <c r="D23" s="7" t="s">
        <v>2972</v>
      </c>
      <c r="E23" s="43" t="str">
        <f>'Identification '!$F$17</f>
        <v/>
      </c>
      <c r="F23" s="7" t="str">
        <f>'Identification '!$G$18</f>
        <v/>
      </c>
      <c r="G23" s="1183" t="str">
        <f>IF('Identification '!$F$21="","",'Identification '!$F$21)</f>
        <v/>
      </c>
      <c r="H23" s="1171" t="s">
        <v>3083</v>
      </c>
      <c r="I23" s="43" t="s">
        <v>3079</v>
      </c>
      <c r="J23" s="43" t="s">
        <v>3081</v>
      </c>
      <c r="K23" s="1196">
        <f>'Section 14a'!D179</f>
        <v>0</v>
      </c>
      <c r="L23" s="1192"/>
      <c r="M23" s="1192"/>
      <c r="N23" s="1192"/>
      <c r="O23" s="1192"/>
      <c r="P23" s="1192"/>
      <c r="Q23" s="1192"/>
    </row>
    <row r="24" spans="1:17" ht="14.5" customHeight="1">
      <c r="A24" s="7">
        <f>'Identification '!$F$11</f>
        <v>0</v>
      </c>
      <c r="B24" s="43" t="str">
        <f>IF(AND('Identification '!$F$11="",'Identification '!$F$15&lt;&gt;""),'Identification '!$F$15,IF('Identification '!$F$11="","",IF('Identification '!$F$13="Inscrire le nom de votre organisme dans la cellule F15",'Identification '!$F$15,'Identification '!$F$13)))</f>
        <v/>
      </c>
      <c r="C24" s="7" t="str">
        <f>REF!$BM$7</f>
        <v>2025-2026</v>
      </c>
      <c r="D24" s="7" t="s">
        <v>2972</v>
      </c>
      <c r="E24" s="43" t="str">
        <f>'Identification '!$F$17</f>
        <v/>
      </c>
      <c r="F24" s="7" t="str">
        <f>'Identification '!$G$18</f>
        <v/>
      </c>
      <c r="G24" s="1183" t="str">
        <f>IF('Identification '!$F$21="","",'Identification '!$F$21)</f>
        <v/>
      </c>
      <c r="H24" s="1171" t="s">
        <v>3083</v>
      </c>
      <c r="I24" s="43" t="s">
        <v>3079</v>
      </c>
      <c r="J24" s="43" t="s">
        <v>84</v>
      </c>
      <c r="K24" s="1196">
        <f>'Section 14a'!D201</f>
        <v>0</v>
      </c>
      <c r="L24" s="1192"/>
      <c r="M24" s="1192"/>
      <c r="N24" s="1192"/>
      <c r="O24" s="1192"/>
      <c r="P24" s="1192"/>
      <c r="Q24" s="1192"/>
    </row>
    <row r="25" spans="1:17" ht="14.5" customHeight="1">
      <c r="A25" s="7">
        <f>'Identification '!$F$11</f>
        <v>0</v>
      </c>
      <c r="B25" s="43" t="str">
        <f>IF(AND('Identification '!$F$11="",'Identification '!$F$15&lt;&gt;""),'Identification '!$F$15,IF('Identification '!$F$11="","",IF('Identification '!$F$13="Inscrire le nom de votre organisme dans la cellule F15",'Identification '!$F$15,'Identification '!$F$13)))</f>
        <v/>
      </c>
      <c r="C25" s="7" t="str">
        <f>REF!$BM$7</f>
        <v>2025-2026</v>
      </c>
      <c r="D25" s="7" t="s">
        <v>2972</v>
      </c>
      <c r="E25" s="43" t="str">
        <f>'Identification '!$F$17</f>
        <v/>
      </c>
      <c r="F25" s="7" t="str">
        <f>'Identification '!$G$18</f>
        <v/>
      </c>
      <c r="G25" s="1183" t="str">
        <f>IF('Identification '!$F$21="","",'Identification '!$F$21)</f>
        <v/>
      </c>
      <c r="H25" s="1171" t="s">
        <v>3083</v>
      </c>
      <c r="I25" s="43" t="s">
        <v>3079</v>
      </c>
      <c r="J25" s="43" t="s">
        <v>33</v>
      </c>
      <c r="K25" s="1196">
        <f>'Section 14a'!D202</f>
        <v>0</v>
      </c>
      <c r="L25" s="1192"/>
      <c r="M25" s="1192"/>
      <c r="N25" s="1192"/>
      <c r="O25" s="1192"/>
      <c r="P25" s="1192"/>
      <c r="Q25" s="1192"/>
    </row>
    <row r="26" spans="1:17" ht="14.5" customHeight="1">
      <c r="A26" s="7">
        <f>'Identification '!$F$11</f>
        <v>0</v>
      </c>
      <c r="B26" s="43" t="str">
        <f>IF(AND('Identification '!$F$11="",'Identification '!$F$15&lt;&gt;""),'Identification '!$F$15,IF('Identification '!$F$11="","",IF('Identification '!$F$13="Inscrire le nom de votre organisme dans la cellule F15",'Identification '!$F$15,'Identification '!$F$13)))</f>
        <v/>
      </c>
      <c r="C26" s="7" t="str">
        <f>REF!$BM$7</f>
        <v>2025-2026</v>
      </c>
      <c r="D26" s="7" t="s">
        <v>2972</v>
      </c>
      <c r="E26" s="43" t="str">
        <f>'Identification '!$F$17</f>
        <v/>
      </c>
      <c r="F26" s="7" t="str">
        <f>'Identification '!$G$18</f>
        <v/>
      </c>
      <c r="G26" s="1183" t="str">
        <f>IF('Identification '!$F$21="","",'Identification '!$F$21)</f>
        <v/>
      </c>
      <c r="H26" s="1171" t="s">
        <v>3083</v>
      </c>
      <c r="I26" s="43" t="s">
        <v>3079</v>
      </c>
      <c r="J26" s="43" t="s">
        <v>3082</v>
      </c>
      <c r="K26" s="1196">
        <f>'Section 14a'!D203</f>
        <v>0</v>
      </c>
      <c r="L26" s="1192"/>
      <c r="M26" s="1192"/>
      <c r="N26" s="1192"/>
      <c r="O26" s="1192"/>
      <c r="P26" s="1192"/>
      <c r="Q26" s="1192"/>
    </row>
    <row r="27" spans="1:17" ht="14.5" customHeight="1">
      <c r="A27" s="7">
        <f>'Identification '!$F$11</f>
        <v>0</v>
      </c>
      <c r="B27" s="43" t="str">
        <f>IF(AND('Identification '!$F$11="",'Identification '!$F$15&lt;&gt;""),'Identification '!$F$15,IF('Identification '!$F$11="","",IF('Identification '!$F$13="Inscrire le nom de votre organisme dans la cellule F15",'Identification '!$F$15,'Identification '!$F$13)))</f>
        <v/>
      </c>
      <c r="C27" s="7" t="str">
        <f>REF!$BM$7</f>
        <v>2025-2026</v>
      </c>
      <c r="D27" s="7" t="s">
        <v>2972</v>
      </c>
      <c r="E27" s="43" t="str">
        <f>'Identification '!$F$17</f>
        <v/>
      </c>
      <c r="F27" s="7" t="str">
        <f>'Identification '!$G$18</f>
        <v/>
      </c>
      <c r="G27" s="1183" t="str">
        <f>IF('Identification '!$F$21="","",'Identification '!$F$21)</f>
        <v/>
      </c>
      <c r="H27" s="1171" t="s">
        <v>3083</v>
      </c>
      <c r="I27" s="43" t="s">
        <v>3079</v>
      </c>
      <c r="J27" s="43" t="s">
        <v>3095</v>
      </c>
      <c r="K27" s="1196">
        <f>'Section 14a'!D204</f>
        <v>0</v>
      </c>
      <c r="L27" s="1192"/>
      <c r="M27" s="1192"/>
      <c r="N27" s="1192"/>
      <c r="O27" s="1192"/>
      <c r="P27" s="1192"/>
      <c r="Q27" s="1192"/>
    </row>
    <row r="28" spans="1:17">
      <c r="A28" s="7">
        <f>'Identification '!$F$11</f>
        <v>0</v>
      </c>
      <c r="B28" s="43" t="str">
        <f>IF(AND('Identification '!$F$11="",'Identification '!$F$15&lt;&gt;""),'Identification '!$F$15,IF('Identification '!$F$11="","",IF('Identification '!$F$13="Inscrire le nom de votre organisme dans la cellule F15",'Identification '!$F$15,'Identification '!$F$13)))</f>
        <v/>
      </c>
      <c r="C28" s="7" t="str">
        <f>REF!$BM$7</f>
        <v>2025-2026</v>
      </c>
      <c r="D28" s="7" t="s">
        <v>2972</v>
      </c>
      <c r="E28" s="43" t="str">
        <f>'Identification '!$F$17</f>
        <v/>
      </c>
      <c r="F28" s="7" t="str">
        <f>'Identification '!$G$18</f>
        <v/>
      </c>
      <c r="G28" s="1183" t="str">
        <f>IF('Identification '!$F$21="","",'Identification '!$F$21)</f>
        <v/>
      </c>
      <c r="H28" s="43" t="s">
        <v>3188</v>
      </c>
      <c r="I28" s="43" t="s">
        <v>3188</v>
      </c>
      <c r="J28" s="43" t="s">
        <v>3188</v>
      </c>
    </row>
    <row r="29" spans="1:17">
      <c r="E29" s="43"/>
      <c r="G29" s="1171"/>
      <c r="H29" s="43"/>
    </row>
    <row r="30" spans="1:17">
      <c r="E30" s="43"/>
      <c r="G30" s="1171"/>
      <c r="H30" s="43"/>
    </row>
    <row r="31" spans="1:17">
      <c r="A31" s="43" t="s">
        <v>3138</v>
      </c>
      <c r="E31" s="43"/>
      <c r="G31" s="1171"/>
      <c r="H31" s="43"/>
    </row>
    <row r="32" spans="1:17">
      <c r="E32" s="43"/>
      <c r="G32" s="1171"/>
      <c r="H32" s="43"/>
    </row>
    <row r="33" spans="1:29" ht="57.5">
      <c r="A33" s="1170" t="s">
        <v>176</v>
      </c>
      <c r="B33" s="1170" t="s">
        <v>1838</v>
      </c>
      <c r="C33" s="1170" t="s">
        <v>3071</v>
      </c>
      <c r="D33" s="1170" t="s">
        <v>3184</v>
      </c>
      <c r="E33" s="1170" t="s">
        <v>3072</v>
      </c>
      <c r="F33" s="507" t="s">
        <v>3190</v>
      </c>
      <c r="G33" s="1170" t="s">
        <v>2872</v>
      </c>
      <c r="H33" s="1170" t="s">
        <v>236</v>
      </c>
      <c r="I33" s="507" t="s">
        <v>110</v>
      </c>
      <c r="J33" s="507" t="s">
        <v>3094</v>
      </c>
      <c r="K33" s="507" t="s">
        <v>3084</v>
      </c>
      <c r="L33" s="507" t="s">
        <v>119</v>
      </c>
      <c r="M33" s="507" t="s">
        <v>3085</v>
      </c>
      <c r="N33" s="507" t="s">
        <v>2870</v>
      </c>
      <c r="O33" s="507" t="s">
        <v>3086</v>
      </c>
      <c r="P33" s="507" t="s">
        <v>3087</v>
      </c>
      <c r="Q33" s="507" t="s">
        <v>3088</v>
      </c>
      <c r="R33" s="507" t="s">
        <v>3093</v>
      </c>
      <c r="S33" s="1172" t="s">
        <v>253</v>
      </c>
      <c r="T33" s="1172" t="s">
        <v>238</v>
      </c>
      <c r="U33" s="1173" t="s">
        <v>112</v>
      </c>
      <c r="V33" s="1173" t="s">
        <v>24</v>
      </c>
      <c r="W33" s="1174" t="s">
        <v>12</v>
      </c>
      <c r="X33" s="1174" t="s">
        <v>13</v>
      </c>
      <c r="Y33" s="1118" t="s">
        <v>3089</v>
      </c>
      <c r="Z33" s="1118" t="s">
        <v>3090</v>
      </c>
      <c r="AA33" s="1118" t="s">
        <v>272</v>
      </c>
      <c r="AB33" s="1118" t="s">
        <v>3091</v>
      </c>
      <c r="AC33" s="1118" t="s">
        <v>3092</v>
      </c>
    </row>
    <row r="34" spans="1:29">
      <c r="B34" s="43"/>
      <c r="E34" s="43"/>
      <c r="G34" s="8"/>
      <c r="I34" s="1177"/>
      <c r="J34" s="43"/>
      <c r="K34" s="43"/>
      <c r="N34" s="43"/>
      <c r="O34" s="43"/>
      <c r="P34" s="43"/>
      <c r="Q34" s="43"/>
      <c r="R34" s="43"/>
      <c r="S34" s="43"/>
      <c r="T34" s="43"/>
    </row>
    <row r="35" spans="1:29">
      <c r="B35" s="43"/>
      <c r="E35" s="43"/>
      <c r="G35" s="8"/>
      <c r="I35" s="1177"/>
      <c r="J35" s="43"/>
      <c r="K35" s="43"/>
      <c r="N35" s="43"/>
      <c r="O35" s="43"/>
      <c r="P35" s="43"/>
      <c r="Q35" s="43"/>
      <c r="R35" s="43"/>
      <c r="S35" s="43"/>
      <c r="T35" s="43"/>
    </row>
    <row r="36" spans="1:29">
      <c r="B36" s="43"/>
      <c r="E36" s="43"/>
      <c r="G36" s="8"/>
      <c r="I36" s="1177"/>
      <c r="J36" s="43"/>
      <c r="K36" s="43"/>
      <c r="N36" s="43"/>
      <c r="O36" s="43"/>
      <c r="P36" s="43"/>
      <c r="Q36" s="43"/>
      <c r="R36" s="43"/>
      <c r="S36" s="43"/>
      <c r="T36" s="43"/>
    </row>
    <row r="37" spans="1:29">
      <c r="B37" s="43"/>
      <c r="E37" s="43"/>
      <c r="G37" s="8"/>
      <c r="I37" s="1177"/>
      <c r="J37" s="43"/>
      <c r="K37" s="43"/>
      <c r="N37" s="43"/>
      <c r="O37" s="43"/>
      <c r="P37" s="43"/>
      <c r="Q37" s="43"/>
      <c r="R37" s="43"/>
      <c r="S37" s="43"/>
      <c r="T37" s="43"/>
    </row>
    <row r="38" spans="1:29">
      <c r="B38" s="43"/>
      <c r="E38" s="43"/>
      <c r="G38" s="8"/>
      <c r="I38" s="1177"/>
      <c r="J38" s="43"/>
      <c r="K38" s="43"/>
      <c r="N38" s="43"/>
      <c r="O38" s="43"/>
      <c r="P38" s="43"/>
      <c r="Q38" s="43"/>
      <c r="R38" s="43"/>
      <c r="S38" s="43"/>
      <c r="T38" s="43"/>
    </row>
    <row r="39" spans="1:29">
      <c r="B39" s="43"/>
      <c r="E39" s="43"/>
      <c r="G39" s="8"/>
      <c r="I39" s="1177"/>
      <c r="J39" s="43"/>
      <c r="K39" s="43"/>
      <c r="N39" s="43"/>
      <c r="O39" s="43"/>
      <c r="P39" s="43"/>
      <c r="Q39" s="43"/>
      <c r="R39" s="43"/>
      <c r="S39" s="43"/>
      <c r="T39" s="43"/>
    </row>
    <row r="40" spans="1:29">
      <c r="B40" s="43"/>
      <c r="E40" s="43"/>
      <c r="G40" s="8"/>
      <c r="I40" s="1177"/>
      <c r="J40" s="43"/>
      <c r="K40" s="43"/>
      <c r="N40" s="43"/>
      <c r="O40" s="43"/>
      <c r="P40" s="43"/>
      <c r="Q40" s="43"/>
      <c r="R40" s="43"/>
      <c r="S40" s="43"/>
      <c r="T40" s="43"/>
    </row>
    <row r="41" spans="1:29">
      <c r="B41" s="43"/>
      <c r="E41" s="43"/>
      <c r="G41" s="8"/>
      <c r="I41" s="1177"/>
      <c r="J41" s="43"/>
      <c r="K41" s="43"/>
      <c r="N41" s="43"/>
      <c r="O41" s="43"/>
      <c r="P41" s="43"/>
      <c r="Q41" s="43"/>
      <c r="R41" s="43"/>
      <c r="S41" s="43"/>
      <c r="T41" s="43"/>
    </row>
    <row r="42" spans="1:29">
      <c r="B42" s="43"/>
      <c r="E42" s="43"/>
      <c r="G42" s="8"/>
      <c r="I42" s="1177"/>
      <c r="J42" s="43"/>
      <c r="K42" s="43"/>
      <c r="N42" s="43"/>
      <c r="O42" s="43"/>
      <c r="P42" s="43"/>
      <c r="Q42" s="43"/>
      <c r="R42" s="43"/>
      <c r="S42" s="43"/>
      <c r="T42" s="43"/>
    </row>
    <row r="43" spans="1:29">
      <c r="B43" s="43"/>
      <c r="E43" s="43"/>
      <c r="G43" s="8"/>
      <c r="I43" s="1177"/>
      <c r="J43" s="43"/>
      <c r="K43" s="43"/>
      <c r="N43" s="43"/>
      <c r="O43" s="43"/>
      <c r="P43" s="43"/>
      <c r="Q43" s="43"/>
      <c r="R43" s="43"/>
      <c r="S43" s="43"/>
      <c r="T43" s="43"/>
    </row>
    <row r="44" spans="1:29">
      <c r="B44" s="43"/>
      <c r="E44" s="43"/>
      <c r="G44" s="8"/>
      <c r="I44" s="1177"/>
      <c r="J44" s="43"/>
      <c r="K44" s="43"/>
      <c r="N44" s="43"/>
      <c r="O44" s="43"/>
      <c r="P44" s="43"/>
      <c r="Q44" s="43"/>
      <c r="R44" s="43"/>
      <c r="S44" s="43"/>
      <c r="T44" s="43"/>
    </row>
    <row r="45" spans="1:29">
      <c r="B45" s="43"/>
      <c r="E45" s="43"/>
      <c r="G45" s="8"/>
      <c r="I45" s="1177"/>
      <c r="J45" s="43"/>
      <c r="K45" s="43"/>
      <c r="N45" s="43"/>
      <c r="O45" s="43"/>
      <c r="P45" s="43"/>
      <c r="Q45" s="43"/>
      <c r="R45" s="43"/>
      <c r="S45" s="43"/>
      <c r="T45" s="43"/>
    </row>
    <row r="46" spans="1:29">
      <c r="B46" s="43"/>
      <c r="E46" s="43"/>
      <c r="G46" s="8"/>
      <c r="I46" s="1177"/>
      <c r="J46" s="43"/>
      <c r="K46" s="43"/>
      <c r="N46" s="43"/>
      <c r="O46" s="43"/>
      <c r="P46" s="43"/>
      <c r="Q46" s="43"/>
      <c r="R46" s="43"/>
      <c r="S46" s="43"/>
      <c r="T46" s="43"/>
    </row>
    <row r="47" spans="1:29">
      <c r="B47" s="43"/>
      <c r="E47" s="43"/>
      <c r="G47" s="8"/>
      <c r="I47" s="1177"/>
      <c r="J47" s="43"/>
      <c r="K47" s="43"/>
      <c r="N47" s="43"/>
      <c r="O47" s="43"/>
      <c r="P47" s="43"/>
      <c r="Q47" s="43"/>
      <c r="R47" s="43"/>
      <c r="S47" s="43"/>
      <c r="T47" s="43"/>
    </row>
    <row r="48" spans="1:29">
      <c r="B48" s="43"/>
      <c r="E48" s="43"/>
      <c r="G48" s="8"/>
      <c r="I48" s="1177"/>
      <c r="J48" s="43"/>
      <c r="K48" s="43"/>
      <c r="N48" s="43"/>
      <c r="O48" s="43"/>
      <c r="P48" s="43"/>
      <c r="Q48" s="43"/>
      <c r="R48" s="43"/>
      <c r="S48" s="43"/>
      <c r="T48" s="43"/>
    </row>
    <row r="49" spans="2:20">
      <c r="B49" s="43"/>
      <c r="E49" s="43"/>
      <c r="G49" s="8"/>
      <c r="I49" s="1177"/>
      <c r="J49" s="43"/>
      <c r="K49" s="43"/>
      <c r="N49" s="43"/>
      <c r="O49" s="43"/>
      <c r="P49" s="43"/>
      <c r="Q49" s="43"/>
      <c r="R49" s="43"/>
      <c r="S49" s="43"/>
      <c r="T49" s="43"/>
    </row>
    <row r="50" spans="2:20">
      <c r="B50" s="43"/>
      <c r="E50" s="43"/>
      <c r="G50" s="8"/>
      <c r="I50" s="1177"/>
      <c r="J50" s="43"/>
      <c r="K50" s="43"/>
      <c r="N50" s="43"/>
      <c r="O50" s="43"/>
      <c r="P50" s="43"/>
      <c r="Q50" s="43"/>
      <c r="R50" s="43"/>
      <c r="S50" s="43"/>
      <c r="T50" s="43"/>
    </row>
    <row r="51" spans="2:20">
      <c r="B51" s="43"/>
      <c r="E51" s="43"/>
      <c r="G51" s="8"/>
      <c r="I51" s="1177"/>
      <c r="J51" s="43"/>
      <c r="K51" s="43"/>
      <c r="N51" s="43"/>
      <c r="O51" s="43"/>
      <c r="P51" s="43"/>
      <c r="Q51" s="43"/>
      <c r="R51" s="43"/>
      <c r="S51" s="43"/>
      <c r="T51" s="43"/>
    </row>
    <row r="52" spans="2:20">
      <c r="B52" s="43"/>
      <c r="E52" s="43"/>
      <c r="G52" s="8"/>
      <c r="I52" s="1177"/>
      <c r="J52" s="43"/>
      <c r="K52" s="43"/>
      <c r="N52" s="43"/>
      <c r="O52" s="43"/>
      <c r="P52" s="43"/>
      <c r="Q52" s="43"/>
      <c r="R52" s="43"/>
      <c r="S52" s="43"/>
      <c r="T52" s="43"/>
    </row>
    <row r="53" spans="2:20">
      <c r="B53" s="43"/>
      <c r="E53" s="43"/>
      <c r="G53" s="8"/>
      <c r="I53" s="1177"/>
      <c r="J53" s="43"/>
      <c r="K53" s="43"/>
      <c r="N53" s="43"/>
      <c r="O53" s="43"/>
      <c r="P53" s="43"/>
      <c r="Q53" s="43"/>
      <c r="R53" s="43"/>
      <c r="S53" s="43"/>
      <c r="T53" s="43"/>
    </row>
    <row r="54" spans="2:20">
      <c r="B54" s="43"/>
      <c r="E54" s="43"/>
      <c r="G54" s="8"/>
      <c r="I54" s="1177"/>
      <c r="J54" s="43"/>
      <c r="K54" s="43"/>
      <c r="N54" s="43"/>
      <c r="O54" s="43"/>
      <c r="P54" s="43"/>
      <c r="Q54" s="43"/>
      <c r="R54" s="43"/>
      <c r="S54" s="43"/>
      <c r="T54" s="43"/>
    </row>
    <row r="55" spans="2:20">
      <c r="B55" s="43"/>
      <c r="E55" s="43"/>
      <c r="G55" s="8"/>
      <c r="I55" s="1177"/>
      <c r="J55" s="43"/>
      <c r="K55" s="43"/>
      <c r="N55" s="43"/>
      <c r="O55" s="43"/>
      <c r="P55" s="43"/>
      <c r="Q55" s="43"/>
      <c r="R55" s="43"/>
      <c r="S55" s="43"/>
      <c r="T55" s="43"/>
    </row>
    <row r="56" spans="2:20">
      <c r="B56" s="43"/>
      <c r="E56" s="43"/>
      <c r="G56" s="8"/>
      <c r="I56" s="1177"/>
      <c r="J56" s="43"/>
      <c r="K56" s="43"/>
      <c r="N56" s="43"/>
      <c r="O56" s="43"/>
      <c r="P56" s="43"/>
      <c r="Q56" s="43"/>
      <c r="R56" s="43"/>
      <c r="S56" s="43"/>
      <c r="T56" s="43"/>
    </row>
    <row r="57" spans="2:20">
      <c r="B57" s="43"/>
      <c r="E57" s="43"/>
      <c r="G57" s="8"/>
      <c r="I57" s="1177"/>
      <c r="J57" s="43"/>
      <c r="K57" s="43"/>
      <c r="N57" s="43"/>
      <c r="O57" s="43"/>
      <c r="P57" s="43"/>
      <c r="Q57" s="43"/>
      <c r="R57" s="43"/>
      <c r="S57" s="43"/>
      <c r="T57" s="43"/>
    </row>
    <row r="58" spans="2:20">
      <c r="B58" s="43"/>
      <c r="E58" s="43"/>
      <c r="G58" s="8"/>
      <c r="I58" s="1177"/>
      <c r="J58" s="43"/>
      <c r="K58" s="43"/>
      <c r="N58" s="43"/>
      <c r="O58" s="43"/>
      <c r="P58" s="43"/>
      <c r="Q58" s="43"/>
      <c r="R58" s="43"/>
      <c r="S58" s="43"/>
      <c r="T58" s="43"/>
    </row>
    <row r="59" spans="2:20">
      <c r="B59" s="43"/>
      <c r="E59" s="43"/>
      <c r="G59" s="8"/>
      <c r="I59" s="1177"/>
      <c r="J59" s="43"/>
      <c r="K59" s="43"/>
      <c r="N59" s="43"/>
      <c r="O59" s="43"/>
      <c r="P59" s="43"/>
      <c r="Q59" s="43"/>
      <c r="R59" s="43"/>
      <c r="S59" s="43"/>
      <c r="T59" s="43"/>
    </row>
    <row r="60" spans="2:20">
      <c r="B60" s="43"/>
      <c r="E60" s="43"/>
      <c r="G60" s="8"/>
      <c r="I60" s="1177"/>
      <c r="J60" s="43"/>
      <c r="K60" s="43"/>
      <c r="N60" s="43"/>
      <c r="O60" s="43"/>
      <c r="P60" s="43"/>
      <c r="Q60" s="43"/>
      <c r="R60" s="43"/>
      <c r="S60" s="43"/>
      <c r="T60" s="43"/>
    </row>
    <row r="61" spans="2:20">
      <c r="B61" s="43"/>
      <c r="E61" s="43"/>
      <c r="G61" s="8"/>
      <c r="I61" s="1177"/>
      <c r="J61" s="43"/>
      <c r="K61" s="43"/>
      <c r="N61" s="43"/>
      <c r="O61" s="43"/>
      <c r="P61" s="43"/>
      <c r="Q61" s="43"/>
      <c r="R61" s="43"/>
      <c r="S61" s="43"/>
      <c r="T61" s="43"/>
    </row>
    <row r="62" spans="2:20">
      <c r="B62" s="43"/>
      <c r="E62" s="43"/>
      <c r="G62" s="8"/>
      <c r="I62" s="1177"/>
      <c r="J62" s="43"/>
      <c r="K62" s="43"/>
      <c r="N62" s="43"/>
      <c r="O62" s="43"/>
      <c r="P62" s="43"/>
      <c r="Q62" s="43"/>
      <c r="R62" s="43"/>
      <c r="S62" s="43"/>
      <c r="T62" s="43"/>
    </row>
    <row r="63" spans="2:20">
      <c r="B63" s="43"/>
      <c r="E63" s="43"/>
      <c r="G63" s="8"/>
      <c r="I63" s="1177"/>
      <c r="J63" s="43"/>
      <c r="K63" s="43"/>
      <c r="N63" s="43"/>
      <c r="O63" s="43"/>
      <c r="P63" s="43"/>
      <c r="Q63" s="43"/>
      <c r="R63" s="43"/>
      <c r="S63" s="43"/>
      <c r="T63" s="43"/>
    </row>
    <row r="64" spans="2:20">
      <c r="B64" s="43"/>
      <c r="E64" s="43"/>
      <c r="G64" s="8"/>
      <c r="I64" s="1177"/>
      <c r="J64" s="43"/>
      <c r="K64" s="43"/>
      <c r="N64" s="43"/>
      <c r="O64" s="43"/>
      <c r="P64" s="43"/>
      <c r="Q64" s="43"/>
      <c r="R64" s="43"/>
      <c r="S64" s="43"/>
      <c r="T64" s="43"/>
    </row>
    <row r="65" spans="2:20">
      <c r="B65" s="43"/>
      <c r="E65" s="43"/>
      <c r="G65" s="8"/>
      <c r="I65" s="1177"/>
      <c r="J65" s="43"/>
      <c r="K65" s="43"/>
      <c r="N65" s="43"/>
      <c r="O65" s="43"/>
      <c r="P65" s="43"/>
      <c r="Q65" s="43"/>
      <c r="R65" s="43"/>
      <c r="S65" s="43"/>
      <c r="T65" s="43"/>
    </row>
    <row r="66" spans="2:20">
      <c r="B66" s="43"/>
      <c r="E66" s="43"/>
      <c r="G66" s="8"/>
      <c r="I66" s="1177"/>
      <c r="J66" s="43"/>
      <c r="K66" s="43"/>
      <c r="N66" s="43"/>
      <c r="O66" s="43"/>
      <c r="P66" s="43"/>
      <c r="Q66" s="43"/>
      <c r="R66" s="43"/>
      <c r="S66" s="43"/>
      <c r="T66" s="43"/>
    </row>
    <row r="67" spans="2:20">
      <c r="B67" s="43"/>
      <c r="E67" s="43"/>
      <c r="G67" s="8"/>
      <c r="I67" s="1177"/>
      <c r="J67" s="43"/>
      <c r="K67" s="43"/>
      <c r="N67" s="43"/>
      <c r="O67" s="43"/>
      <c r="P67" s="43"/>
      <c r="Q67" s="43"/>
      <c r="R67" s="43"/>
      <c r="S67" s="43"/>
      <c r="T67" s="43"/>
    </row>
    <row r="68" spans="2:20">
      <c r="B68" s="43"/>
      <c r="E68" s="43"/>
      <c r="G68" s="8"/>
      <c r="I68" s="1177"/>
      <c r="J68" s="43"/>
      <c r="K68" s="43"/>
      <c r="N68" s="43"/>
      <c r="O68" s="43"/>
      <c r="P68" s="43"/>
      <c r="Q68" s="43"/>
      <c r="R68" s="43"/>
      <c r="S68" s="43"/>
      <c r="T68" s="43"/>
    </row>
    <row r="69" spans="2:20">
      <c r="B69" s="43"/>
      <c r="E69" s="43"/>
      <c r="G69" s="8"/>
      <c r="I69" s="1177"/>
      <c r="J69" s="43"/>
      <c r="K69" s="43"/>
      <c r="N69" s="43"/>
      <c r="O69" s="43"/>
      <c r="P69" s="43"/>
      <c r="Q69" s="43"/>
      <c r="R69" s="43"/>
      <c r="S69" s="43"/>
      <c r="T69" s="43"/>
    </row>
    <row r="70" spans="2:20">
      <c r="B70" s="43"/>
      <c r="E70" s="43"/>
      <c r="G70" s="8"/>
      <c r="I70" s="1177"/>
      <c r="J70" s="43"/>
      <c r="K70" s="43"/>
      <c r="N70" s="43"/>
      <c r="O70" s="43"/>
      <c r="P70" s="43"/>
      <c r="Q70" s="43"/>
      <c r="R70" s="43"/>
      <c r="S70" s="43"/>
      <c r="T70" s="43"/>
    </row>
    <row r="71" spans="2:20">
      <c r="B71" s="43"/>
      <c r="E71" s="43"/>
      <c r="G71" s="8"/>
      <c r="I71" s="1177"/>
      <c r="J71" s="43"/>
      <c r="K71" s="43"/>
      <c r="N71" s="43"/>
      <c r="O71" s="43"/>
      <c r="P71" s="43"/>
      <c r="Q71" s="43"/>
      <c r="R71" s="43"/>
      <c r="S71" s="43"/>
      <c r="T71" s="43"/>
    </row>
    <row r="72" spans="2:20">
      <c r="B72" s="43"/>
      <c r="E72" s="43"/>
      <c r="G72" s="8"/>
      <c r="I72" s="1177"/>
      <c r="J72" s="43"/>
      <c r="K72" s="43"/>
      <c r="N72" s="43"/>
      <c r="O72" s="43"/>
      <c r="P72" s="43"/>
      <c r="Q72" s="43"/>
      <c r="R72" s="43"/>
      <c r="S72" s="43"/>
      <c r="T72" s="43"/>
    </row>
    <row r="73" spans="2:20">
      <c r="B73" s="43"/>
      <c r="E73" s="43"/>
      <c r="G73" s="8"/>
      <c r="I73" s="1177"/>
      <c r="J73" s="43"/>
      <c r="K73" s="43"/>
      <c r="N73" s="43"/>
      <c r="O73" s="43"/>
      <c r="P73" s="43"/>
      <c r="Q73" s="43"/>
      <c r="R73" s="43"/>
      <c r="S73" s="43"/>
      <c r="T73" s="43"/>
    </row>
    <row r="74" spans="2:20">
      <c r="B74" s="43"/>
      <c r="E74" s="43"/>
      <c r="G74" s="8"/>
      <c r="I74" s="1177"/>
      <c r="J74" s="43"/>
      <c r="K74" s="43"/>
      <c r="N74" s="43"/>
      <c r="O74" s="43"/>
      <c r="P74" s="43"/>
      <c r="Q74" s="43"/>
      <c r="R74" s="43"/>
      <c r="S74" s="43"/>
      <c r="T74" s="43"/>
    </row>
    <row r="75" spans="2:20">
      <c r="B75" s="43"/>
      <c r="E75" s="43"/>
      <c r="G75" s="8"/>
      <c r="I75" s="1177"/>
      <c r="J75" s="43"/>
      <c r="K75" s="43"/>
      <c r="N75" s="43"/>
      <c r="O75" s="43"/>
      <c r="P75" s="43"/>
      <c r="Q75" s="43"/>
      <c r="R75" s="43"/>
      <c r="S75" s="43"/>
      <c r="T75" s="43"/>
    </row>
    <row r="76" spans="2:20">
      <c r="B76" s="43"/>
      <c r="E76" s="43"/>
      <c r="G76" s="8"/>
      <c r="I76" s="1177"/>
      <c r="J76" s="43"/>
      <c r="K76" s="43"/>
      <c r="N76" s="43"/>
      <c r="O76" s="43"/>
      <c r="P76" s="43"/>
      <c r="Q76" s="43"/>
      <c r="R76" s="43"/>
      <c r="S76" s="43"/>
      <c r="T76" s="43"/>
    </row>
    <row r="77" spans="2:20">
      <c r="B77" s="43"/>
      <c r="E77" s="43"/>
      <c r="G77" s="8"/>
      <c r="I77" s="1177"/>
      <c r="J77" s="43"/>
      <c r="K77" s="43"/>
      <c r="N77" s="43"/>
      <c r="O77" s="43"/>
      <c r="P77" s="43"/>
      <c r="Q77" s="43"/>
      <c r="R77" s="43"/>
      <c r="S77" s="43"/>
      <c r="T77" s="43"/>
    </row>
    <row r="78" spans="2:20">
      <c r="B78" s="43"/>
      <c r="E78" s="43"/>
      <c r="G78" s="8"/>
      <c r="I78" s="1177"/>
      <c r="J78" s="43"/>
      <c r="K78" s="43"/>
      <c r="N78" s="43"/>
      <c r="O78" s="43"/>
      <c r="P78" s="43"/>
      <c r="Q78" s="43"/>
      <c r="R78" s="43"/>
      <c r="S78" s="43"/>
      <c r="T78" s="43"/>
    </row>
    <row r="79" spans="2:20">
      <c r="B79" s="43"/>
      <c r="E79" s="43"/>
      <c r="G79" s="8"/>
      <c r="I79" s="1177"/>
      <c r="J79" s="43"/>
      <c r="K79" s="43"/>
      <c r="N79" s="43"/>
      <c r="O79" s="43"/>
      <c r="P79" s="43"/>
      <c r="Q79" s="43"/>
      <c r="R79" s="43"/>
      <c r="S79" s="43"/>
      <c r="T79" s="43"/>
    </row>
    <row r="80" spans="2:20">
      <c r="B80" s="43"/>
      <c r="E80" s="43"/>
      <c r="G80" s="8"/>
      <c r="I80" s="1177"/>
      <c r="J80" s="43"/>
      <c r="K80" s="43"/>
      <c r="N80" s="43"/>
      <c r="O80" s="43"/>
      <c r="P80" s="43"/>
      <c r="Q80" s="43"/>
      <c r="R80" s="43"/>
      <c r="S80" s="43"/>
      <c r="T80" s="43"/>
    </row>
    <row r="81" spans="2:20">
      <c r="B81" s="43"/>
      <c r="E81" s="43"/>
      <c r="G81" s="8"/>
      <c r="I81" s="1177"/>
      <c r="J81" s="43"/>
      <c r="K81" s="43"/>
      <c r="N81" s="43"/>
      <c r="O81" s="43"/>
      <c r="P81" s="43"/>
      <c r="Q81" s="43"/>
      <c r="R81" s="43"/>
      <c r="S81" s="43"/>
      <c r="T81" s="43"/>
    </row>
    <row r="82" spans="2:20">
      <c r="B82" s="43"/>
      <c r="E82" s="43"/>
      <c r="G82" s="8"/>
      <c r="I82" s="1177"/>
      <c r="J82" s="43"/>
      <c r="K82" s="43"/>
      <c r="N82" s="43"/>
      <c r="O82" s="43"/>
      <c r="P82" s="43"/>
      <c r="Q82" s="43"/>
      <c r="R82" s="43"/>
      <c r="S82" s="43"/>
      <c r="T82" s="43"/>
    </row>
    <row r="83" spans="2:20">
      <c r="B83" s="43"/>
      <c r="E83" s="43"/>
      <c r="G83" s="8"/>
      <c r="I83" s="1177"/>
      <c r="J83" s="43"/>
      <c r="K83" s="43"/>
      <c r="N83" s="43"/>
      <c r="O83" s="43"/>
      <c r="P83" s="43"/>
      <c r="Q83" s="43"/>
      <c r="R83" s="43"/>
      <c r="S83" s="43"/>
      <c r="T83" s="43"/>
    </row>
    <row r="84" spans="2:20">
      <c r="B84" s="43"/>
      <c r="E84" s="43"/>
      <c r="G84" s="8"/>
      <c r="I84" s="1177"/>
      <c r="J84" s="43"/>
      <c r="K84" s="43"/>
      <c r="N84" s="43"/>
      <c r="O84" s="43"/>
      <c r="P84" s="43"/>
      <c r="Q84" s="43"/>
      <c r="R84" s="43"/>
      <c r="S84" s="43"/>
      <c r="T84" s="43"/>
    </row>
    <row r="85" spans="2:20">
      <c r="B85" s="43"/>
      <c r="E85" s="43"/>
      <c r="G85" s="8"/>
      <c r="I85" s="1177"/>
      <c r="J85" s="43"/>
      <c r="K85" s="43"/>
      <c r="N85" s="43"/>
      <c r="O85" s="43"/>
      <c r="P85" s="43"/>
      <c r="Q85" s="43"/>
      <c r="R85" s="43"/>
      <c r="S85" s="43"/>
      <c r="T85" s="43"/>
    </row>
    <row r="86" spans="2:20">
      <c r="B86" s="43"/>
      <c r="E86" s="43"/>
      <c r="G86" s="8"/>
      <c r="I86" s="1177"/>
      <c r="J86" s="43"/>
      <c r="K86" s="43"/>
      <c r="N86" s="43"/>
      <c r="O86" s="43"/>
      <c r="P86" s="43"/>
      <c r="Q86" s="43"/>
      <c r="R86" s="43"/>
      <c r="S86" s="43"/>
      <c r="T86" s="43"/>
    </row>
    <row r="87" spans="2:20">
      <c r="B87" s="43"/>
      <c r="E87" s="43"/>
      <c r="G87" s="8"/>
      <c r="I87" s="1177"/>
      <c r="J87" s="43"/>
      <c r="K87" s="43"/>
      <c r="N87" s="43"/>
      <c r="O87" s="43"/>
      <c r="P87" s="43"/>
      <c r="Q87" s="43"/>
      <c r="R87" s="43"/>
      <c r="S87" s="43"/>
      <c r="T87" s="43"/>
    </row>
    <row r="88" spans="2:20">
      <c r="B88" s="43"/>
      <c r="E88" s="43"/>
      <c r="G88" s="8"/>
      <c r="I88" s="1177"/>
      <c r="J88" s="43"/>
      <c r="K88" s="43"/>
      <c r="N88" s="43"/>
      <c r="O88" s="43"/>
      <c r="P88" s="43"/>
      <c r="Q88" s="43"/>
      <c r="R88" s="43"/>
      <c r="S88" s="43"/>
      <c r="T88" s="43"/>
    </row>
    <row r="89" spans="2:20">
      <c r="B89" s="43"/>
      <c r="E89" s="43"/>
      <c r="G89" s="8"/>
      <c r="I89" s="1177"/>
      <c r="J89" s="43"/>
      <c r="K89" s="43"/>
      <c r="N89" s="43"/>
      <c r="O89" s="43"/>
      <c r="P89" s="43"/>
      <c r="Q89" s="43"/>
      <c r="R89" s="43"/>
      <c r="S89" s="43"/>
      <c r="T89" s="43"/>
    </row>
    <row r="90" spans="2:20">
      <c r="B90" s="43"/>
      <c r="E90" s="43"/>
      <c r="G90" s="8"/>
      <c r="I90" s="1177"/>
      <c r="J90" s="43"/>
      <c r="K90" s="43"/>
      <c r="N90" s="43"/>
      <c r="O90" s="43"/>
      <c r="P90" s="43"/>
      <c r="Q90" s="43"/>
      <c r="R90" s="43"/>
      <c r="S90" s="43"/>
      <c r="T90" s="43"/>
    </row>
    <row r="91" spans="2:20">
      <c r="B91" s="43"/>
      <c r="E91" s="43"/>
      <c r="G91" s="8"/>
      <c r="I91" s="1177"/>
      <c r="J91" s="43"/>
      <c r="K91" s="43"/>
      <c r="N91" s="43"/>
      <c r="O91" s="43"/>
      <c r="P91" s="43"/>
      <c r="Q91" s="43"/>
      <c r="R91" s="43"/>
      <c r="S91" s="43"/>
      <c r="T91" s="43"/>
    </row>
    <row r="92" spans="2:20">
      <c r="B92" s="43"/>
      <c r="E92" s="43"/>
      <c r="G92" s="8"/>
      <c r="I92" s="1177"/>
      <c r="J92" s="43"/>
      <c r="K92" s="43"/>
      <c r="N92" s="43"/>
      <c r="O92" s="43"/>
      <c r="P92" s="43"/>
      <c r="Q92" s="43"/>
      <c r="R92" s="43"/>
      <c r="S92" s="43"/>
      <c r="T92" s="43"/>
    </row>
    <row r="93" spans="2:20">
      <c r="B93" s="43"/>
      <c r="E93" s="43"/>
      <c r="G93" s="8"/>
      <c r="I93" s="1177"/>
      <c r="J93" s="43"/>
      <c r="K93" s="43"/>
      <c r="N93" s="43"/>
      <c r="O93" s="43"/>
      <c r="P93" s="43"/>
      <c r="Q93" s="43"/>
      <c r="R93" s="43"/>
      <c r="S93" s="43"/>
      <c r="T93" s="43"/>
    </row>
    <row r="94" spans="2:20">
      <c r="B94" s="43"/>
      <c r="E94" s="43"/>
      <c r="G94" s="8"/>
      <c r="I94" s="1177"/>
      <c r="J94" s="43"/>
      <c r="K94" s="43"/>
      <c r="N94" s="43"/>
      <c r="O94" s="43"/>
      <c r="P94" s="43"/>
      <c r="Q94" s="43"/>
      <c r="R94" s="43"/>
      <c r="S94" s="43"/>
      <c r="T94" s="43"/>
    </row>
    <row r="95" spans="2:20">
      <c r="B95" s="43"/>
      <c r="E95" s="43"/>
      <c r="G95" s="8"/>
      <c r="I95" s="1177"/>
      <c r="J95" s="43"/>
      <c r="K95" s="43"/>
      <c r="N95" s="43"/>
      <c r="O95" s="43"/>
      <c r="P95" s="43"/>
      <c r="Q95" s="43"/>
      <c r="R95" s="43"/>
      <c r="S95" s="43"/>
      <c r="T95" s="43"/>
    </row>
    <row r="96" spans="2:20">
      <c r="B96" s="43"/>
      <c r="E96" s="43"/>
      <c r="G96" s="8"/>
      <c r="I96" s="1177"/>
      <c r="J96" s="43"/>
      <c r="K96" s="43"/>
      <c r="N96" s="43"/>
      <c r="O96" s="43"/>
      <c r="P96" s="43"/>
      <c r="Q96" s="43"/>
      <c r="R96" s="43"/>
      <c r="S96" s="43"/>
      <c r="T96" s="43"/>
    </row>
    <row r="97" spans="2:20">
      <c r="B97" s="43"/>
      <c r="E97" s="43"/>
      <c r="G97" s="8"/>
      <c r="I97" s="1177"/>
      <c r="J97" s="43"/>
      <c r="K97" s="43"/>
      <c r="N97" s="43"/>
      <c r="O97" s="43"/>
      <c r="P97" s="43"/>
      <c r="Q97" s="43"/>
      <c r="R97" s="43"/>
      <c r="S97" s="43"/>
      <c r="T97" s="43"/>
    </row>
    <row r="98" spans="2:20">
      <c r="B98" s="43"/>
      <c r="E98" s="43"/>
      <c r="G98" s="8"/>
      <c r="I98" s="1177"/>
      <c r="J98" s="43"/>
      <c r="K98" s="43"/>
      <c r="N98" s="43"/>
      <c r="O98" s="43"/>
      <c r="P98" s="43"/>
      <c r="Q98" s="43"/>
      <c r="R98" s="43"/>
      <c r="S98" s="43"/>
      <c r="T98" s="43"/>
    </row>
    <row r="99" spans="2:20">
      <c r="B99" s="43"/>
      <c r="E99" s="43"/>
      <c r="G99" s="8"/>
      <c r="I99" s="1177"/>
      <c r="J99" s="43"/>
      <c r="K99" s="43"/>
      <c r="N99" s="43"/>
      <c r="O99" s="43"/>
      <c r="P99" s="43"/>
      <c r="Q99" s="43"/>
      <c r="R99" s="43"/>
      <c r="S99" s="43"/>
      <c r="T99" s="43"/>
    </row>
    <row r="100" spans="2:20">
      <c r="B100" s="43"/>
      <c r="E100" s="43"/>
      <c r="G100" s="8"/>
      <c r="I100" s="1177"/>
      <c r="J100" s="43"/>
      <c r="K100" s="43"/>
      <c r="N100" s="43"/>
      <c r="O100" s="43"/>
      <c r="P100" s="43"/>
      <c r="Q100" s="43"/>
      <c r="R100" s="43"/>
      <c r="S100" s="43"/>
      <c r="T100" s="43"/>
    </row>
    <row r="101" spans="2:20">
      <c r="B101" s="43"/>
      <c r="E101" s="43"/>
      <c r="G101" s="8"/>
      <c r="I101" s="1177"/>
      <c r="J101" s="43"/>
      <c r="K101" s="43"/>
      <c r="N101" s="43"/>
      <c r="O101" s="43"/>
      <c r="P101" s="43"/>
      <c r="Q101" s="43"/>
      <c r="R101" s="43"/>
      <c r="S101" s="43"/>
      <c r="T101" s="43"/>
    </row>
    <row r="102" spans="2:20">
      <c r="B102" s="43"/>
      <c r="E102" s="43"/>
      <c r="G102" s="8"/>
      <c r="I102" s="1177"/>
      <c r="J102" s="43"/>
      <c r="K102" s="43"/>
      <c r="N102" s="43"/>
      <c r="O102" s="43"/>
      <c r="P102" s="43"/>
      <c r="Q102" s="43"/>
      <c r="R102" s="43"/>
      <c r="S102" s="43"/>
      <c r="T102" s="43"/>
    </row>
    <row r="103" spans="2:20">
      <c r="B103" s="43"/>
      <c r="E103" s="43"/>
      <c r="G103" s="8"/>
      <c r="I103" s="1177"/>
      <c r="J103" s="43"/>
      <c r="K103" s="43"/>
      <c r="N103" s="43"/>
      <c r="O103" s="43"/>
      <c r="P103" s="43"/>
      <c r="Q103" s="43"/>
      <c r="R103" s="43"/>
      <c r="S103" s="43"/>
      <c r="T103" s="43"/>
    </row>
    <row r="104" spans="2:20">
      <c r="B104" s="43"/>
      <c r="E104" s="43"/>
      <c r="G104" s="8"/>
      <c r="I104" s="1177"/>
      <c r="J104" s="43"/>
      <c r="K104" s="43"/>
      <c r="N104" s="43"/>
      <c r="O104" s="43"/>
      <c r="P104" s="43"/>
      <c r="Q104" s="43"/>
      <c r="R104" s="43"/>
      <c r="S104" s="43"/>
      <c r="T104" s="43"/>
    </row>
    <row r="105" spans="2:20">
      <c r="B105" s="43"/>
      <c r="E105" s="43"/>
      <c r="G105" s="8"/>
      <c r="I105" s="1177"/>
      <c r="J105" s="43"/>
      <c r="K105" s="43"/>
      <c r="N105" s="43"/>
      <c r="O105" s="43"/>
      <c r="P105" s="43"/>
      <c r="Q105" s="43"/>
      <c r="R105" s="43"/>
      <c r="S105" s="43"/>
      <c r="T105" s="43"/>
    </row>
    <row r="106" spans="2:20">
      <c r="B106" s="43"/>
      <c r="E106" s="43"/>
      <c r="G106" s="8"/>
      <c r="I106" s="1177"/>
      <c r="J106" s="43"/>
      <c r="K106" s="43"/>
      <c r="N106" s="43"/>
      <c r="O106" s="43"/>
      <c r="P106" s="43"/>
      <c r="Q106" s="43"/>
      <c r="R106" s="43"/>
      <c r="S106" s="43"/>
      <c r="T106" s="43"/>
    </row>
    <row r="107" spans="2:20">
      <c r="B107" s="43"/>
      <c r="E107" s="43"/>
      <c r="G107" s="8"/>
      <c r="I107" s="1177"/>
      <c r="J107" s="43"/>
      <c r="K107" s="43"/>
      <c r="N107" s="43"/>
      <c r="O107" s="43"/>
      <c r="P107" s="43"/>
      <c r="Q107" s="43"/>
      <c r="R107" s="43"/>
      <c r="S107" s="43"/>
      <c r="T107" s="43"/>
    </row>
    <row r="108" spans="2:20">
      <c r="B108" s="43"/>
      <c r="E108" s="43"/>
      <c r="G108" s="8"/>
      <c r="I108" s="1177"/>
      <c r="J108" s="43"/>
      <c r="K108" s="43"/>
      <c r="N108" s="43"/>
      <c r="O108" s="43"/>
      <c r="P108" s="43"/>
      <c r="Q108" s="43"/>
      <c r="R108" s="43"/>
      <c r="S108" s="43"/>
      <c r="T108" s="43"/>
    </row>
    <row r="109" spans="2:20">
      <c r="B109" s="43"/>
      <c r="E109" s="43"/>
      <c r="G109" s="8"/>
      <c r="I109" s="1177"/>
      <c r="J109" s="43"/>
      <c r="K109" s="43"/>
      <c r="N109" s="43"/>
      <c r="O109" s="43"/>
      <c r="P109" s="43"/>
      <c r="Q109" s="43"/>
      <c r="R109" s="43"/>
      <c r="S109" s="43"/>
      <c r="T109" s="43"/>
    </row>
    <row r="110" spans="2:20">
      <c r="B110" s="43"/>
      <c r="E110" s="43"/>
      <c r="G110" s="8"/>
      <c r="I110" s="1177"/>
      <c r="J110" s="43"/>
      <c r="K110" s="43"/>
      <c r="N110" s="43"/>
      <c r="O110" s="43"/>
      <c r="P110" s="43"/>
      <c r="Q110" s="43"/>
      <c r="R110" s="43"/>
      <c r="S110" s="43"/>
      <c r="T110" s="43"/>
    </row>
    <row r="111" spans="2:20">
      <c r="B111" s="43"/>
      <c r="E111" s="43"/>
      <c r="G111" s="8"/>
      <c r="I111" s="1177"/>
      <c r="J111" s="43"/>
      <c r="K111" s="43"/>
      <c r="N111" s="43"/>
      <c r="O111" s="43"/>
      <c r="P111" s="43"/>
      <c r="Q111" s="43"/>
      <c r="R111" s="43"/>
      <c r="S111" s="43"/>
      <c r="T111" s="43"/>
    </row>
    <row r="112" spans="2:20">
      <c r="B112" s="43"/>
      <c r="E112" s="43"/>
      <c r="G112" s="8"/>
      <c r="I112" s="1177"/>
      <c r="J112" s="43"/>
      <c r="K112" s="43"/>
      <c r="N112" s="43"/>
      <c r="O112" s="43"/>
      <c r="P112" s="43"/>
      <c r="Q112" s="43"/>
      <c r="R112" s="43"/>
      <c r="S112" s="43"/>
      <c r="T112" s="43"/>
    </row>
    <row r="113" spans="2:20">
      <c r="B113" s="43"/>
      <c r="E113" s="43"/>
      <c r="G113" s="8"/>
      <c r="I113" s="1177"/>
      <c r="J113" s="43"/>
      <c r="K113" s="43"/>
      <c r="N113" s="43"/>
      <c r="O113" s="43"/>
      <c r="P113" s="43"/>
      <c r="Q113" s="43"/>
      <c r="R113" s="43"/>
      <c r="S113" s="43"/>
      <c r="T113" s="43"/>
    </row>
    <row r="114" spans="2:20">
      <c r="B114" s="43"/>
      <c r="E114" s="43"/>
      <c r="G114" s="8"/>
      <c r="I114" s="1177"/>
      <c r="J114" s="43"/>
      <c r="K114" s="43"/>
      <c r="N114" s="43"/>
      <c r="O114" s="43"/>
      <c r="P114" s="43"/>
      <c r="Q114" s="43"/>
      <c r="R114" s="43"/>
      <c r="S114" s="43"/>
      <c r="T114" s="43"/>
    </row>
    <row r="115" spans="2:20">
      <c r="B115" s="43"/>
      <c r="E115" s="43"/>
      <c r="G115" s="8"/>
      <c r="I115" s="1177"/>
      <c r="J115" s="43"/>
      <c r="K115" s="43"/>
      <c r="N115" s="43"/>
      <c r="O115" s="43"/>
      <c r="P115" s="43"/>
      <c r="Q115" s="43"/>
      <c r="R115" s="43"/>
      <c r="S115" s="43"/>
      <c r="T115" s="43"/>
    </row>
    <row r="116" spans="2:20">
      <c r="B116" s="43"/>
      <c r="E116" s="43"/>
      <c r="G116" s="8"/>
      <c r="I116" s="1177"/>
      <c r="J116" s="43"/>
      <c r="K116" s="43"/>
      <c r="N116" s="43"/>
      <c r="O116" s="43"/>
      <c r="P116" s="43"/>
      <c r="Q116" s="43"/>
      <c r="R116" s="43"/>
      <c r="S116" s="43"/>
      <c r="T116" s="43"/>
    </row>
    <row r="117" spans="2:20">
      <c r="B117" s="43"/>
      <c r="E117" s="43"/>
      <c r="G117" s="8"/>
      <c r="I117" s="1177"/>
      <c r="J117" s="43"/>
      <c r="K117" s="43"/>
      <c r="N117" s="43"/>
      <c r="O117" s="43"/>
      <c r="P117" s="43"/>
      <c r="Q117" s="43"/>
      <c r="R117" s="43"/>
      <c r="S117" s="43"/>
      <c r="T117" s="43"/>
    </row>
    <row r="118" spans="2:20">
      <c r="B118" s="43"/>
      <c r="E118" s="43"/>
      <c r="G118" s="8"/>
      <c r="I118" s="1177"/>
      <c r="J118" s="43"/>
      <c r="K118" s="43"/>
      <c r="N118" s="43"/>
      <c r="O118" s="43"/>
      <c r="P118" s="43"/>
      <c r="Q118" s="43"/>
      <c r="R118" s="43"/>
      <c r="S118" s="43"/>
      <c r="T118" s="43"/>
    </row>
    <row r="119" spans="2:20">
      <c r="B119" s="43"/>
      <c r="E119" s="43"/>
      <c r="G119" s="8"/>
      <c r="I119" s="1177"/>
      <c r="J119" s="43"/>
      <c r="K119" s="43"/>
      <c r="N119" s="43"/>
      <c r="O119" s="43"/>
      <c r="P119" s="43"/>
      <c r="Q119" s="43"/>
      <c r="R119" s="43"/>
      <c r="S119" s="43"/>
      <c r="T119" s="43"/>
    </row>
    <row r="120" spans="2:20">
      <c r="B120" s="43"/>
      <c r="E120" s="43"/>
      <c r="G120" s="8"/>
      <c r="I120" s="1177"/>
      <c r="J120" s="43"/>
      <c r="K120" s="43"/>
      <c r="N120" s="43"/>
      <c r="O120" s="43"/>
      <c r="P120" s="43"/>
      <c r="Q120" s="43"/>
      <c r="R120" s="43"/>
      <c r="S120" s="43"/>
      <c r="T120" s="43"/>
    </row>
    <row r="121" spans="2:20">
      <c r="B121" s="43"/>
      <c r="E121" s="43"/>
      <c r="G121" s="8"/>
      <c r="I121" s="1177"/>
      <c r="J121" s="43"/>
      <c r="K121" s="43"/>
      <c r="N121" s="43"/>
      <c r="O121" s="43"/>
      <c r="P121" s="43"/>
      <c r="Q121" s="43"/>
      <c r="R121" s="43"/>
      <c r="S121" s="43"/>
      <c r="T121" s="43"/>
    </row>
    <row r="122" spans="2:20">
      <c r="B122" s="43"/>
      <c r="E122" s="43"/>
      <c r="G122" s="8"/>
      <c r="I122" s="1177"/>
      <c r="J122" s="43"/>
      <c r="K122" s="43"/>
      <c r="N122" s="43"/>
      <c r="O122" s="43"/>
      <c r="P122" s="43"/>
      <c r="Q122" s="43"/>
      <c r="R122" s="43"/>
      <c r="S122" s="43"/>
      <c r="T122" s="43"/>
    </row>
    <row r="123" spans="2:20">
      <c r="B123" s="43"/>
      <c r="E123" s="43"/>
      <c r="G123" s="8"/>
      <c r="I123" s="1177"/>
      <c r="J123" s="43"/>
      <c r="K123" s="43"/>
      <c r="N123" s="43"/>
      <c r="O123" s="43"/>
      <c r="P123" s="43"/>
      <c r="Q123" s="43"/>
      <c r="R123" s="43"/>
      <c r="S123" s="43"/>
      <c r="T123" s="43"/>
    </row>
    <row r="124" spans="2:20">
      <c r="B124" s="43"/>
      <c r="E124" s="43"/>
      <c r="G124" s="8"/>
      <c r="I124" s="1177"/>
      <c r="J124" s="43"/>
      <c r="K124" s="43"/>
      <c r="N124" s="43"/>
      <c r="O124" s="43"/>
      <c r="P124" s="43"/>
      <c r="Q124" s="43"/>
      <c r="R124" s="43"/>
      <c r="S124" s="43"/>
      <c r="T124" s="43"/>
    </row>
    <row r="125" spans="2:20">
      <c r="B125" s="43"/>
      <c r="E125" s="43"/>
      <c r="G125" s="8"/>
      <c r="I125" s="1177"/>
      <c r="J125" s="43"/>
      <c r="K125" s="43"/>
      <c r="N125" s="43"/>
      <c r="O125" s="43"/>
      <c r="P125" s="43"/>
      <c r="Q125" s="43"/>
      <c r="R125" s="43"/>
      <c r="S125" s="43"/>
      <c r="T125" s="43"/>
    </row>
    <row r="126" spans="2:20">
      <c r="B126" s="43"/>
      <c r="E126" s="43"/>
      <c r="G126" s="8"/>
      <c r="I126" s="1177"/>
      <c r="J126" s="43"/>
      <c r="K126" s="43"/>
      <c r="N126" s="43"/>
      <c r="O126" s="43"/>
      <c r="P126" s="43"/>
      <c r="Q126" s="43"/>
      <c r="R126" s="43"/>
      <c r="S126" s="43"/>
      <c r="T126" s="43"/>
    </row>
    <row r="127" spans="2:20">
      <c r="B127" s="43"/>
      <c r="E127" s="43"/>
      <c r="G127" s="8"/>
      <c r="I127" s="1177"/>
      <c r="J127" s="43"/>
      <c r="K127" s="43"/>
      <c r="N127" s="43"/>
      <c r="O127" s="43"/>
      <c r="P127" s="43"/>
      <c r="Q127" s="43"/>
      <c r="R127" s="43"/>
      <c r="S127" s="43"/>
      <c r="T127" s="43"/>
    </row>
    <row r="128" spans="2:20">
      <c r="B128" s="43"/>
      <c r="E128" s="43"/>
      <c r="G128" s="8"/>
      <c r="I128" s="1177"/>
      <c r="J128" s="43"/>
      <c r="K128" s="43"/>
      <c r="N128" s="43"/>
      <c r="O128" s="43"/>
      <c r="P128" s="43"/>
      <c r="Q128" s="43"/>
      <c r="R128" s="43"/>
      <c r="S128" s="43"/>
      <c r="T128" s="43"/>
    </row>
    <row r="129" spans="2:20">
      <c r="B129" s="43"/>
      <c r="E129" s="43"/>
      <c r="G129" s="8"/>
      <c r="I129" s="1177"/>
      <c r="J129" s="43"/>
      <c r="K129" s="43"/>
      <c r="N129" s="43"/>
      <c r="O129" s="43"/>
      <c r="P129" s="43"/>
      <c r="Q129" s="43"/>
      <c r="R129" s="43"/>
      <c r="S129" s="43"/>
      <c r="T129" s="43"/>
    </row>
    <row r="130" spans="2:20">
      <c r="B130" s="43"/>
      <c r="E130" s="43"/>
      <c r="G130" s="8"/>
      <c r="I130" s="1177"/>
      <c r="J130" s="43"/>
      <c r="K130" s="43"/>
      <c r="N130" s="43"/>
      <c r="O130" s="43"/>
      <c r="P130" s="43"/>
      <c r="Q130" s="43"/>
      <c r="R130" s="43"/>
      <c r="S130" s="43"/>
      <c r="T130" s="43"/>
    </row>
    <row r="131" spans="2:20">
      <c r="B131" s="43"/>
      <c r="E131" s="43"/>
      <c r="G131" s="8"/>
      <c r="I131" s="1177"/>
      <c r="J131" s="43"/>
      <c r="K131" s="43"/>
      <c r="N131" s="43"/>
      <c r="O131" s="43"/>
      <c r="P131" s="43"/>
      <c r="Q131" s="43"/>
      <c r="R131" s="43"/>
      <c r="S131" s="43"/>
      <c r="T131" s="43"/>
    </row>
    <row r="132" spans="2:20">
      <c r="B132" s="43"/>
      <c r="E132" s="43"/>
      <c r="G132" s="8"/>
      <c r="I132" s="1177"/>
      <c r="J132" s="43"/>
      <c r="K132" s="43"/>
      <c r="N132" s="43"/>
      <c r="O132" s="43"/>
      <c r="P132" s="43"/>
      <c r="Q132" s="43"/>
      <c r="R132" s="43"/>
      <c r="S132" s="43"/>
      <c r="T132" s="43"/>
    </row>
    <row r="133" spans="2:20">
      <c r="B133" s="43"/>
      <c r="E133" s="43"/>
      <c r="G133" s="8"/>
      <c r="I133" s="1177"/>
      <c r="J133" s="43"/>
      <c r="K133" s="43"/>
      <c r="N133" s="43"/>
      <c r="O133" s="43"/>
      <c r="P133" s="43"/>
      <c r="Q133" s="43"/>
      <c r="R133" s="43"/>
      <c r="S133" s="43"/>
      <c r="T133" s="43"/>
    </row>
    <row r="134" spans="2:20">
      <c r="B134" s="43"/>
      <c r="E134" s="43"/>
      <c r="G134" s="8"/>
      <c r="I134" s="1177"/>
      <c r="J134" s="43"/>
      <c r="K134" s="43"/>
      <c r="N134" s="43"/>
      <c r="O134" s="43"/>
      <c r="P134" s="43"/>
      <c r="Q134" s="43"/>
      <c r="R134" s="43"/>
      <c r="S134" s="43"/>
      <c r="T134" s="43"/>
    </row>
    <row r="135" spans="2:20">
      <c r="B135" s="43"/>
      <c r="E135" s="43"/>
      <c r="G135" s="8"/>
      <c r="I135" s="1177"/>
      <c r="J135" s="43"/>
      <c r="K135" s="43"/>
      <c r="N135" s="43"/>
      <c r="O135" s="43"/>
      <c r="P135" s="43"/>
      <c r="Q135" s="43"/>
      <c r="R135" s="43"/>
      <c r="S135" s="43"/>
      <c r="T135" s="43"/>
    </row>
    <row r="136" spans="2:20">
      <c r="B136" s="43"/>
      <c r="E136" s="43"/>
      <c r="G136" s="8"/>
      <c r="I136" s="1177"/>
      <c r="J136" s="43"/>
      <c r="K136" s="43"/>
      <c r="N136" s="43"/>
      <c r="O136" s="43"/>
      <c r="P136" s="43"/>
      <c r="Q136" s="43"/>
      <c r="R136" s="43"/>
      <c r="S136" s="43"/>
      <c r="T136" s="43"/>
    </row>
    <row r="137" spans="2:20">
      <c r="B137" s="43"/>
      <c r="E137" s="43"/>
      <c r="G137" s="8"/>
      <c r="I137" s="1177"/>
      <c r="J137" s="43"/>
      <c r="K137" s="43"/>
      <c r="N137" s="43"/>
      <c r="O137" s="43"/>
      <c r="P137" s="43"/>
      <c r="Q137" s="43"/>
      <c r="R137" s="43"/>
      <c r="S137" s="43"/>
      <c r="T137" s="43"/>
    </row>
    <row r="138" spans="2:20">
      <c r="B138" s="43"/>
      <c r="E138" s="43"/>
      <c r="G138" s="8"/>
      <c r="I138" s="1177"/>
      <c r="J138" s="43"/>
      <c r="K138" s="43"/>
      <c r="N138" s="43"/>
      <c r="O138" s="43"/>
      <c r="P138" s="43"/>
      <c r="Q138" s="43"/>
      <c r="R138" s="43"/>
      <c r="S138" s="43"/>
      <c r="T138" s="43"/>
    </row>
    <row r="139" spans="2:20">
      <c r="B139" s="43"/>
      <c r="E139" s="43"/>
      <c r="G139" s="8"/>
      <c r="I139" s="1177"/>
      <c r="J139" s="43"/>
      <c r="K139" s="43"/>
      <c r="N139" s="43"/>
      <c r="O139" s="43"/>
      <c r="P139" s="43"/>
      <c r="Q139" s="43"/>
      <c r="R139" s="43"/>
      <c r="S139" s="43"/>
      <c r="T139" s="43"/>
    </row>
    <row r="140" spans="2:20">
      <c r="B140" s="43"/>
      <c r="E140" s="43"/>
      <c r="G140" s="8"/>
      <c r="I140" s="1177"/>
      <c r="J140" s="43"/>
      <c r="K140" s="43"/>
      <c r="N140" s="43"/>
      <c r="O140" s="43"/>
      <c r="P140" s="43"/>
      <c r="Q140" s="43"/>
      <c r="R140" s="43"/>
      <c r="S140" s="43"/>
      <c r="T140" s="43"/>
    </row>
    <row r="141" spans="2:20">
      <c r="B141" s="43"/>
      <c r="E141" s="43"/>
      <c r="G141" s="8"/>
      <c r="I141" s="1177"/>
      <c r="J141" s="43"/>
      <c r="K141" s="43"/>
      <c r="N141" s="43"/>
      <c r="O141" s="43"/>
      <c r="P141" s="43"/>
      <c r="Q141" s="43"/>
      <c r="R141" s="43"/>
      <c r="S141" s="43"/>
      <c r="T141" s="43"/>
    </row>
    <row r="142" spans="2:20">
      <c r="B142" s="43"/>
      <c r="E142" s="43"/>
      <c r="G142" s="8"/>
      <c r="I142" s="1177"/>
      <c r="J142" s="43"/>
      <c r="K142" s="43"/>
      <c r="N142" s="43"/>
      <c r="O142" s="43"/>
      <c r="P142" s="43"/>
      <c r="Q142" s="43"/>
      <c r="R142" s="43"/>
      <c r="S142" s="43"/>
      <c r="T142" s="43"/>
    </row>
    <row r="143" spans="2:20">
      <c r="B143" s="43"/>
      <c r="E143" s="43"/>
      <c r="G143" s="8"/>
      <c r="I143" s="1177"/>
      <c r="J143" s="43"/>
      <c r="K143" s="43"/>
      <c r="N143" s="43"/>
      <c r="O143" s="43"/>
      <c r="P143" s="43"/>
      <c r="Q143" s="43"/>
      <c r="R143" s="43"/>
      <c r="S143" s="43"/>
      <c r="T143" s="43"/>
    </row>
    <row r="144" spans="2:20">
      <c r="B144" s="43"/>
      <c r="E144" s="43"/>
      <c r="G144" s="8"/>
      <c r="I144" s="1177"/>
      <c r="J144" s="43"/>
      <c r="K144" s="43"/>
      <c r="N144" s="43"/>
      <c r="O144" s="43"/>
      <c r="P144" s="43"/>
      <c r="Q144" s="43"/>
      <c r="R144" s="43"/>
      <c r="S144" s="43"/>
      <c r="T144" s="43"/>
    </row>
    <row r="145" spans="2:20">
      <c r="B145" s="43"/>
      <c r="E145" s="43"/>
      <c r="G145" s="8"/>
      <c r="I145" s="1177"/>
      <c r="J145" s="43"/>
      <c r="K145" s="43"/>
      <c r="N145" s="43"/>
      <c r="O145" s="43"/>
      <c r="P145" s="43"/>
      <c r="Q145" s="43"/>
      <c r="R145" s="43"/>
      <c r="S145" s="43"/>
      <c r="T145" s="43"/>
    </row>
    <row r="146" spans="2:20">
      <c r="B146" s="43"/>
      <c r="E146" s="43"/>
      <c r="G146" s="8"/>
      <c r="I146" s="1177"/>
      <c r="J146" s="43"/>
      <c r="K146" s="43"/>
      <c r="N146" s="43"/>
      <c r="O146" s="43"/>
      <c r="P146" s="43"/>
      <c r="Q146" s="43"/>
      <c r="R146" s="43"/>
      <c r="S146" s="43"/>
      <c r="T146" s="43"/>
    </row>
    <row r="147" spans="2:20">
      <c r="B147" s="43"/>
      <c r="E147" s="43"/>
      <c r="G147" s="8"/>
      <c r="I147" s="1177"/>
      <c r="J147" s="43"/>
      <c r="K147" s="43"/>
      <c r="N147" s="43"/>
      <c r="O147" s="43"/>
      <c r="P147" s="43"/>
      <c r="Q147" s="43"/>
      <c r="R147" s="43"/>
      <c r="S147" s="43"/>
      <c r="T147" s="43"/>
    </row>
    <row r="148" spans="2:20">
      <c r="B148" s="43"/>
      <c r="E148" s="43"/>
      <c r="G148" s="8"/>
      <c r="I148" s="1177"/>
      <c r="J148" s="43"/>
      <c r="K148" s="43"/>
      <c r="N148" s="43"/>
      <c r="O148" s="43"/>
      <c r="P148" s="43"/>
      <c r="Q148" s="43"/>
      <c r="R148" s="43"/>
      <c r="S148" s="43"/>
      <c r="T148" s="43"/>
    </row>
    <row r="149" spans="2:20">
      <c r="B149" s="43"/>
      <c r="E149" s="43"/>
      <c r="G149" s="8"/>
      <c r="I149" s="1177"/>
      <c r="J149" s="43"/>
      <c r="K149" s="43"/>
      <c r="N149" s="43"/>
      <c r="O149" s="43"/>
      <c r="P149" s="43"/>
      <c r="Q149" s="43"/>
      <c r="R149" s="43"/>
      <c r="S149" s="43"/>
      <c r="T149" s="43"/>
    </row>
    <row r="150" spans="2:20">
      <c r="B150" s="43"/>
      <c r="E150" s="43"/>
      <c r="G150" s="8"/>
      <c r="I150" s="1177"/>
      <c r="J150" s="43"/>
      <c r="K150" s="43"/>
      <c r="N150" s="43"/>
      <c r="O150" s="43"/>
      <c r="P150" s="43"/>
      <c r="Q150" s="43"/>
      <c r="R150" s="43"/>
      <c r="S150" s="43"/>
      <c r="T150" s="43"/>
    </row>
    <row r="151" spans="2:20">
      <c r="B151" s="43"/>
      <c r="E151" s="43"/>
      <c r="G151" s="8"/>
      <c r="I151" s="1177"/>
      <c r="J151" s="43"/>
      <c r="K151" s="43"/>
      <c r="N151" s="43"/>
      <c r="O151" s="43"/>
      <c r="P151" s="43"/>
      <c r="Q151" s="43"/>
      <c r="R151" s="43"/>
      <c r="S151" s="43"/>
      <c r="T151" s="43"/>
    </row>
    <row r="152" spans="2:20">
      <c r="B152" s="43"/>
      <c r="E152" s="43"/>
      <c r="G152" s="8"/>
      <c r="I152" s="1177"/>
      <c r="J152" s="43"/>
      <c r="K152" s="43"/>
      <c r="N152" s="43"/>
      <c r="O152" s="43"/>
      <c r="P152" s="43"/>
      <c r="Q152" s="43"/>
      <c r="R152" s="43"/>
      <c r="S152" s="43"/>
      <c r="T152" s="43"/>
    </row>
    <row r="153" spans="2:20">
      <c r="B153" s="43"/>
      <c r="E153" s="43"/>
      <c r="G153" s="8"/>
      <c r="I153" s="1177"/>
      <c r="J153" s="43"/>
      <c r="K153" s="43"/>
      <c r="N153" s="43"/>
      <c r="O153" s="43"/>
      <c r="P153" s="43"/>
      <c r="Q153" s="43"/>
      <c r="R153" s="43"/>
      <c r="S153" s="43"/>
      <c r="T153" s="43"/>
    </row>
    <row r="154" spans="2:20">
      <c r="B154" s="43"/>
      <c r="E154" s="43"/>
      <c r="G154" s="8"/>
      <c r="I154" s="1177"/>
      <c r="J154" s="43"/>
      <c r="K154" s="43"/>
      <c r="N154" s="43"/>
      <c r="O154" s="43"/>
      <c r="P154" s="43"/>
      <c r="Q154" s="43"/>
      <c r="R154" s="43"/>
      <c r="S154" s="43"/>
      <c r="T154" s="43"/>
    </row>
    <row r="155" spans="2:20">
      <c r="B155" s="43"/>
      <c r="E155" s="43"/>
      <c r="G155" s="8"/>
      <c r="I155" s="1177"/>
      <c r="J155" s="43"/>
      <c r="K155" s="43"/>
      <c r="N155" s="43"/>
      <c r="O155" s="43"/>
      <c r="P155" s="43"/>
      <c r="Q155" s="43"/>
      <c r="R155" s="43"/>
      <c r="S155" s="43"/>
      <c r="T155" s="43"/>
    </row>
    <row r="156" spans="2:20">
      <c r="B156" s="43"/>
      <c r="E156" s="43"/>
      <c r="G156" s="8"/>
      <c r="I156" s="1177"/>
      <c r="J156" s="43"/>
      <c r="K156" s="43"/>
      <c r="N156" s="43"/>
      <c r="O156" s="43"/>
      <c r="P156" s="43"/>
      <c r="Q156" s="43"/>
      <c r="R156" s="43"/>
      <c r="S156" s="43"/>
      <c r="T156" s="43"/>
    </row>
    <row r="157" spans="2:20">
      <c r="B157" s="43"/>
      <c r="E157" s="43"/>
      <c r="G157" s="8"/>
      <c r="I157" s="1177"/>
      <c r="J157" s="43"/>
      <c r="K157" s="43"/>
      <c r="N157" s="43"/>
      <c r="O157" s="43"/>
      <c r="P157" s="43"/>
      <c r="Q157" s="43"/>
      <c r="R157" s="43"/>
      <c r="S157" s="43"/>
      <c r="T157" s="43"/>
    </row>
    <row r="158" spans="2:20">
      <c r="B158" s="43"/>
      <c r="E158" s="43"/>
      <c r="G158" s="8"/>
      <c r="I158" s="1177"/>
      <c r="J158" s="43"/>
      <c r="K158" s="43"/>
      <c r="N158" s="43"/>
      <c r="O158" s="43"/>
      <c r="P158" s="43"/>
      <c r="Q158" s="43"/>
      <c r="R158" s="43"/>
      <c r="S158" s="43"/>
      <c r="T158" s="43"/>
    </row>
    <row r="159" spans="2:20">
      <c r="B159" s="43"/>
      <c r="E159" s="43"/>
      <c r="G159" s="8"/>
      <c r="I159" s="1177"/>
      <c r="J159" s="43"/>
      <c r="K159" s="43"/>
      <c r="N159" s="43"/>
      <c r="O159" s="43"/>
      <c r="P159" s="43"/>
      <c r="Q159" s="43"/>
      <c r="R159" s="43"/>
      <c r="S159" s="43"/>
      <c r="T159" s="43"/>
    </row>
    <row r="160" spans="2:20">
      <c r="B160" s="43"/>
      <c r="E160" s="43"/>
      <c r="G160" s="8"/>
      <c r="I160" s="1177"/>
      <c r="J160" s="43"/>
      <c r="K160" s="43"/>
      <c r="N160" s="43"/>
      <c r="O160" s="43"/>
      <c r="P160" s="43"/>
      <c r="Q160" s="43"/>
      <c r="R160" s="43"/>
      <c r="S160" s="43"/>
      <c r="T160" s="43"/>
    </row>
    <row r="161" spans="2:20">
      <c r="B161" s="43"/>
      <c r="E161" s="43"/>
      <c r="G161" s="8"/>
      <c r="I161" s="1177"/>
      <c r="J161" s="43"/>
      <c r="K161" s="43"/>
      <c r="N161" s="43"/>
      <c r="O161" s="43"/>
      <c r="P161" s="43"/>
      <c r="Q161" s="43"/>
      <c r="R161" s="43"/>
      <c r="S161" s="43"/>
      <c r="T161" s="43"/>
    </row>
    <row r="162" spans="2:20">
      <c r="B162" s="43"/>
      <c r="E162" s="43"/>
      <c r="G162" s="8"/>
      <c r="I162" s="1177"/>
      <c r="J162" s="43"/>
      <c r="K162" s="43"/>
      <c r="N162" s="43"/>
      <c r="O162" s="43"/>
      <c r="P162" s="43"/>
      <c r="Q162" s="43"/>
      <c r="R162" s="43"/>
      <c r="S162" s="43"/>
      <c r="T162" s="43"/>
    </row>
    <row r="163" spans="2:20">
      <c r="B163" s="43"/>
      <c r="E163" s="43"/>
      <c r="G163" s="8"/>
      <c r="I163" s="1177"/>
      <c r="J163" s="43"/>
      <c r="K163" s="43"/>
      <c r="N163" s="43"/>
      <c r="O163" s="43"/>
      <c r="P163" s="43"/>
      <c r="Q163" s="43"/>
      <c r="R163" s="43"/>
      <c r="S163" s="43"/>
      <c r="T163" s="43"/>
    </row>
    <row r="164" spans="2:20">
      <c r="B164" s="43"/>
      <c r="E164" s="43"/>
      <c r="G164" s="8"/>
      <c r="I164" s="1177"/>
      <c r="J164" s="43"/>
      <c r="K164" s="43"/>
      <c r="N164" s="43"/>
      <c r="O164" s="43"/>
      <c r="P164" s="43"/>
      <c r="Q164" s="43"/>
      <c r="R164" s="43"/>
      <c r="S164" s="43"/>
      <c r="T164" s="43"/>
    </row>
    <row r="165" spans="2:20">
      <c r="B165" s="43"/>
      <c r="E165" s="43"/>
      <c r="G165" s="8"/>
      <c r="I165" s="1177"/>
      <c r="J165" s="43"/>
      <c r="K165" s="43"/>
      <c r="N165" s="43"/>
      <c r="O165" s="43"/>
      <c r="P165" s="43"/>
      <c r="Q165" s="43"/>
      <c r="R165" s="43"/>
      <c r="S165" s="43"/>
      <c r="T165" s="43"/>
    </row>
    <row r="166" spans="2:20">
      <c r="B166" s="43"/>
      <c r="E166" s="43"/>
      <c r="G166" s="8"/>
      <c r="I166" s="1177"/>
      <c r="J166" s="43"/>
      <c r="K166" s="43"/>
      <c r="N166" s="43"/>
      <c r="O166" s="43"/>
      <c r="P166" s="43"/>
      <c r="Q166" s="43"/>
      <c r="R166" s="43"/>
      <c r="S166" s="43"/>
      <c r="T166" s="43"/>
    </row>
    <row r="167" spans="2:20">
      <c r="B167" s="43"/>
      <c r="E167" s="43"/>
      <c r="G167" s="8"/>
      <c r="I167" s="1177"/>
      <c r="J167" s="43"/>
      <c r="K167" s="43"/>
      <c r="N167" s="43"/>
      <c r="O167" s="43"/>
      <c r="P167" s="43"/>
      <c r="Q167" s="43"/>
      <c r="R167" s="43"/>
      <c r="S167" s="43"/>
      <c r="T167" s="43"/>
    </row>
    <row r="168" spans="2:20">
      <c r="B168" s="43"/>
      <c r="E168" s="43"/>
      <c r="G168" s="8"/>
      <c r="I168" s="1177"/>
      <c r="J168" s="43"/>
      <c r="K168" s="43"/>
      <c r="N168" s="43"/>
      <c r="O168" s="43"/>
      <c r="P168" s="43"/>
      <c r="Q168" s="43"/>
      <c r="R168" s="43"/>
      <c r="S168" s="43"/>
      <c r="T168" s="43"/>
    </row>
    <row r="169" spans="2:20">
      <c r="B169" s="43"/>
      <c r="E169" s="43"/>
      <c r="G169" s="8"/>
      <c r="I169" s="1177"/>
      <c r="J169" s="43"/>
      <c r="K169" s="43"/>
      <c r="N169" s="43"/>
      <c r="O169" s="43"/>
      <c r="P169" s="43"/>
      <c r="Q169" s="43"/>
      <c r="R169" s="43"/>
      <c r="S169" s="43"/>
      <c r="T169" s="43"/>
    </row>
    <row r="170" spans="2:20">
      <c r="B170" s="43"/>
      <c r="E170" s="43"/>
      <c r="G170" s="8"/>
      <c r="I170" s="1177"/>
      <c r="J170" s="43"/>
      <c r="K170" s="43"/>
      <c r="N170" s="43"/>
      <c r="O170" s="43"/>
      <c r="P170" s="43"/>
      <c r="Q170" s="43"/>
      <c r="R170" s="43"/>
      <c r="S170" s="43"/>
      <c r="T170" s="43"/>
    </row>
    <row r="171" spans="2:20">
      <c r="B171" s="43"/>
      <c r="E171" s="43"/>
      <c r="G171" s="8"/>
      <c r="I171" s="1177"/>
      <c r="J171" s="43"/>
      <c r="K171" s="43"/>
      <c r="N171" s="43"/>
      <c r="O171" s="43"/>
      <c r="P171" s="43"/>
      <c r="Q171" s="43"/>
      <c r="R171" s="43"/>
      <c r="S171" s="43"/>
      <c r="T171" s="43"/>
    </row>
    <row r="172" spans="2:20">
      <c r="B172" s="43"/>
      <c r="E172" s="43"/>
      <c r="G172" s="8"/>
      <c r="I172" s="1177"/>
      <c r="J172" s="43"/>
      <c r="K172" s="43"/>
      <c r="N172" s="43"/>
      <c r="O172" s="43"/>
      <c r="P172" s="43"/>
      <c r="Q172" s="43"/>
      <c r="R172" s="43"/>
      <c r="S172" s="43"/>
      <c r="T172" s="43"/>
    </row>
    <row r="173" spans="2:20">
      <c r="B173" s="43"/>
      <c r="E173" s="43"/>
      <c r="G173" s="8"/>
      <c r="I173" s="1177"/>
      <c r="J173" s="43"/>
      <c r="K173" s="43"/>
      <c r="N173" s="43"/>
      <c r="O173" s="43"/>
      <c r="P173" s="43"/>
      <c r="Q173" s="43"/>
      <c r="R173" s="43"/>
      <c r="S173" s="43"/>
      <c r="T173" s="43"/>
    </row>
    <row r="174" spans="2:20">
      <c r="B174" s="43"/>
      <c r="E174" s="43"/>
      <c r="G174" s="8"/>
      <c r="I174" s="1177"/>
      <c r="J174" s="43"/>
      <c r="K174" s="43"/>
      <c r="N174" s="43"/>
      <c r="O174" s="43"/>
      <c r="P174" s="43"/>
      <c r="Q174" s="43"/>
      <c r="R174" s="43"/>
      <c r="S174" s="43"/>
      <c r="T174" s="43"/>
    </row>
    <row r="175" spans="2:20">
      <c r="B175" s="43"/>
      <c r="E175" s="43"/>
      <c r="G175" s="8"/>
      <c r="I175" s="1177"/>
      <c r="J175" s="43"/>
      <c r="K175" s="43"/>
      <c r="N175" s="43"/>
      <c r="O175" s="43"/>
      <c r="P175" s="43"/>
      <c r="Q175" s="43"/>
      <c r="R175" s="43"/>
      <c r="S175" s="43"/>
      <c r="T175" s="43"/>
    </row>
    <row r="176" spans="2:20">
      <c r="B176" s="43"/>
      <c r="E176" s="43"/>
      <c r="G176" s="8"/>
      <c r="I176" s="1177"/>
      <c r="J176" s="43"/>
      <c r="K176" s="43"/>
      <c r="N176" s="43"/>
      <c r="O176" s="43"/>
      <c r="P176" s="43"/>
      <c r="Q176" s="43"/>
      <c r="R176" s="43"/>
      <c r="S176" s="43"/>
      <c r="T176" s="43"/>
    </row>
    <row r="177" spans="2:20">
      <c r="B177" s="43"/>
      <c r="E177" s="43"/>
      <c r="G177" s="8"/>
      <c r="I177" s="1177"/>
      <c r="J177" s="43"/>
      <c r="K177" s="43"/>
      <c r="N177" s="43"/>
      <c r="O177" s="43"/>
      <c r="P177" s="43"/>
      <c r="Q177" s="43"/>
      <c r="R177" s="43"/>
      <c r="S177" s="43"/>
      <c r="T177" s="43"/>
    </row>
    <row r="178" spans="2:20">
      <c r="B178" s="43"/>
      <c r="E178" s="43"/>
      <c r="G178" s="8"/>
      <c r="I178" s="1177"/>
      <c r="J178" s="43"/>
      <c r="K178" s="43"/>
      <c r="N178" s="43"/>
      <c r="O178" s="43"/>
      <c r="P178" s="43"/>
      <c r="Q178" s="43"/>
      <c r="R178" s="43"/>
      <c r="S178" s="43"/>
      <c r="T178" s="43"/>
    </row>
    <row r="179" spans="2:20">
      <c r="B179" s="43"/>
      <c r="E179" s="43"/>
      <c r="G179" s="8"/>
      <c r="I179" s="1177"/>
      <c r="J179" s="43"/>
      <c r="K179" s="43"/>
      <c r="N179" s="43"/>
      <c r="O179" s="43"/>
      <c r="P179" s="43"/>
      <c r="Q179" s="43"/>
      <c r="R179" s="43"/>
      <c r="S179" s="43"/>
      <c r="T179" s="43"/>
    </row>
    <row r="180" spans="2:20">
      <c r="B180" s="43"/>
      <c r="E180" s="43"/>
      <c r="G180" s="8"/>
      <c r="I180" s="1177"/>
      <c r="J180" s="43"/>
      <c r="K180" s="43"/>
      <c r="N180" s="43"/>
      <c r="O180" s="43"/>
      <c r="P180" s="43"/>
      <c r="Q180" s="43"/>
      <c r="R180" s="43"/>
      <c r="S180" s="43"/>
      <c r="T180" s="43"/>
    </row>
    <row r="181" spans="2:20">
      <c r="B181" s="43"/>
      <c r="E181" s="43"/>
      <c r="G181" s="8"/>
      <c r="I181" s="1177"/>
      <c r="J181" s="43"/>
      <c r="K181" s="43"/>
      <c r="N181" s="43"/>
      <c r="O181" s="43"/>
      <c r="P181" s="43"/>
      <c r="Q181" s="43"/>
      <c r="R181" s="43"/>
      <c r="S181" s="43"/>
      <c r="T181" s="43"/>
    </row>
    <row r="182" spans="2:20">
      <c r="B182" s="43"/>
      <c r="E182" s="43"/>
      <c r="G182" s="8"/>
      <c r="I182" s="1177"/>
      <c r="J182" s="43"/>
      <c r="K182" s="43"/>
      <c r="N182" s="43"/>
      <c r="O182" s="43"/>
      <c r="P182" s="43"/>
      <c r="Q182" s="43"/>
      <c r="R182" s="43"/>
      <c r="S182" s="43"/>
      <c r="T182" s="43"/>
    </row>
    <row r="183" spans="2:20">
      <c r="B183" s="43"/>
      <c r="E183" s="43"/>
      <c r="G183" s="8"/>
      <c r="I183" s="1177"/>
      <c r="J183" s="43"/>
      <c r="K183" s="43"/>
      <c r="N183" s="43"/>
      <c r="O183" s="43"/>
      <c r="P183" s="43"/>
      <c r="Q183" s="43"/>
      <c r="R183" s="43"/>
      <c r="S183" s="43"/>
      <c r="T183" s="43"/>
    </row>
    <row r="184" spans="2:20">
      <c r="B184" s="43"/>
      <c r="E184" s="43"/>
      <c r="G184" s="8"/>
      <c r="I184" s="1177"/>
      <c r="J184" s="43"/>
      <c r="K184" s="43"/>
      <c r="N184" s="43"/>
      <c r="O184" s="43"/>
      <c r="P184" s="43"/>
      <c r="Q184" s="43"/>
      <c r="R184" s="43"/>
      <c r="S184" s="43"/>
      <c r="T184" s="43"/>
    </row>
    <row r="185" spans="2:20">
      <c r="B185" s="43"/>
      <c r="E185" s="43"/>
      <c r="G185" s="8"/>
      <c r="I185" s="1177"/>
      <c r="J185" s="43"/>
      <c r="K185" s="43"/>
      <c r="N185" s="43"/>
      <c r="O185" s="43"/>
      <c r="P185" s="43"/>
      <c r="Q185" s="43"/>
      <c r="R185" s="43"/>
      <c r="S185" s="43"/>
      <c r="T185" s="43"/>
    </row>
    <row r="186" spans="2:20">
      <c r="B186" s="43"/>
      <c r="E186" s="43"/>
      <c r="G186" s="8"/>
      <c r="I186" s="1177"/>
      <c r="J186" s="43"/>
      <c r="K186" s="43"/>
      <c r="N186" s="43"/>
      <c r="O186" s="43"/>
      <c r="P186" s="43"/>
      <c r="Q186" s="43"/>
      <c r="R186" s="43"/>
      <c r="S186" s="43"/>
      <c r="T186" s="43"/>
    </row>
    <row r="187" spans="2:20">
      <c r="B187" s="43"/>
      <c r="E187" s="43"/>
      <c r="G187" s="8"/>
      <c r="I187" s="1177"/>
      <c r="J187" s="43"/>
      <c r="K187" s="43"/>
      <c r="N187" s="43"/>
      <c r="O187" s="43"/>
      <c r="P187" s="43"/>
      <c r="Q187" s="43"/>
      <c r="R187" s="43"/>
      <c r="S187" s="43"/>
      <c r="T187" s="43"/>
    </row>
    <row r="188" spans="2:20">
      <c r="B188" s="43"/>
      <c r="E188" s="43"/>
      <c r="G188" s="8"/>
      <c r="I188" s="1177"/>
      <c r="J188" s="43"/>
      <c r="K188" s="43"/>
      <c r="N188" s="43"/>
      <c r="O188" s="43"/>
      <c r="P188" s="43"/>
      <c r="Q188" s="43"/>
      <c r="R188" s="43"/>
      <c r="S188" s="43"/>
      <c r="T188" s="43"/>
    </row>
    <row r="189" spans="2:20">
      <c r="B189" s="43"/>
      <c r="E189" s="43"/>
      <c r="G189" s="8"/>
      <c r="I189" s="1177"/>
      <c r="J189" s="43"/>
      <c r="K189" s="43"/>
      <c r="N189" s="43"/>
      <c r="O189" s="43"/>
      <c r="P189" s="43"/>
      <c r="Q189" s="43"/>
      <c r="R189" s="43"/>
      <c r="S189" s="43"/>
      <c r="T189" s="43"/>
    </row>
    <row r="190" spans="2:20">
      <c r="B190" s="43"/>
      <c r="E190" s="43"/>
      <c r="G190" s="8"/>
      <c r="I190" s="1177"/>
      <c r="J190" s="43"/>
      <c r="K190" s="43"/>
      <c r="N190" s="43"/>
      <c r="O190" s="43"/>
      <c r="P190" s="43"/>
      <c r="Q190" s="43"/>
      <c r="R190" s="43"/>
      <c r="S190" s="43"/>
      <c r="T190" s="43"/>
    </row>
    <row r="191" spans="2:20">
      <c r="B191" s="43"/>
      <c r="E191" s="43"/>
      <c r="G191" s="8"/>
      <c r="I191" s="1177"/>
      <c r="J191" s="43"/>
      <c r="K191" s="43"/>
      <c r="N191" s="43"/>
      <c r="O191" s="43"/>
      <c r="P191" s="43"/>
      <c r="Q191" s="43"/>
      <c r="R191" s="43"/>
      <c r="S191" s="43"/>
      <c r="T191" s="43"/>
    </row>
    <row r="192" spans="2:20">
      <c r="B192" s="43"/>
      <c r="E192" s="43"/>
      <c r="G192" s="8"/>
      <c r="I192" s="1177"/>
      <c r="J192" s="43"/>
      <c r="K192" s="43"/>
      <c r="N192" s="43"/>
      <c r="O192" s="43"/>
      <c r="P192" s="43"/>
      <c r="Q192" s="43"/>
      <c r="R192" s="43"/>
      <c r="S192" s="43"/>
      <c r="T192" s="43"/>
    </row>
    <row r="193" spans="2:20">
      <c r="B193" s="43"/>
      <c r="E193" s="43"/>
      <c r="G193" s="8"/>
      <c r="I193" s="1177"/>
      <c r="J193" s="43"/>
      <c r="K193" s="43"/>
      <c r="N193" s="43"/>
      <c r="O193" s="43"/>
      <c r="P193" s="43"/>
      <c r="Q193" s="43"/>
      <c r="R193" s="43"/>
      <c r="S193" s="43"/>
      <c r="T193" s="43"/>
    </row>
    <row r="194" spans="2:20">
      <c r="B194" s="43"/>
      <c r="E194" s="43"/>
      <c r="G194" s="8"/>
      <c r="I194" s="1177"/>
      <c r="J194" s="43"/>
      <c r="K194" s="43"/>
      <c r="N194" s="43"/>
      <c r="O194" s="43"/>
      <c r="P194" s="43"/>
      <c r="Q194" s="43"/>
      <c r="R194" s="43"/>
      <c r="S194" s="43"/>
      <c r="T194" s="43"/>
    </row>
    <row r="195" spans="2:20">
      <c r="B195" s="43"/>
      <c r="E195" s="43"/>
      <c r="G195" s="8"/>
      <c r="I195" s="1177"/>
      <c r="J195" s="43"/>
      <c r="K195" s="43"/>
      <c r="N195" s="43"/>
      <c r="O195" s="43"/>
      <c r="P195" s="43"/>
      <c r="Q195" s="43"/>
      <c r="R195" s="43"/>
      <c r="S195" s="43"/>
      <c r="T195" s="43"/>
    </row>
    <row r="196" spans="2:20">
      <c r="B196" s="43"/>
      <c r="E196" s="43"/>
      <c r="G196" s="8"/>
      <c r="I196" s="1177"/>
      <c r="J196" s="43"/>
      <c r="K196" s="43"/>
      <c r="N196" s="43"/>
      <c r="O196" s="43"/>
      <c r="P196" s="43"/>
      <c r="Q196" s="43"/>
      <c r="R196" s="43"/>
      <c r="S196" s="43"/>
      <c r="T196" s="43"/>
    </row>
    <row r="197" spans="2:20">
      <c r="B197" s="43"/>
      <c r="E197" s="43"/>
      <c r="G197" s="8"/>
      <c r="I197" s="1177"/>
      <c r="J197" s="43"/>
      <c r="K197" s="43"/>
      <c r="N197" s="43"/>
      <c r="O197" s="43"/>
      <c r="P197" s="43"/>
      <c r="Q197" s="43"/>
      <c r="R197" s="43"/>
      <c r="S197" s="43"/>
      <c r="T197" s="43"/>
    </row>
    <row r="198" spans="2:20">
      <c r="B198" s="43"/>
      <c r="E198" s="43"/>
      <c r="G198" s="8"/>
      <c r="I198" s="1177"/>
      <c r="J198" s="43"/>
      <c r="K198" s="43"/>
      <c r="N198" s="43"/>
      <c r="O198" s="43"/>
      <c r="P198" s="43"/>
      <c r="Q198" s="43"/>
      <c r="R198" s="43"/>
      <c r="S198" s="43"/>
      <c r="T198" s="43"/>
    </row>
    <row r="199" spans="2:20">
      <c r="B199" s="43"/>
      <c r="E199" s="43"/>
      <c r="G199" s="8"/>
      <c r="I199" s="1177"/>
      <c r="J199" s="43"/>
      <c r="K199" s="43"/>
      <c r="N199" s="43"/>
      <c r="O199" s="43"/>
      <c r="P199" s="43"/>
      <c r="Q199" s="43"/>
      <c r="R199" s="43"/>
      <c r="S199" s="43"/>
      <c r="T199" s="43"/>
    </row>
    <row r="200" spans="2:20">
      <c r="B200" s="43"/>
      <c r="E200" s="43"/>
      <c r="G200" s="8"/>
      <c r="I200" s="1177"/>
      <c r="J200" s="43"/>
      <c r="K200" s="43"/>
      <c r="N200" s="43"/>
      <c r="O200" s="43"/>
      <c r="P200" s="43"/>
      <c r="Q200" s="43"/>
      <c r="R200" s="43"/>
      <c r="S200" s="43"/>
      <c r="T200" s="43"/>
    </row>
    <row r="201" spans="2:20">
      <c r="B201" s="43"/>
      <c r="E201" s="43"/>
      <c r="G201" s="8"/>
      <c r="I201" s="1177"/>
      <c r="J201" s="43"/>
      <c r="K201" s="43"/>
      <c r="N201" s="43"/>
      <c r="O201" s="43"/>
      <c r="P201" s="43"/>
      <c r="Q201" s="43"/>
      <c r="R201" s="43"/>
      <c r="S201" s="43"/>
      <c r="T201" s="43"/>
    </row>
    <row r="202" spans="2:20">
      <c r="B202" s="43"/>
      <c r="E202" s="43"/>
      <c r="G202" s="8"/>
      <c r="I202" s="1177"/>
      <c r="J202" s="43"/>
      <c r="K202" s="43"/>
      <c r="N202" s="43"/>
      <c r="O202" s="43"/>
      <c r="P202" s="43"/>
      <c r="Q202" s="43"/>
      <c r="R202" s="43"/>
      <c r="S202" s="43"/>
      <c r="T202" s="43"/>
    </row>
    <row r="203" spans="2:20">
      <c r="B203" s="43"/>
      <c r="E203" s="43"/>
      <c r="G203" s="8"/>
      <c r="I203" s="1177"/>
      <c r="J203" s="43"/>
      <c r="K203" s="43"/>
      <c r="N203" s="43"/>
      <c r="O203" s="43"/>
      <c r="P203" s="43"/>
      <c r="Q203" s="43"/>
      <c r="R203" s="43"/>
      <c r="S203" s="43"/>
      <c r="T203" s="43"/>
    </row>
    <row r="204" spans="2:20">
      <c r="B204" s="43"/>
      <c r="E204" s="43"/>
      <c r="G204" s="8"/>
      <c r="I204" s="1177"/>
      <c r="J204" s="43"/>
      <c r="K204" s="43"/>
      <c r="N204" s="43"/>
      <c r="O204" s="43"/>
      <c r="P204" s="43"/>
      <c r="Q204" s="43"/>
      <c r="R204" s="43"/>
      <c r="S204" s="43"/>
      <c r="T204" s="43"/>
    </row>
    <row r="205" spans="2:20">
      <c r="B205" s="43"/>
      <c r="E205" s="43"/>
      <c r="G205" s="8"/>
      <c r="I205" s="1177"/>
      <c r="J205" s="43"/>
      <c r="K205" s="43"/>
      <c r="N205" s="43"/>
      <c r="O205" s="43"/>
      <c r="P205" s="43"/>
      <c r="Q205" s="43"/>
      <c r="R205" s="43"/>
      <c r="S205" s="43"/>
      <c r="T205" s="43"/>
    </row>
    <row r="206" spans="2:20">
      <c r="B206" s="43"/>
      <c r="E206" s="43"/>
      <c r="G206" s="8"/>
      <c r="I206" s="1177"/>
      <c r="J206" s="43"/>
      <c r="K206" s="43"/>
      <c r="N206" s="43"/>
      <c r="O206" s="43"/>
      <c r="P206" s="43"/>
      <c r="Q206" s="43"/>
      <c r="R206" s="43"/>
      <c r="S206" s="43"/>
      <c r="T206" s="43"/>
    </row>
    <row r="207" spans="2:20">
      <c r="B207" s="43"/>
      <c r="E207" s="43"/>
      <c r="G207" s="8"/>
      <c r="I207" s="1177"/>
      <c r="J207" s="43"/>
      <c r="K207" s="43"/>
      <c r="N207" s="43"/>
      <c r="O207" s="43"/>
      <c r="P207" s="43"/>
      <c r="Q207" s="43"/>
      <c r="R207" s="43"/>
      <c r="S207" s="43"/>
      <c r="T207" s="43"/>
    </row>
    <row r="208" spans="2:20">
      <c r="B208" s="43"/>
      <c r="E208" s="43"/>
      <c r="G208" s="8"/>
      <c r="I208" s="1177"/>
      <c r="J208" s="43"/>
      <c r="K208" s="43"/>
      <c r="N208" s="43"/>
      <c r="O208" s="43"/>
      <c r="P208" s="43"/>
      <c r="Q208" s="43"/>
      <c r="R208" s="43"/>
      <c r="S208" s="43"/>
      <c r="T208" s="43"/>
    </row>
    <row r="209" spans="2:20">
      <c r="B209" s="43"/>
      <c r="E209" s="43"/>
      <c r="G209" s="8"/>
      <c r="I209" s="1177"/>
      <c r="J209" s="43"/>
      <c r="K209" s="43"/>
      <c r="N209" s="43"/>
      <c r="O209" s="43"/>
      <c r="P209" s="43"/>
      <c r="Q209" s="43"/>
      <c r="R209" s="43"/>
      <c r="S209" s="43"/>
      <c r="T209" s="43"/>
    </row>
    <row r="210" spans="2:20">
      <c r="B210" s="43"/>
      <c r="E210" s="43"/>
      <c r="G210" s="8"/>
      <c r="I210" s="1177"/>
      <c r="J210" s="43"/>
      <c r="K210" s="43"/>
      <c r="N210" s="43"/>
      <c r="O210" s="43"/>
      <c r="P210" s="43"/>
      <c r="Q210" s="43"/>
      <c r="R210" s="43"/>
      <c r="S210" s="43"/>
      <c r="T210" s="43"/>
    </row>
    <row r="211" spans="2:20">
      <c r="B211" s="43"/>
      <c r="E211" s="43"/>
      <c r="G211" s="8"/>
      <c r="I211" s="1177"/>
      <c r="J211" s="43"/>
      <c r="K211" s="43"/>
      <c r="N211" s="43"/>
      <c r="O211" s="43"/>
      <c r="P211" s="43"/>
      <c r="Q211" s="43"/>
      <c r="R211" s="43"/>
      <c r="S211" s="43"/>
      <c r="T211" s="43"/>
    </row>
    <row r="212" spans="2:20">
      <c r="B212" s="43"/>
      <c r="E212" s="43"/>
      <c r="G212" s="8"/>
      <c r="I212" s="1177"/>
      <c r="J212" s="43"/>
      <c r="K212" s="43"/>
      <c r="N212" s="43"/>
      <c r="O212" s="43"/>
      <c r="P212" s="43"/>
      <c r="Q212" s="43"/>
      <c r="R212" s="43"/>
      <c r="S212" s="43"/>
      <c r="T212" s="43"/>
    </row>
    <row r="213" spans="2:20">
      <c r="B213" s="43"/>
      <c r="E213" s="43"/>
      <c r="G213" s="8"/>
      <c r="I213" s="1177"/>
      <c r="J213" s="43"/>
      <c r="K213" s="43"/>
      <c r="N213" s="43"/>
      <c r="O213" s="43"/>
      <c r="P213" s="43"/>
      <c r="Q213" s="43"/>
      <c r="R213" s="43"/>
      <c r="S213" s="43"/>
      <c r="T213" s="43"/>
    </row>
    <row r="214" spans="2:20">
      <c r="B214" s="43"/>
      <c r="E214" s="43"/>
      <c r="G214" s="8"/>
      <c r="I214" s="1177"/>
      <c r="J214" s="43"/>
      <c r="K214" s="43"/>
      <c r="N214" s="43"/>
      <c r="O214" s="43"/>
      <c r="P214" s="43"/>
      <c r="Q214" s="43"/>
      <c r="R214" s="43"/>
      <c r="S214" s="43"/>
      <c r="T214" s="43"/>
    </row>
    <row r="215" spans="2:20">
      <c r="B215" s="43"/>
      <c r="E215" s="43"/>
      <c r="G215" s="8"/>
      <c r="I215" s="1177"/>
      <c r="J215" s="43"/>
      <c r="K215" s="43"/>
      <c r="N215" s="43"/>
      <c r="O215" s="43"/>
      <c r="P215" s="43"/>
      <c r="Q215" s="43"/>
      <c r="R215" s="43"/>
      <c r="S215" s="43"/>
      <c r="T215" s="43"/>
    </row>
    <row r="216" spans="2:20">
      <c r="B216" s="43"/>
      <c r="E216" s="43"/>
      <c r="G216" s="8"/>
      <c r="I216" s="1177"/>
      <c r="J216" s="43"/>
      <c r="K216" s="43"/>
      <c r="N216" s="43"/>
      <c r="O216" s="43"/>
      <c r="P216" s="43"/>
      <c r="Q216" s="43"/>
      <c r="R216" s="43"/>
      <c r="S216" s="43"/>
      <c r="T216" s="43"/>
    </row>
    <row r="217" spans="2:20">
      <c r="B217" s="43"/>
      <c r="E217" s="43"/>
      <c r="G217" s="8"/>
      <c r="I217" s="1177"/>
      <c r="J217" s="43"/>
      <c r="K217" s="43"/>
      <c r="N217" s="43"/>
      <c r="O217" s="43"/>
      <c r="P217" s="43"/>
      <c r="Q217" s="43"/>
      <c r="R217" s="43"/>
      <c r="S217" s="43"/>
      <c r="T217" s="43"/>
    </row>
    <row r="218" spans="2:20">
      <c r="B218" s="43"/>
      <c r="E218" s="43"/>
      <c r="G218" s="8"/>
      <c r="I218" s="1177"/>
      <c r="J218" s="43"/>
      <c r="K218" s="43"/>
      <c r="N218" s="43"/>
      <c r="O218" s="43"/>
      <c r="P218" s="43"/>
      <c r="Q218" s="43"/>
      <c r="R218" s="43"/>
      <c r="S218" s="43"/>
      <c r="T218" s="43"/>
    </row>
    <row r="219" spans="2:20">
      <c r="B219" s="43"/>
      <c r="E219" s="43"/>
      <c r="G219" s="8"/>
      <c r="I219" s="1177"/>
      <c r="J219" s="43"/>
      <c r="K219" s="43"/>
      <c r="N219" s="43"/>
      <c r="O219" s="43"/>
      <c r="P219" s="43"/>
      <c r="Q219" s="43"/>
      <c r="R219" s="43"/>
      <c r="S219" s="43"/>
      <c r="T219" s="43"/>
    </row>
    <row r="220" spans="2:20">
      <c r="B220" s="43"/>
      <c r="E220" s="43"/>
      <c r="G220" s="8"/>
      <c r="I220" s="1177"/>
      <c r="J220" s="43"/>
      <c r="K220" s="43"/>
      <c r="N220" s="43"/>
      <c r="O220" s="43"/>
      <c r="P220" s="43"/>
      <c r="Q220" s="43"/>
      <c r="R220" s="43"/>
      <c r="S220" s="43"/>
      <c r="T220" s="43"/>
    </row>
    <row r="221" spans="2:20">
      <c r="B221" s="43"/>
      <c r="E221" s="43"/>
      <c r="G221" s="8"/>
      <c r="I221" s="1177"/>
      <c r="J221" s="43"/>
      <c r="K221" s="43"/>
      <c r="N221" s="43"/>
      <c r="O221" s="43"/>
      <c r="P221" s="43"/>
      <c r="Q221" s="43"/>
      <c r="R221" s="43"/>
      <c r="S221" s="43"/>
      <c r="T221" s="43"/>
    </row>
    <row r="222" spans="2:20">
      <c r="B222" s="43"/>
      <c r="E222" s="43"/>
      <c r="G222" s="8"/>
      <c r="I222" s="1177"/>
      <c r="J222" s="43"/>
      <c r="K222" s="43"/>
      <c r="N222" s="43"/>
      <c r="O222" s="43"/>
      <c r="P222" s="43"/>
      <c r="Q222" s="43"/>
      <c r="R222" s="43"/>
      <c r="S222" s="43"/>
      <c r="T222" s="43"/>
    </row>
    <row r="223" spans="2:20">
      <c r="B223" s="43"/>
      <c r="E223" s="43"/>
      <c r="G223" s="8"/>
      <c r="I223" s="1177"/>
      <c r="J223" s="43"/>
      <c r="K223" s="43"/>
      <c r="N223" s="43"/>
      <c r="O223" s="43"/>
      <c r="P223" s="43"/>
      <c r="Q223" s="43"/>
      <c r="R223" s="43"/>
      <c r="S223" s="43"/>
      <c r="T223" s="43"/>
    </row>
    <row r="224" spans="2:20">
      <c r="B224" s="43"/>
      <c r="E224" s="43"/>
      <c r="G224" s="8"/>
      <c r="I224" s="1177"/>
      <c r="J224" s="43"/>
      <c r="K224" s="43"/>
      <c r="N224" s="43"/>
      <c r="O224" s="43"/>
      <c r="P224" s="43"/>
      <c r="Q224" s="43"/>
      <c r="R224" s="43"/>
      <c r="S224" s="43"/>
      <c r="T224" s="43"/>
    </row>
    <row r="225" spans="2:20">
      <c r="B225" s="43"/>
      <c r="E225" s="43"/>
      <c r="G225" s="8"/>
      <c r="I225" s="1177"/>
      <c r="J225" s="43"/>
      <c r="K225" s="43"/>
      <c r="N225" s="43"/>
      <c r="O225" s="43"/>
      <c r="P225" s="43"/>
      <c r="Q225" s="43"/>
      <c r="R225" s="43"/>
      <c r="S225" s="43"/>
      <c r="T225" s="43"/>
    </row>
    <row r="226" spans="2:20">
      <c r="B226" s="43"/>
      <c r="E226" s="43"/>
      <c r="G226" s="8"/>
      <c r="I226" s="1177"/>
      <c r="J226" s="43"/>
      <c r="K226" s="43"/>
      <c r="N226" s="43"/>
      <c r="O226" s="43"/>
      <c r="P226" s="43"/>
      <c r="Q226" s="43"/>
      <c r="R226" s="43"/>
      <c r="S226" s="43"/>
      <c r="T226" s="43"/>
    </row>
    <row r="227" spans="2:20">
      <c r="B227" s="43"/>
      <c r="E227" s="43"/>
      <c r="G227" s="8"/>
      <c r="I227" s="1177"/>
      <c r="J227" s="43"/>
      <c r="K227" s="43"/>
      <c r="N227" s="43"/>
      <c r="O227" s="43"/>
      <c r="P227" s="43"/>
      <c r="Q227" s="43"/>
      <c r="R227" s="43"/>
      <c r="S227" s="43"/>
      <c r="T227" s="43"/>
    </row>
    <row r="228" spans="2:20">
      <c r="B228" s="43"/>
      <c r="E228" s="43"/>
      <c r="G228" s="8"/>
      <c r="I228" s="1177"/>
      <c r="J228" s="43"/>
      <c r="K228" s="43"/>
      <c r="N228" s="43"/>
      <c r="O228" s="43"/>
      <c r="P228" s="43"/>
      <c r="Q228" s="43"/>
      <c r="R228" s="43"/>
      <c r="S228" s="43"/>
      <c r="T228" s="43"/>
    </row>
    <row r="229" spans="2:20">
      <c r="B229" s="43"/>
      <c r="E229" s="43"/>
      <c r="G229" s="8"/>
      <c r="I229" s="1177"/>
      <c r="J229" s="43"/>
      <c r="K229" s="43"/>
      <c r="N229" s="43"/>
      <c r="O229" s="43"/>
      <c r="P229" s="43"/>
      <c r="Q229" s="43"/>
      <c r="R229" s="43"/>
      <c r="S229" s="43"/>
      <c r="T229" s="43"/>
    </row>
    <row r="230" spans="2:20">
      <c r="B230" s="43"/>
      <c r="E230" s="43"/>
      <c r="G230" s="8"/>
      <c r="I230" s="1177"/>
      <c r="J230" s="43"/>
      <c r="K230" s="43"/>
      <c r="N230" s="43"/>
      <c r="O230" s="43"/>
      <c r="P230" s="43"/>
      <c r="Q230" s="43"/>
      <c r="R230" s="43"/>
      <c r="S230" s="43"/>
      <c r="T230" s="43"/>
    </row>
    <row r="231" spans="2:20">
      <c r="B231" s="43"/>
      <c r="E231" s="43"/>
      <c r="G231" s="8"/>
      <c r="I231" s="1177"/>
      <c r="J231" s="43"/>
      <c r="K231" s="43"/>
      <c r="N231" s="43"/>
      <c r="O231" s="43"/>
      <c r="P231" s="43"/>
      <c r="Q231" s="43"/>
      <c r="R231" s="43"/>
      <c r="S231" s="43"/>
      <c r="T231" s="43"/>
    </row>
    <row r="232" spans="2:20">
      <c r="B232" s="43"/>
      <c r="E232" s="43"/>
      <c r="G232" s="8"/>
      <c r="I232" s="1177"/>
      <c r="J232" s="43"/>
      <c r="K232" s="43"/>
      <c r="N232" s="43"/>
      <c r="O232" s="43"/>
      <c r="P232" s="43"/>
      <c r="Q232" s="43"/>
      <c r="R232" s="43"/>
      <c r="S232" s="43"/>
      <c r="T232" s="43"/>
    </row>
    <row r="233" spans="2:20">
      <c r="B233" s="43"/>
      <c r="E233" s="43"/>
      <c r="G233" s="8"/>
      <c r="I233" s="1177"/>
      <c r="J233" s="43"/>
      <c r="K233" s="43"/>
      <c r="N233" s="43"/>
      <c r="O233" s="43"/>
      <c r="P233" s="43"/>
      <c r="Q233" s="43"/>
      <c r="R233" s="43"/>
      <c r="S233" s="43"/>
      <c r="T233" s="43"/>
    </row>
    <row r="234" spans="2:20">
      <c r="B234" s="43"/>
      <c r="E234" s="43"/>
      <c r="G234" s="8"/>
      <c r="I234" s="1177"/>
      <c r="J234" s="43"/>
      <c r="K234" s="43"/>
      <c r="N234" s="43"/>
      <c r="O234" s="43"/>
      <c r="P234" s="43"/>
      <c r="Q234" s="43"/>
      <c r="R234" s="43"/>
      <c r="S234" s="43"/>
      <c r="T234" s="43"/>
    </row>
    <row r="235" spans="2:20">
      <c r="B235" s="43"/>
      <c r="E235" s="43"/>
      <c r="G235" s="8"/>
      <c r="I235" s="1177"/>
      <c r="J235" s="43"/>
      <c r="K235" s="43"/>
      <c r="N235" s="43"/>
      <c r="O235" s="43"/>
      <c r="P235" s="43"/>
      <c r="Q235" s="43"/>
      <c r="R235" s="43"/>
      <c r="S235" s="43"/>
      <c r="T235" s="43"/>
    </row>
    <row r="236" spans="2:20">
      <c r="B236" s="43"/>
      <c r="E236" s="43"/>
      <c r="G236" s="8"/>
      <c r="I236" s="1177"/>
      <c r="J236" s="43"/>
      <c r="K236" s="43"/>
      <c r="N236" s="43"/>
      <c r="O236" s="43"/>
      <c r="P236" s="43"/>
      <c r="Q236" s="43"/>
      <c r="R236" s="43"/>
      <c r="S236" s="43"/>
      <c r="T236" s="43"/>
    </row>
    <row r="237" spans="2:20">
      <c r="B237" s="43"/>
      <c r="E237" s="43"/>
      <c r="G237" s="8"/>
      <c r="I237" s="1177"/>
      <c r="J237" s="43"/>
      <c r="K237" s="43"/>
      <c r="N237" s="43"/>
      <c r="O237" s="43"/>
      <c r="P237" s="43"/>
      <c r="Q237" s="43"/>
      <c r="R237" s="43"/>
      <c r="S237" s="43"/>
      <c r="T237" s="43"/>
    </row>
    <row r="238" spans="2:20">
      <c r="B238" s="43"/>
      <c r="E238" s="43"/>
      <c r="G238" s="8"/>
      <c r="I238" s="1177"/>
      <c r="J238" s="43"/>
      <c r="K238" s="43"/>
      <c r="N238" s="43"/>
      <c r="O238" s="43"/>
      <c r="P238" s="43"/>
      <c r="Q238" s="43"/>
      <c r="R238" s="43"/>
      <c r="S238" s="43"/>
      <c r="T238" s="43"/>
    </row>
    <row r="239" spans="2:20">
      <c r="B239" s="43"/>
      <c r="E239" s="43"/>
      <c r="G239" s="8"/>
      <c r="I239" s="1177"/>
      <c r="J239" s="43"/>
      <c r="K239" s="43"/>
      <c r="N239" s="43"/>
      <c r="O239" s="43"/>
      <c r="P239" s="43"/>
      <c r="Q239" s="43"/>
      <c r="R239" s="43"/>
      <c r="S239" s="43"/>
      <c r="T239" s="43"/>
    </row>
    <row r="240" spans="2:20">
      <c r="B240" s="43"/>
      <c r="E240" s="43"/>
      <c r="G240" s="8"/>
      <c r="I240" s="1177"/>
      <c r="J240" s="43"/>
      <c r="K240" s="43"/>
      <c r="N240" s="43"/>
      <c r="O240" s="43"/>
      <c r="P240" s="43"/>
      <c r="Q240" s="43"/>
      <c r="R240" s="43"/>
      <c r="S240" s="43"/>
      <c r="T240" s="43"/>
    </row>
    <row r="241" spans="2:20">
      <c r="B241" s="43"/>
      <c r="E241" s="43"/>
      <c r="G241" s="8"/>
      <c r="I241" s="1177"/>
      <c r="J241" s="43"/>
      <c r="K241" s="43"/>
      <c r="N241" s="43"/>
      <c r="O241" s="43"/>
      <c r="P241" s="43"/>
      <c r="Q241" s="43"/>
      <c r="R241" s="43"/>
      <c r="S241" s="43"/>
      <c r="T241" s="43"/>
    </row>
    <row r="242" spans="2:20">
      <c r="B242" s="43"/>
      <c r="E242" s="43"/>
      <c r="G242" s="8"/>
      <c r="I242" s="1177"/>
      <c r="J242" s="43"/>
      <c r="K242" s="43"/>
      <c r="N242" s="43"/>
      <c r="O242" s="43"/>
      <c r="P242" s="43"/>
      <c r="Q242" s="43"/>
      <c r="R242" s="43"/>
      <c r="S242" s="43"/>
      <c r="T242" s="43"/>
    </row>
    <row r="243" spans="2:20">
      <c r="B243" s="43"/>
      <c r="E243" s="43"/>
      <c r="G243" s="8"/>
      <c r="I243" s="1177"/>
      <c r="J243" s="43"/>
      <c r="K243" s="43"/>
      <c r="N243" s="43"/>
      <c r="O243" s="43"/>
      <c r="P243" s="43"/>
      <c r="Q243" s="43"/>
      <c r="R243" s="43"/>
      <c r="S243" s="43"/>
      <c r="T243" s="43"/>
    </row>
    <row r="244" spans="2:20">
      <c r="B244" s="43"/>
      <c r="E244" s="43"/>
      <c r="G244" s="8"/>
      <c r="I244" s="1177"/>
      <c r="J244" s="43"/>
      <c r="K244" s="43"/>
      <c r="N244" s="43"/>
      <c r="O244" s="43"/>
      <c r="P244" s="43"/>
      <c r="Q244" s="43"/>
      <c r="R244" s="43"/>
      <c r="S244" s="43"/>
      <c r="T244" s="43"/>
    </row>
    <row r="245" spans="2:20">
      <c r="B245" s="43"/>
      <c r="E245" s="43"/>
      <c r="G245" s="8"/>
      <c r="I245" s="1177"/>
      <c r="J245" s="43"/>
      <c r="K245" s="43"/>
      <c r="N245" s="43"/>
      <c r="O245" s="43"/>
      <c r="P245" s="43"/>
      <c r="Q245" s="43"/>
      <c r="R245" s="43"/>
      <c r="S245" s="43"/>
      <c r="T245" s="43"/>
    </row>
    <row r="246" spans="2:20">
      <c r="B246" s="43"/>
      <c r="E246" s="43"/>
      <c r="G246" s="8"/>
      <c r="I246" s="1177"/>
      <c r="J246" s="43"/>
      <c r="K246" s="43"/>
      <c r="N246" s="43"/>
      <c r="O246" s="43"/>
      <c r="P246" s="43"/>
      <c r="Q246" s="43"/>
      <c r="R246" s="43"/>
      <c r="S246" s="43"/>
      <c r="T246" s="43"/>
    </row>
    <row r="247" spans="2:20">
      <c r="B247" s="43"/>
      <c r="E247" s="43"/>
      <c r="G247" s="8"/>
      <c r="I247" s="1177"/>
      <c r="J247" s="43"/>
      <c r="K247" s="43"/>
      <c r="N247" s="43"/>
      <c r="O247" s="43"/>
      <c r="P247" s="43"/>
      <c r="Q247" s="43"/>
      <c r="R247" s="43"/>
      <c r="S247" s="43"/>
      <c r="T247" s="43"/>
    </row>
    <row r="248" spans="2:20">
      <c r="B248" s="43"/>
      <c r="E248" s="43"/>
      <c r="G248" s="8"/>
      <c r="I248" s="1177"/>
      <c r="J248" s="43"/>
      <c r="K248" s="43"/>
      <c r="N248" s="43"/>
      <c r="O248" s="43"/>
      <c r="P248" s="43"/>
      <c r="Q248" s="43"/>
      <c r="R248" s="43"/>
      <c r="S248" s="43"/>
      <c r="T248" s="43"/>
    </row>
    <row r="249" spans="2:20">
      <c r="B249" s="43"/>
      <c r="E249" s="43"/>
      <c r="G249" s="8"/>
      <c r="I249" s="1177"/>
      <c r="J249" s="43"/>
      <c r="K249" s="43"/>
      <c r="N249" s="43"/>
      <c r="O249" s="43"/>
      <c r="P249" s="43"/>
      <c r="Q249" s="43"/>
      <c r="R249" s="43"/>
      <c r="S249" s="43"/>
      <c r="T249" s="43"/>
    </row>
    <row r="250" spans="2:20">
      <c r="B250" s="43"/>
      <c r="E250" s="43"/>
      <c r="G250" s="8"/>
      <c r="I250" s="1177"/>
      <c r="J250" s="43"/>
      <c r="K250" s="43"/>
      <c r="N250" s="43"/>
      <c r="O250" s="43"/>
      <c r="P250" s="43"/>
      <c r="Q250" s="43"/>
      <c r="R250" s="43"/>
      <c r="S250" s="43"/>
      <c r="T250" s="43"/>
    </row>
    <row r="251" spans="2:20">
      <c r="B251" s="43"/>
      <c r="E251" s="43"/>
      <c r="G251" s="8"/>
      <c r="I251" s="1177"/>
      <c r="J251" s="43"/>
      <c r="K251" s="43"/>
      <c r="N251" s="43"/>
      <c r="O251" s="43"/>
      <c r="P251" s="43"/>
      <c r="Q251" s="43"/>
      <c r="R251" s="43"/>
      <c r="S251" s="43"/>
      <c r="T251" s="43"/>
    </row>
    <row r="252" spans="2:20">
      <c r="B252" s="43"/>
      <c r="E252" s="43"/>
      <c r="G252" s="8"/>
      <c r="I252" s="1177"/>
      <c r="J252" s="43"/>
      <c r="K252" s="43"/>
      <c r="N252" s="43"/>
      <c r="O252" s="43"/>
      <c r="P252" s="43"/>
      <c r="Q252" s="43"/>
      <c r="R252" s="43"/>
      <c r="S252" s="43"/>
      <c r="T252" s="43"/>
    </row>
    <row r="253" spans="2:20">
      <c r="B253" s="43"/>
      <c r="E253" s="43"/>
      <c r="G253" s="8"/>
      <c r="I253" s="1177"/>
      <c r="J253" s="43"/>
      <c r="K253" s="43"/>
      <c r="N253" s="43"/>
      <c r="O253" s="43"/>
      <c r="P253" s="43"/>
      <c r="Q253" s="43"/>
      <c r="R253" s="43"/>
      <c r="S253" s="43"/>
      <c r="T253" s="43"/>
    </row>
    <row r="254" spans="2:20">
      <c r="B254" s="43"/>
      <c r="E254" s="43"/>
      <c r="G254" s="8"/>
      <c r="I254" s="1177"/>
      <c r="J254" s="43"/>
      <c r="K254" s="43"/>
      <c r="N254" s="43"/>
      <c r="O254" s="43"/>
      <c r="P254" s="43"/>
      <c r="Q254" s="43"/>
      <c r="R254" s="43"/>
      <c r="S254" s="43"/>
      <c r="T254" s="43"/>
    </row>
    <row r="255" spans="2:20">
      <c r="B255" s="43"/>
      <c r="E255" s="43"/>
      <c r="G255" s="8"/>
      <c r="I255" s="1177"/>
      <c r="J255" s="43"/>
      <c r="K255" s="43"/>
      <c r="N255" s="43"/>
      <c r="O255" s="43"/>
      <c r="P255" s="43"/>
      <c r="Q255" s="43"/>
      <c r="R255" s="43"/>
      <c r="S255" s="43"/>
      <c r="T255" s="43"/>
    </row>
    <row r="256" spans="2:20">
      <c r="B256" s="43"/>
      <c r="E256" s="43"/>
      <c r="G256" s="8"/>
      <c r="I256" s="1177"/>
      <c r="J256" s="43"/>
      <c r="K256" s="43"/>
      <c r="N256" s="43"/>
      <c r="O256" s="43"/>
      <c r="P256" s="43"/>
      <c r="Q256" s="43"/>
      <c r="R256" s="43"/>
      <c r="S256" s="43"/>
      <c r="T256" s="43"/>
    </row>
    <row r="257" spans="2:20">
      <c r="B257" s="43"/>
      <c r="E257" s="43"/>
      <c r="G257" s="8"/>
      <c r="I257" s="1177"/>
      <c r="J257" s="43"/>
      <c r="K257" s="43"/>
      <c r="N257" s="43"/>
      <c r="O257" s="43"/>
      <c r="P257" s="43"/>
      <c r="Q257" s="43"/>
      <c r="R257" s="43"/>
      <c r="S257" s="43"/>
      <c r="T257" s="43"/>
    </row>
    <row r="258" spans="2:20">
      <c r="B258" s="43"/>
      <c r="E258" s="43"/>
      <c r="G258" s="8"/>
      <c r="I258" s="1177"/>
      <c r="J258" s="43"/>
      <c r="K258" s="43"/>
      <c r="N258" s="43"/>
      <c r="O258" s="43"/>
      <c r="P258" s="43"/>
      <c r="Q258" s="43"/>
      <c r="R258" s="43"/>
      <c r="S258" s="43"/>
      <c r="T258" s="43"/>
    </row>
    <row r="259" spans="2:20">
      <c r="B259" s="43"/>
      <c r="E259" s="43"/>
      <c r="G259" s="8"/>
      <c r="I259" s="1177"/>
      <c r="J259" s="43"/>
      <c r="K259" s="43"/>
      <c r="N259" s="43"/>
      <c r="O259" s="43"/>
      <c r="P259" s="43"/>
      <c r="Q259" s="43"/>
      <c r="R259" s="43"/>
      <c r="S259" s="43"/>
      <c r="T259" s="43"/>
    </row>
    <row r="260" spans="2:20">
      <c r="B260" s="43"/>
      <c r="E260" s="43"/>
      <c r="G260" s="8"/>
      <c r="I260" s="1177"/>
      <c r="J260" s="43"/>
      <c r="K260" s="43"/>
      <c r="N260" s="43"/>
      <c r="O260" s="43"/>
      <c r="P260" s="43"/>
      <c r="Q260" s="43"/>
      <c r="R260" s="43"/>
      <c r="S260" s="43"/>
      <c r="T260" s="43"/>
    </row>
    <row r="261" spans="2:20">
      <c r="B261" s="43"/>
      <c r="E261" s="43"/>
      <c r="G261" s="8"/>
      <c r="I261" s="1177"/>
      <c r="J261" s="43"/>
      <c r="K261" s="43"/>
      <c r="N261" s="43"/>
      <c r="O261" s="43"/>
      <c r="P261" s="43"/>
      <c r="Q261" s="43"/>
      <c r="R261" s="43"/>
      <c r="S261" s="43"/>
      <c r="T261" s="43"/>
    </row>
    <row r="262" spans="2:20">
      <c r="B262" s="43"/>
      <c r="E262" s="43"/>
      <c r="G262" s="8"/>
      <c r="I262" s="1177"/>
      <c r="J262" s="43"/>
      <c r="K262" s="43"/>
      <c r="N262" s="43"/>
      <c r="O262" s="43"/>
      <c r="P262" s="43"/>
      <c r="Q262" s="43"/>
      <c r="R262" s="43"/>
      <c r="S262" s="43"/>
      <c r="T262" s="43"/>
    </row>
    <row r="263" spans="2:20">
      <c r="B263" s="43"/>
      <c r="E263" s="43"/>
      <c r="G263" s="8"/>
      <c r="I263" s="1177"/>
      <c r="J263" s="43"/>
      <c r="K263" s="43"/>
      <c r="N263" s="43"/>
      <c r="O263" s="43"/>
      <c r="P263" s="43"/>
      <c r="Q263" s="43"/>
      <c r="R263" s="43"/>
      <c r="S263" s="43"/>
      <c r="T263" s="43"/>
    </row>
    <row r="264" spans="2:20">
      <c r="B264" s="43"/>
      <c r="E264" s="43"/>
      <c r="G264" s="8"/>
      <c r="I264" s="1177"/>
      <c r="J264" s="43"/>
      <c r="K264" s="43"/>
      <c r="N264" s="43"/>
      <c r="O264" s="43"/>
      <c r="P264" s="43"/>
      <c r="Q264" s="43"/>
      <c r="R264" s="43"/>
      <c r="S264" s="43"/>
      <c r="T264" s="43"/>
    </row>
    <row r="265" spans="2:20">
      <c r="B265" s="43"/>
      <c r="E265" s="43"/>
      <c r="G265" s="8"/>
      <c r="I265" s="1177"/>
      <c r="J265" s="43"/>
      <c r="K265" s="43"/>
      <c r="N265" s="43"/>
      <c r="O265" s="43"/>
      <c r="P265" s="43"/>
      <c r="Q265" s="43"/>
      <c r="R265" s="43"/>
      <c r="S265" s="43"/>
      <c r="T265" s="43"/>
    </row>
    <row r="266" spans="2:20">
      <c r="B266" s="43"/>
      <c r="E266" s="43"/>
      <c r="G266" s="8"/>
      <c r="I266" s="1177"/>
      <c r="J266" s="43"/>
      <c r="K266" s="43"/>
      <c r="N266" s="43"/>
      <c r="O266" s="43"/>
      <c r="P266" s="43"/>
      <c r="Q266" s="43"/>
      <c r="R266" s="43"/>
      <c r="S266" s="43"/>
      <c r="T266" s="43"/>
    </row>
    <row r="267" spans="2:20">
      <c r="B267" s="43"/>
      <c r="E267" s="43"/>
      <c r="G267" s="8"/>
      <c r="I267" s="1177"/>
      <c r="J267" s="43"/>
      <c r="K267" s="43"/>
      <c r="N267" s="43"/>
      <c r="O267" s="43"/>
      <c r="P267" s="43"/>
      <c r="Q267" s="43"/>
      <c r="R267" s="43"/>
      <c r="S267" s="43"/>
      <c r="T267" s="43"/>
    </row>
    <row r="268" spans="2:20">
      <c r="B268" s="43"/>
      <c r="E268" s="43"/>
      <c r="G268" s="8"/>
      <c r="I268" s="1177"/>
      <c r="J268" s="43"/>
      <c r="K268" s="43"/>
      <c r="N268" s="43"/>
      <c r="O268" s="43"/>
      <c r="P268" s="43"/>
      <c r="Q268" s="43"/>
      <c r="R268" s="43"/>
      <c r="S268" s="43"/>
      <c r="T268" s="43"/>
    </row>
    <row r="269" spans="2:20">
      <c r="B269" s="43"/>
      <c r="E269" s="43"/>
      <c r="G269" s="8"/>
      <c r="I269" s="1177"/>
      <c r="J269" s="43"/>
      <c r="K269" s="43"/>
      <c r="N269" s="43"/>
      <c r="O269" s="43"/>
      <c r="P269" s="43"/>
      <c r="Q269" s="43"/>
      <c r="R269" s="43"/>
      <c r="S269" s="43"/>
      <c r="T269" s="43"/>
    </row>
    <row r="270" spans="2:20">
      <c r="B270" s="43"/>
      <c r="E270" s="43"/>
      <c r="G270" s="8"/>
      <c r="I270" s="1177"/>
      <c r="J270" s="43"/>
      <c r="K270" s="43"/>
      <c r="N270" s="43"/>
      <c r="O270" s="43"/>
      <c r="P270" s="43"/>
      <c r="Q270" s="43"/>
      <c r="R270" s="43"/>
      <c r="S270" s="43"/>
      <c r="T270" s="43"/>
    </row>
    <row r="271" spans="2:20">
      <c r="B271" s="43"/>
      <c r="E271" s="43"/>
      <c r="G271" s="8"/>
      <c r="I271" s="1177"/>
      <c r="J271" s="43"/>
      <c r="K271" s="43"/>
      <c r="N271" s="43"/>
      <c r="O271" s="43"/>
      <c r="P271" s="43"/>
      <c r="Q271" s="43"/>
      <c r="R271" s="43"/>
      <c r="S271" s="43"/>
      <c r="T271" s="43"/>
    </row>
    <row r="272" spans="2:20">
      <c r="B272" s="43"/>
      <c r="E272" s="43"/>
      <c r="G272" s="8"/>
      <c r="I272" s="1177"/>
      <c r="J272" s="43"/>
      <c r="K272" s="43"/>
      <c r="N272" s="43"/>
      <c r="O272" s="43"/>
      <c r="P272" s="43"/>
      <c r="Q272" s="43"/>
      <c r="R272" s="43"/>
      <c r="S272" s="43"/>
      <c r="T272" s="43"/>
    </row>
    <row r="273" spans="2:20">
      <c r="B273" s="43"/>
      <c r="E273" s="43"/>
      <c r="G273" s="8"/>
      <c r="I273" s="1177"/>
      <c r="J273" s="43"/>
      <c r="K273" s="43"/>
      <c r="N273" s="43"/>
      <c r="O273" s="43"/>
      <c r="P273" s="43"/>
      <c r="Q273" s="43"/>
      <c r="R273" s="43"/>
      <c r="S273" s="43"/>
      <c r="T273" s="43"/>
    </row>
    <row r="274" spans="2:20">
      <c r="B274" s="43"/>
      <c r="E274" s="43"/>
      <c r="G274" s="8"/>
      <c r="I274" s="1177"/>
      <c r="J274" s="43"/>
      <c r="K274" s="43"/>
      <c r="N274" s="43"/>
      <c r="O274" s="43"/>
      <c r="P274" s="43"/>
      <c r="Q274" s="43"/>
      <c r="R274" s="43"/>
      <c r="S274" s="43"/>
      <c r="T274" s="43"/>
    </row>
    <row r="275" spans="2:20">
      <c r="B275" s="43"/>
      <c r="E275" s="43"/>
      <c r="G275" s="8"/>
      <c r="I275" s="1177"/>
      <c r="J275" s="43"/>
      <c r="K275" s="43"/>
      <c r="N275" s="43"/>
      <c r="O275" s="43"/>
      <c r="P275" s="43"/>
      <c r="Q275" s="43"/>
      <c r="R275" s="43"/>
      <c r="S275" s="43"/>
      <c r="T275" s="43"/>
    </row>
    <row r="276" spans="2:20">
      <c r="B276" s="43"/>
      <c r="E276" s="43"/>
      <c r="G276" s="8"/>
      <c r="I276" s="1177"/>
      <c r="J276" s="43"/>
      <c r="K276" s="43"/>
      <c r="N276" s="43"/>
      <c r="O276" s="43"/>
      <c r="P276" s="43"/>
      <c r="Q276" s="43"/>
      <c r="R276" s="43"/>
      <c r="S276" s="43"/>
      <c r="T276" s="43"/>
    </row>
    <row r="277" spans="2:20">
      <c r="B277" s="43"/>
      <c r="E277" s="43"/>
      <c r="G277" s="8"/>
      <c r="I277" s="1177"/>
      <c r="J277" s="43"/>
      <c r="K277" s="43"/>
      <c r="N277" s="43"/>
      <c r="O277" s="43"/>
      <c r="P277" s="43"/>
      <c r="Q277" s="43"/>
      <c r="R277" s="43"/>
      <c r="S277" s="43"/>
      <c r="T277" s="43"/>
    </row>
    <row r="278" spans="2:20">
      <c r="B278" s="43"/>
      <c r="E278" s="43"/>
      <c r="G278" s="8"/>
      <c r="I278" s="1177"/>
      <c r="J278" s="43"/>
      <c r="K278" s="43"/>
      <c r="N278" s="43"/>
      <c r="O278" s="43"/>
      <c r="P278" s="43"/>
      <c r="Q278" s="43"/>
      <c r="R278" s="43"/>
      <c r="S278" s="43"/>
      <c r="T278" s="43"/>
    </row>
    <row r="279" spans="2:20">
      <c r="B279" s="43"/>
      <c r="E279" s="43"/>
      <c r="G279" s="8"/>
      <c r="I279" s="1177"/>
      <c r="J279" s="43"/>
      <c r="K279" s="43"/>
      <c r="N279" s="43"/>
      <c r="O279" s="43"/>
      <c r="P279" s="43"/>
      <c r="Q279" s="43"/>
      <c r="R279" s="43"/>
      <c r="S279" s="43"/>
      <c r="T279" s="43"/>
    </row>
    <row r="280" spans="2:20">
      <c r="B280" s="43"/>
      <c r="E280" s="43"/>
      <c r="G280" s="8"/>
      <c r="I280" s="1177"/>
      <c r="J280" s="43"/>
      <c r="K280" s="43"/>
      <c r="N280" s="43"/>
      <c r="O280" s="43"/>
      <c r="P280" s="43"/>
      <c r="Q280" s="43"/>
      <c r="R280" s="43"/>
      <c r="S280" s="43"/>
      <c r="T280" s="43"/>
    </row>
    <row r="281" spans="2:20">
      <c r="B281" s="43"/>
      <c r="E281" s="43"/>
      <c r="G281" s="8"/>
      <c r="I281" s="1177"/>
      <c r="J281" s="43"/>
      <c r="K281" s="43"/>
      <c r="N281" s="43"/>
      <c r="O281" s="43"/>
      <c r="P281" s="43"/>
      <c r="Q281" s="43"/>
      <c r="R281" s="43"/>
      <c r="S281" s="43"/>
      <c r="T281" s="43"/>
    </row>
    <row r="282" spans="2:20">
      <c r="B282" s="43"/>
      <c r="E282" s="43"/>
      <c r="G282" s="8"/>
      <c r="I282" s="1177"/>
      <c r="J282" s="43"/>
      <c r="K282" s="43"/>
      <c r="N282" s="43"/>
      <c r="O282" s="43"/>
      <c r="P282" s="43"/>
      <c r="Q282" s="43"/>
      <c r="R282" s="43"/>
      <c r="S282" s="43"/>
      <c r="T282" s="43"/>
    </row>
    <row r="283" spans="2:20">
      <c r="B283" s="43"/>
      <c r="E283" s="43"/>
      <c r="G283" s="8"/>
      <c r="I283" s="1177"/>
      <c r="J283" s="43"/>
      <c r="K283" s="43"/>
      <c r="N283" s="43"/>
      <c r="O283" s="43"/>
      <c r="P283" s="43"/>
      <c r="Q283" s="43"/>
      <c r="R283" s="43"/>
      <c r="S283" s="43"/>
      <c r="T283" s="43"/>
    </row>
    <row r="284" spans="2:20">
      <c r="B284" s="43"/>
      <c r="E284" s="43"/>
      <c r="G284" s="8"/>
      <c r="I284" s="1177"/>
      <c r="J284" s="43"/>
      <c r="K284" s="43"/>
      <c r="N284" s="43"/>
      <c r="O284" s="43"/>
      <c r="P284" s="43"/>
      <c r="Q284" s="43"/>
      <c r="R284" s="43"/>
      <c r="S284" s="43"/>
      <c r="T284" s="43"/>
    </row>
    <row r="285" spans="2:20">
      <c r="B285" s="43"/>
      <c r="E285" s="43"/>
      <c r="G285" s="8"/>
      <c r="I285" s="1177"/>
      <c r="J285" s="43"/>
      <c r="K285" s="43"/>
      <c r="N285" s="43"/>
      <c r="O285" s="43"/>
      <c r="P285" s="43"/>
      <c r="Q285" s="43"/>
      <c r="R285" s="43"/>
      <c r="S285" s="43"/>
      <c r="T285" s="43"/>
    </row>
    <row r="286" spans="2:20">
      <c r="B286" s="43"/>
      <c r="E286" s="43"/>
      <c r="G286" s="8"/>
      <c r="I286" s="1177"/>
      <c r="J286" s="43"/>
      <c r="K286" s="43"/>
      <c r="N286" s="43"/>
      <c r="O286" s="43"/>
      <c r="P286" s="43"/>
      <c r="Q286" s="43"/>
      <c r="R286" s="43"/>
      <c r="S286" s="43"/>
      <c r="T286" s="43"/>
    </row>
    <row r="287" spans="2:20">
      <c r="B287" s="43"/>
      <c r="E287" s="43"/>
      <c r="G287" s="8"/>
      <c r="I287" s="1177"/>
      <c r="J287" s="43"/>
      <c r="K287" s="43"/>
      <c r="N287" s="43"/>
      <c r="O287" s="43"/>
      <c r="P287" s="43"/>
      <c r="Q287" s="43"/>
      <c r="R287" s="43"/>
      <c r="S287" s="43"/>
      <c r="T287" s="43"/>
    </row>
    <row r="288" spans="2:20">
      <c r="B288" s="43"/>
      <c r="E288" s="43"/>
      <c r="G288" s="8"/>
      <c r="I288" s="1177"/>
      <c r="J288" s="43"/>
      <c r="K288" s="43"/>
      <c r="N288" s="43"/>
      <c r="O288" s="43"/>
      <c r="P288" s="43"/>
      <c r="Q288" s="43"/>
      <c r="R288" s="43"/>
      <c r="S288" s="43"/>
      <c r="T288" s="43"/>
    </row>
    <row r="289" spans="2:20">
      <c r="B289" s="43"/>
      <c r="E289" s="43"/>
      <c r="G289" s="8"/>
      <c r="I289" s="1177"/>
      <c r="J289" s="43"/>
      <c r="K289" s="43"/>
      <c r="N289" s="43"/>
      <c r="O289" s="43"/>
      <c r="P289" s="43"/>
      <c r="Q289" s="43"/>
      <c r="R289" s="43"/>
      <c r="S289" s="43"/>
      <c r="T289" s="43"/>
    </row>
    <row r="290" spans="2:20">
      <c r="B290" s="43"/>
      <c r="E290" s="43"/>
      <c r="G290" s="8"/>
      <c r="I290" s="1177"/>
      <c r="J290" s="43"/>
      <c r="K290" s="43"/>
      <c r="N290" s="43"/>
      <c r="O290" s="43"/>
      <c r="P290" s="43"/>
      <c r="Q290" s="43"/>
      <c r="R290" s="43"/>
      <c r="S290" s="43"/>
      <c r="T290" s="43"/>
    </row>
    <row r="291" spans="2:20">
      <c r="B291" s="43"/>
      <c r="E291" s="43"/>
      <c r="G291" s="8"/>
      <c r="I291" s="1177"/>
      <c r="J291" s="43"/>
      <c r="K291" s="43"/>
      <c r="N291" s="43"/>
      <c r="O291" s="43"/>
      <c r="P291" s="43"/>
      <c r="Q291" s="43"/>
      <c r="R291" s="43"/>
      <c r="S291" s="43"/>
      <c r="T291" s="43"/>
    </row>
    <row r="292" spans="2:20">
      <c r="B292" s="43"/>
      <c r="E292" s="43"/>
      <c r="G292" s="8"/>
      <c r="I292" s="1177"/>
      <c r="J292" s="43"/>
      <c r="K292" s="43"/>
      <c r="N292" s="43"/>
      <c r="O292" s="43"/>
      <c r="P292" s="43"/>
      <c r="Q292" s="43"/>
      <c r="R292" s="43"/>
      <c r="S292" s="43"/>
      <c r="T292" s="43"/>
    </row>
    <row r="293" spans="2:20">
      <c r="B293" s="43"/>
      <c r="E293" s="43"/>
      <c r="G293" s="8"/>
      <c r="I293" s="1177"/>
      <c r="J293" s="43"/>
      <c r="K293" s="43"/>
      <c r="N293" s="43"/>
      <c r="O293" s="43"/>
      <c r="P293" s="43"/>
      <c r="Q293" s="43"/>
      <c r="R293" s="43"/>
      <c r="S293" s="43"/>
      <c r="T293" s="43"/>
    </row>
    <row r="294" spans="2:20">
      <c r="B294" s="43"/>
      <c r="E294" s="43"/>
      <c r="G294" s="8"/>
      <c r="I294" s="1177"/>
      <c r="J294" s="43"/>
      <c r="K294" s="43"/>
      <c r="N294" s="43"/>
      <c r="O294" s="43"/>
      <c r="P294" s="43"/>
      <c r="Q294" s="43"/>
      <c r="R294" s="43"/>
      <c r="S294" s="43"/>
      <c r="T294" s="43"/>
    </row>
    <row r="295" spans="2:20">
      <c r="B295" s="43"/>
      <c r="E295" s="43"/>
      <c r="G295" s="8"/>
      <c r="I295" s="1177"/>
      <c r="J295" s="43"/>
      <c r="K295" s="43"/>
      <c r="N295" s="43"/>
      <c r="O295" s="43"/>
      <c r="P295" s="43"/>
      <c r="Q295" s="43"/>
      <c r="R295" s="43"/>
      <c r="S295" s="43"/>
      <c r="T295" s="43"/>
    </row>
    <row r="296" spans="2:20">
      <c r="B296" s="43"/>
      <c r="E296" s="43"/>
      <c r="G296" s="8"/>
      <c r="I296" s="1177"/>
      <c r="J296" s="43"/>
      <c r="K296" s="43"/>
      <c r="N296" s="43"/>
      <c r="O296" s="43"/>
      <c r="P296" s="43"/>
      <c r="Q296" s="43"/>
      <c r="R296" s="43"/>
      <c r="S296" s="43"/>
      <c r="T296" s="43"/>
    </row>
    <row r="297" spans="2:20">
      <c r="B297" s="43"/>
      <c r="E297" s="43"/>
      <c r="G297" s="8"/>
      <c r="I297" s="1177"/>
      <c r="J297" s="43"/>
      <c r="K297" s="43"/>
      <c r="N297" s="43"/>
      <c r="O297" s="43"/>
      <c r="P297" s="43"/>
      <c r="Q297" s="43"/>
      <c r="R297" s="43"/>
      <c r="S297" s="43"/>
      <c r="T297" s="43"/>
    </row>
    <row r="298" spans="2:20">
      <c r="B298" s="43"/>
      <c r="E298" s="43"/>
      <c r="G298" s="8"/>
      <c r="I298" s="1177"/>
      <c r="J298" s="43"/>
      <c r="K298" s="43"/>
      <c r="N298" s="43"/>
      <c r="O298" s="43"/>
      <c r="P298" s="43"/>
      <c r="Q298" s="43"/>
      <c r="R298" s="43"/>
      <c r="S298" s="43"/>
      <c r="T298" s="43"/>
    </row>
    <row r="299" spans="2:20">
      <c r="B299" s="43"/>
      <c r="E299" s="43"/>
      <c r="G299" s="8"/>
      <c r="I299" s="1177"/>
      <c r="J299" s="43"/>
      <c r="K299" s="43"/>
      <c r="N299" s="43"/>
      <c r="O299" s="43"/>
      <c r="P299" s="43"/>
      <c r="Q299" s="43"/>
      <c r="R299" s="43"/>
      <c r="S299" s="43"/>
      <c r="T299" s="43"/>
    </row>
    <row r="300" spans="2:20">
      <c r="B300" s="43"/>
      <c r="E300" s="43"/>
      <c r="G300" s="8"/>
      <c r="I300" s="1177"/>
      <c r="J300" s="43"/>
      <c r="K300" s="43"/>
      <c r="N300" s="43"/>
      <c r="O300" s="43"/>
      <c r="P300" s="43"/>
      <c r="Q300" s="43"/>
      <c r="R300" s="43"/>
      <c r="S300" s="43"/>
      <c r="T300" s="43"/>
    </row>
    <row r="301" spans="2:20">
      <c r="B301" s="43"/>
      <c r="E301" s="43"/>
      <c r="G301" s="8"/>
      <c r="I301" s="1177"/>
      <c r="J301" s="43"/>
      <c r="K301" s="43"/>
      <c r="N301" s="43"/>
      <c r="O301" s="43"/>
      <c r="P301" s="43"/>
      <c r="Q301" s="43"/>
      <c r="R301" s="43"/>
      <c r="S301" s="43"/>
      <c r="T301" s="43"/>
    </row>
    <row r="302" spans="2:20">
      <c r="B302" s="43"/>
      <c r="E302" s="43"/>
      <c r="G302" s="8"/>
      <c r="I302" s="1177"/>
      <c r="J302" s="43"/>
      <c r="K302" s="43"/>
      <c r="N302" s="43"/>
      <c r="O302" s="43"/>
      <c r="P302" s="43"/>
      <c r="Q302" s="43"/>
      <c r="R302" s="43"/>
      <c r="S302" s="43"/>
      <c r="T302" s="43"/>
    </row>
    <row r="303" spans="2:20">
      <c r="B303" s="43"/>
      <c r="E303" s="43"/>
      <c r="G303" s="8"/>
      <c r="I303" s="1177"/>
      <c r="J303" s="43"/>
      <c r="K303" s="43"/>
      <c r="N303" s="43"/>
      <c r="O303" s="43"/>
      <c r="P303" s="43"/>
      <c r="Q303" s="43"/>
      <c r="R303" s="43"/>
      <c r="S303" s="43"/>
      <c r="T303" s="43"/>
    </row>
    <row r="304" spans="2:20">
      <c r="B304" s="43"/>
      <c r="E304" s="43"/>
      <c r="G304" s="8"/>
      <c r="I304" s="1177"/>
      <c r="J304" s="43"/>
      <c r="K304" s="43"/>
      <c r="N304" s="43"/>
      <c r="O304" s="43"/>
      <c r="P304" s="43"/>
      <c r="Q304" s="43"/>
      <c r="R304" s="43"/>
      <c r="S304" s="43"/>
      <c r="T304" s="43"/>
    </row>
    <row r="305" spans="2:20">
      <c r="B305" s="43"/>
      <c r="E305" s="43"/>
      <c r="G305" s="8"/>
      <c r="I305" s="1177"/>
      <c r="J305" s="43"/>
      <c r="K305" s="43"/>
      <c r="N305" s="43"/>
      <c r="O305" s="43"/>
      <c r="P305" s="43"/>
      <c r="Q305" s="43"/>
      <c r="R305" s="43"/>
      <c r="S305" s="43"/>
      <c r="T305" s="43"/>
    </row>
    <row r="306" spans="2:20">
      <c r="B306" s="43"/>
      <c r="E306" s="43"/>
      <c r="G306" s="8"/>
      <c r="I306" s="1177"/>
      <c r="J306" s="43"/>
      <c r="K306" s="43"/>
      <c r="N306" s="43"/>
      <c r="O306" s="43"/>
      <c r="P306" s="43"/>
      <c r="Q306" s="43"/>
      <c r="R306" s="43"/>
      <c r="S306" s="43"/>
      <c r="T306" s="43"/>
    </row>
    <row r="307" spans="2:20">
      <c r="B307" s="43"/>
      <c r="E307" s="43"/>
      <c r="G307" s="8"/>
      <c r="I307" s="1177"/>
      <c r="J307" s="43"/>
      <c r="K307" s="43"/>
      <c r="N307" s="43"/>
      <c r="O307" s="43"/>
      <c r="P307" s="43"/>
      <c r="Q307" s="43"/>
      <c r="R307" s="43"/>
      <c r="S307" s="43"/>
      <c r="T307" s="43"/>
    </row>
    <row r="308" spans="2:20">
      <c r="B308" s="43"/>
      <c r="E308" s="43"/>
      <c r="G308" s="8"/>
      <c r="I308" s="1177"/>
      <c r="J308" s="43"/>
      <c r="K308" s="43"/>
      <c r="N308" s="43"/>
      <c r="O308" s="43"/>
      <c r="P308" s="43"/>
      <c r="Q308" s="43"/>
      <c r="R308" s="43"/>
      <c r="S308" s="43"/>
      <c r="T308" s="43"/>
    </row>
    <row r="309" spans="2:20">
      <c r="B309" s="43"/>
      <c r="E309" s="43"/>
      <c r="G309" s="8"/>
      <c r="I309" s="1177"/>
      <c r="J309" s="43"/>
      <c r="K309" s="43"/>
      <c r="N309" s="43"/>
      <c r="O309" s="43"/>
      <c r="P309" s="43"/>
      <c r="Q309" s="43"/>
      <c r="R309" s="43"/>
      <c r="S309" s="43"/>
      <c r="T309" s="43"/>
    </row>
    <row r="310" spans="2:20">
      <c r="B310" s="43"/>
      <c r="E310" s="43"/>
      <c r="G310" s="8"/>
      <c r="I310" s="1177"/>
      <c r="J310" s="43"/>
      <c r="K310" s="43"/>
      <c r="N310" s="43"/>
      <c r="O310" s="43"/>
      <c r="P310" s="43"/>
      <c r="Q310" s="43"/>
      <c r="R310" s="43"/>
      <c r="S310" s="43"/>
      <c r="T310" s="43"/>
    </row>
    <row r="311" spans="2:20">
      <c r="B311" s="43"/>
      <c r="E311" s="43"/>
      <c r="G311" s="8"/>
      <c r="I311" s="1177"/>
      <c r="J311" s="43"/>
      <c r="K311" s="43"/>
      <c r="N311" s="43"/>
      <c r="O311" s="43"/>
      <c r="P311" s="43"/>
      <c r="Q311" s="43"/>
      <c r="R311" s="43"/>
      <c r="S311" s="43"/>
      <c r="T311" s="43"/>
    </row>
    <row r="312" spans="2:20">
      <c r="B312" s="43"/>
      <c r="E312" s="43"/>
      <c r="G312" s="8"/>
      <c r="I312" s="1177"/>
      <c r="J312" s="43"/>
      <c r="K312" s="43"/>
      <c r="N312" s="43"/>
      <c r="O312" s="43"/>
      <c r="P312" s="43"/>
      <c r="Q312" s="43"/>
      <c r="R312" s="43"/>
      <c r="S312" s="43"/>
      <c r="T312" s="43"/>
    </row>
    <row r="313" spans="2:20">
      <c r="B313" s="43"/>
      <c r="E313" s="43"/>
      <c r="G313" s="8"/>
      <c r="I313" s="1177"/>
      <c r="J313" s="43"/>
      <c r="K313" s="43"/>
      <c r="N313" s="43"/>
      <c r="O313" s="43"/>
      <c r="P313" s="43"/>
      <c r="Q313" s="43"/>
      <c r="R313" s="43"/>
      <c r="S313" s="43"/>
      <c r="T313" s="43"/>
    </row>
    <row r="314" spans="2:20">
      <c r="B314" s="43"/>
      <c r="E314" s="43"/>
      <c r="G314" s="8"/>
      <c r="I314" s="1177"/>
      <c r="J314" s="43"/>
      <c r="K314" s="43"/>
      <c r="N314" s="43"/>
      <c r="O314" s="43"/>
      <c r="P314" s="43"/>
      <c r="Q314" s="43"/>
      <c r="R314" s="43"/>
      <c r="S314" s="43"/>
      <c r="T314" s="43"/>
    </row>
    <row r="315" spans="2:20">
      <c r="B315" s="43"/>
      <c r="E315" s="43"/>
      <c r="G315" s="8"/>
      <c r="I315" s="1177"/>
      <c r="J315" s="43"/>
      <c r="K315" s="43"/>
      <c r="N315" s="43"/>
      <c r="O315" s="43"/>
      <c r="P315" s="43"/>
      <c r="Q315" s="43"/>
      <c r="R315" s="43"/>
      <c r="S315" s="43"/>
      <c r="T315" s="43"/>
    </row>
    <row r="316" spans="2:20">
      <c r="B316" s="43"/>
      <c r="E316" s="43"/>
      <c r="G316" s="8"/>
      <c r="I316" s="1177"/>
      <c r="J316" s="43"/>
      <c r="K316" s="43"/>
      <c r="N316" s="43"/>
      <c r="O316" s="43"/>
      <c r="P316" s="43"/>
      <c r="Q316" s="43"/>
      <c r="R316" s="43"/>
      <c r="S316" s="43"/>
      <c r="T316" s="43"/>
    </row>
    <row r="317" spans="2:20">
      <c r="B317" s="43"/>
      <c r="E317" s="43"/>
      <c r="G317" s="8"/>
      <c r="I317" s="1177"/>
      <c r="J317" s="43"/>
      <c r="K317" s="43"/>
      <c r="N317" s="43"/>
      <c r="O317" s="43"/>
      <c r="P317" s="43"/>
      <c r="Q317" s="43"/>
      <c r="R317" s="43"/>
      <c r="S317" s="43"/>
      <c r="T317" s="43"/>
    </row>
    <row r="318" spans="2:20">
      <c r="B318" s="43"/>
      <c r="E318" s="43"/>
      <c r="G318" s="8"/>
      <c r="I318" s="1177"/>
      <c r="J318" s="43"/>
      <c r="K318" s="43"/>
      <c r="N318" s="43"/>
      <c r="O318" s="43"/>
      <c r="P318" s="43"/>
      <c r="Q318" s="43"/>
      <c r="R318" s="43"/>
      <c r="S318" s="43"/>
      <c r="T318" s="43"/>
    </row>
    <row r="319" spans="2:20">
      <c r="B319" s="43"/>
      <c r="E319" s="43"/>
      <c r="G319" s="8"/>
      <c r="I319" s="1177"/>
      <c r="J319" s="43"/>
      <c r="K319" s="43"/>
      <c r="N319" s="43"/>
      <c r="O319" s="43"/>
      <c r="P319" s="43"/>
      <c r="Q319" s="43"/>
      <c r="R319" s="43"/>
      <c r="S319" s="43"/>
      <c r="T319" s="43"/>
    </row>
    <row r="320" spans="2:20">
      <c r="B320" s="43"/>
      <c r="E320" s="43"/>
      <c r="G320" s="8"/>
      <c r="I320" s="1177"/>
      <c r="J320" s="43"/>
      <c r="K320" s="43"/>
      <c r="N320" s="43"/>
      <c r="O320" s="43"/>
      <c r="P320" s="43"/>
      <c r="Q320" s="43"/>
      <c r="R320" s="43"/>
      <c r="S320" s="43"/>
      <c r="T320" s="43"/>
    </row>
    <row r="321" spans="1:20">
      <c r="B321" s="43"/>
      <c r="E321" s="43"/>
      <c r="G321" s="8"/>
      <c r="I321" s="1177"/>
      <c r="J321" s="43"/>
      <c r="K321" s="43"/>
      <c r="N321" s="43"/>
      <c r="O321" s="43"/>
      <c r="P321" s="43"/>
      <c r="Q321" s="43"/>
      <c r="R321" s="43"/>
      <c r="S321" s="43"/>
      <c r="T321" s="43"/>
    </row>
    <row r="325" spans="1:20" ht="14">
      <c r="A325" s="1189" t="s">
        <v>3137</v>
      </c>
    </row>
    <row r="327" spans="1:20" ht="33.5" customHeight="1">
      <c r="A327" s="1170" t="s">
        <v>176</v>
      </c>
      <c r="B327" s="1170" t="s">
        <v>1838</v>
      </c>
      <c r="C327" s="1170" t="s">
        <v>3071</v>
      </c>
      <c r="D327" s="1170" t="s">
        <v>3184</v>
      </c>
      <c r="E327" s="1170" t="s">
        <v>3072</v>
      </c>
      <c r="F327" s="507" t="s">
        <v>3190</v>
      </c>
      <c r="G327" s="1123" t="s">
        <v>23</v>
      </c>
      <c r="H327" s="1122" t="s">
        <v>124</v>
      </c>
      <c r="I327" s="1122" t="s">
        <v>3031</v>
      </c>
      <c r="J327" s="1122" t="s">
        <v>3085</v>
      </c>
      <c r="K327" s="1122" t="s">
        <v>3032</v>
      </c>
      <c r="L327" s="1122" t="s">
        <v>3065</v>
      </c>
      <c r="M327" s="1122" t="s">
        <v>133</v>
      </c>
      <c r="N327" s="1122" t="s">
        <v>3033</v>
      </c>
    </row>
    <row r="328" spans="1:20">
      <c r="B328" s="43"/>
      <c r="E328" s="43"/>
      <c r="H328" s="1183"/>
    </row>
    <row r="329" spans="1:20">
      <c r="B329" s="43"/>
      <c r="E329" s="43"/>
      <c r="H329" s="1183"/>
    </row>
    <row r="330" spans="1:20">
      <c r="B330" s="43"/>
      <c r="E330" s="43"/>
      <c r="H330" s="1183"/>
    </row>
    <row r="331" spans="1:20">
      <c r="B331" s="43"/>
      <c r="E331" s="43"/>
      <c r="H331" s="1183"/>
    </row>
    <row r="332" spans="1:20">
      <c r="B332" s="43"/>
      <c r="E332" s="43"/>
      <c r="H332" s="1183"/>
    </row>
    <row r="333" spans="1:20">
      <c r="B333" s="43"/>
      <c r="E333" s="43"/>
      <c r="H333" s="1183"/>
    </row>
    <row r="334" spans="1:20">
      <c r="B334" s="43"/>
      <c r="E334" s="43"/>
      <c r="H334" s="1183"/>
    </row>
    <row r="335" spans="1:20">
      <c r="B335" s="43"/>
      <c r="E335" s="43"/>
      <c r="H335" s="1183"/>
    </row>
    <row r="336" spans="1:20">
      <c r="B336" s="43"/>
      <c r="E336" s="43"/>
      <c r="H336" s="1183"/>
    </row>
    <row r="337" spans="2:8">
      <c r="B337" s="43"/>
      <c r="E337" s="43"/>
      <c r="H337" s="1183"/>
    </row>
    <row r="338" spans="2:8">
      <c r="B338" s="43"/>
      <c r="E338" s="43"/>
      <c r="H338" s="1183"/>
    </row>
    <row r="339" spans="2:8">
      <c r="B339" s="43"/>
      <c r="E339" s="43"/>
      <c r="H339" s="1183"/>
    </row>
    <row r="340" spans="2:8">
      <c r="B340" s="43"/>
      <c r="E340" s="43"/>
      <c r="H340" s="1183"/>
    </row>
    <row r="341" spans="2:8">
      <c r="B341" s="43"/>
      <c r="E341" s="43"/>
      <c r="H341" s="1183"/>
    </row>
    <row r="342" spans="2:8">
      <c r="B342" s="43"/>
      <c r="E342" s="43"/>
      <c r="H342" s="1183"/>
    </row>
    <row r="343" spans="2:8">
      <c r="B343" s="43"/>
      <c r="E343" s="43"/>
      <c r="H343" s="1183"/>
    </row>
    <row r="344" spans="2:8">
      <c r="B344" s="43"/>
      <c r="E344" s="43"/>
      <c r="H344" s="1183"/>
    </row>
    <row r="345" spans="2:8">
      <c r="B345" s="43"/>
      <c r="E345" s="43"/>
      <c r="H345" s="1183"/>
    </row>
    <row r="346" spans="2:8">
      <c r="B346" s="43"/>
      <c r="E346" s="43"/>
      <c r="H346" s="1183"/>
    </row>
    <row r="347" spans="2:8">
      <c r="B347" s="43"/>
      <c r="E347" s="43"/>
      <c r="H347" s="1183"/>
    </row>
    <row r="348" spans="2:8">
      <c r="B348" s="43"/>
      <c r="E348" s="43"/>
      <c r="H348" s="1183"/>
    </row>
    <row r="349" spans="2:8">
      <c r="B349" s="43"/>
      <c r="E349" s="43"/>
      <c r="H349" s="1183"/>
    </row>
    <row r="350" spans="2:8">
      <c r="B350" s="43"/>
      <c r="E350" s="43"/>
      <c r="H350" s="1183"/>
    </row>
    <row r="351" spans="2:8">
      <c r="B351" s="43"/>
      <c r="E351" s="43"/>
      <c r="H351" s="1183"/>
    </row>
    <row r="352" spans="2:8">
      <c r="B352" s="43"/>
      <c r="E352" s="43"/>
      <c r="H352" s="1183"/>
    </row>
    <row r="353" spans="2:8">
      <c r="B353" s="43"/>
      <c r="E353" s="43"/>
      <c r="H353" s="1183"/>
    </row>
    <row r="354" spans="2:8">
      <c r="B354" s="43"/>
      <c r="E354" s="43"/>
      <c r="H354" s="1183"/>
    </row>
    <row r="355" spans="2:8">
      <c r="B355" s="43"/>
      <c r="E355" s="43"/>
      <c r="H355" s="1183"/>
    </row>
    <row r="356" spans="2:8">
      <c r="B356" s="43"/>
      <c r="E356" s="43"/>
      <c r="H356" s="1183"/>
    </row>
    <row r="357" spans="2:8">
      <c r="B357" s="43"/>
      <c r="E357" s="43"/>
      <c r="H357" s="1183"/>
    </row>
    <row r="358" spans="2:8">
      <c r="B358" s="43"/>
      <c r="E358" s="43"/>
      <c r="H358" s="1183"/>
    </row>
    <row r="359" spans="2:8">
      <c r="B359" s="43"/>
      <c r="E359" s="43"/>
      <c r="H359" s="1183"/>
    </row>
    <row r="360" spans="2:8">
      <c r="B360" s="43"/>
      <c r="E360" s="43"/>
      <c r="H360" s="1183"/>
    </row>
    <row r="361" spans="2:8">
      <c r="B361" s="43"/>
      <c r="E361" s="43"/>
      <c r="H361" s="1183"/>
    </row>
    <row r="362" spans="2:8">
      <c r="B362" s="43"/>
      <c r="E362" s="43"/>
      <c r="H362" s="1183"/>
    </row>
    <row r="363" spans="2:8">
      <c r="B363" s="43"/>
      <c r="E363" s="43"/>
      <c r="H363" s="1183"/>
    </row>
    <row r="364" spans="2:8">
      <c r="B364" s="43"/>
      <c r="E364" s="43"/>
      <c r="H364" s="1183"/>
    </row>
    <row r="365" spans="2:8">
      <c r="B365" s="43"/>
      <c r="E365" s="43"/>
      <c r="H365" s="1183"/>
    </row>
    <row r="366" spans="2:8">
      <c r="B366" s="43"/>
      <c r="E366" s="43"/>
      <c r="H366" s="1183"/>
    </row>
    <row r="367" spans="2:8">
      <c r="B367" s="43"/>
      <c r="E367" s="43"/>
      <c r="H367" s="1183"/>
    </row>
    <row r="368" spans="2:8">
      <c r="B368" s="43"/>
      <c r="E368" s="43"/>
      <c r="H368" s="1183"/>
    </row>
    <row r="369" spans="2:8">
      <c r="B369" s="43"/>
      <c r="E369" s="43"/>
      <c r="H369" s="1183"/>
    </row>
    <row r="370" spans="2:8">
      <c r="B370" s="43"/>
      <c r="E370" s="43"/>
      <c r="H370" s="1183"/>
    </row>
    <row r="371" spans="2:8">
      <c r="B371" s="43"/>
      <c r="E371" s="43"/>
      <c r="H371" s="1183"/>
    </row>
    <row r="372" spans="2:8">
      <c r="B372" s="43"/>
      <c r="E372" s="43"/>
      <c r="H372" s="1183"/>
    </row>
    <row r="373" spans="2:8">
      <c r="B373" s="43"/>
      <c r="E373" s="43"/>
      <c r="H373" s="1183"/>
    </row>
    <row r="374" spans="2:8">
      <c r="B374" s="43"/>
      <c r="E374" s="43"/>
      <c r="H374" s="1183"/>
    </row>
    <row r="375" spans="2:8">
      <c r="B375" s="43"/>
      <c r="E375" s="43"/>
      <c r="H375" s="1183"/>
    </row>
    <row r="376" spans="2:8">
      <c r="B376" s="43"/>
      <c r="E376" s="43"/>
      <c r="H376" s="1183"/>
    </row>
    <row r="377" spans="2:8">
      <c r="B377" s="43"/>
      <c r="E377" s="43"/>
      <c r="H377" s="1183"/>
    </row>
    <row r="378" spans="2:8">
      <c r="B378" s="43"/>
      <c r="E378" s="43"/>
      <c r="H378" s="1183"/>
    </row>
    <row r="379" spans="2:8">
      <c r="B379" s="43"/>
      <c r="E379" s="43"/>
      <c r="H379" s="1183"/>
    </row>
    <row r="380" spans="2:8">
      <c r="B380" s="43"/>
      <c r="E380" s="43"/>
      <c r="H380" s="1183"/>
    </row>
    <row r="381" spans="2:8">
      <c r="B381" s="43"/>
      <c r="E381" s="43"/>
      <c r="H381" s="1183"/>
    </row>
    <row r="382" spans="2:8">
      <c r="B382" s="43"/>
      <c r="E382" s="43"/>
      <c r="H382" s="1183"/>
    </row>
    <row r="383" spans="2:8">
      <c r="B383" s="43"/>
      <c r="E383" s="43"/>
      <c r="H383" s="1183"/>
    </row>
    <row r="384" spans="2:8">
      <c r="B384" s="43"/>
      <c r="E384" s="43"/>
      <c r="H384" s="1183"/>
    </row>
    <row r="385" spans="2:8">
      <c r="B385" s="43"/>
      <c r="E385" s="43"/>
      <c r="H385" s="1183"/>
    </row>
    <row r="386" spans="2:8">
      <c r="B386" s="43"/>
      <c r="E386" s="43"/>
      <c r="H386" s="1183"/>
    </row>
    <row r="387" spans="2:8">
      <c r="B387" s="43"/>
      <c r="E387" s="43"/>
      <c r="H387" s="1183"/>
    </row>
    <row r="388" spans="2:8">
      <c r="B388" s="43"/>
      <c r="E388" s="43"/>
      <c r="H388" s="1183"/>
    </row>
    <row r="389" spans="2:8">
      <c r="B389" s="43"/>
      <c r="E389" s="43"/>
      <c r="H389" s="1183"/>
    </row>
    <row r="390" spans="2:8">
      <c r="B390" s="43"/>
      <c r="E390" s="43"/>
      <c r="H390" s="1183"/>
    </row>
    <row r="391" spans="2:8">
      <c r="B391" s="43"/>
      <c r="E391" s="43"/>
      <c r="H391" s="1183"/>
    </row>
    <row r="392" spans="2:8">
      <c r="B392" s="43"/>
      <c r="E392" s="43"/>
      <c r="H392" s="1183"/>
    </row>
    <row r="393" spans="2:8">
      <c r="B393" s="43"/>
      <c r="E393" s="43"/>
      <c r="H393" s="1183"/>
    </row>
    <row r="394" spans="2:8">
      <c r="B394" s="43"/>
      <c r="E394" s="43"/>
      <c r="H394" s="1183"/>
    </row>
    <row r="395" spans="2:8">
      <c r="B395" s="43"/>
      <c r="E395" s="43"/>
      <c r="H395" s="1183"/>
    </row>
    <row r="396" spans="2:8">
      <c r="B396" s="43"/>
      <c r="E396" s="43"/>
      <c r="H396" s="1183"/>
    </row>
    <row r="397" spans="2:8">
      <c r="B397" s="43"/>
      <c r="E397" s="43"/>
      <c r="H397" s="1183"/>
    </row>
    <row r="398" spans="2:8">
      <c r="B398" s="43"/>
      <c r="E398" s="43"/>
      <c r="H398" s="1183"/>
    </row>
    <row r="399" spans="2:8">
      <c r="B399" s="43"/>
      <c r="E399" s="43"/>
      <c r="H399" s="1183"/>
    </row>
    <row r="400" spans="2:8">
      <c r="B400" s="43"/>
      <c r="E400" s="43"/>
      <c r="H400" s="1183"/>
    </row>
    <row r="401" spans="2:8">
      <c r="B401" s="43"/>
      <c r="E401" s="43"/>
      <c r="H401" s="1183"/>
    </row>
    <row r="402" spans="2:8">
      <c r="B402" s="43"/>
      <c r="E402" s="43"/>
      <c r="H402" s="1183"/>
    </row>
    <row r="403" spans="2:8">
      <c r="B403" s="43"/>
      <c r="E403" s="43"/>
      <c r="H403" s="1183"/>
    </row>
    <row r="404" spans="2:8">
      <c r="B404" s="43"/>
      <c r="E404" s="43"/>
      <c r="H404" s="1183"/>
    </row>
    <row r="405" spans="2:8">
      <c r="B405" s="43"/>
      <c r="E405" s="43"/>
      <c r="H405" s="1183"/>
    </row>
    <row r="406" spans="2:8">
      <c r="B406" s="43"/>
      <c r="E406" s="43"/>
      <c r="H406" s="1183"/>
    </row>
    <row r="407" spans="2:8">
      <c r="B407" s="43"/>
      <c r="E407" s="43"/>
      <c r="H407" s="1183"/>
    </row>
    <row r="408" spans="2:8">
      <c r="B408" s="43"/>
      <c r="E408" s="43"/>
      <c r="H408" s="1183"/>
    </row>
    <row r="409" spans="2:8">
      <c r="B409" s="43"/>
      <c r="E409" s="43"/>
      <c r="H409" s="1183"/>
    </row>
    <row r="410" spans="2:8">
      <c r="B410" s="43"/>
      <c r="E410" s="43"/>
      <c r="H410" s="1183"/>
    </row>
    <row r="411" spans="2:8">
      <c r="B411" s="43"/>
      <c r="E411" s="43"/>
      <c r="H411" s="1183"/>
    </row>
    <row r="412" spans="2:8">
      <c r="B412" s="43"/>
      <c r="E412" s="43"/>
      <c r="H412" s="1183"/>
    </row>
    <row r="413" spans="2:8">
      <c r="B413" s="43"/>
      <c r="E413" s="43"/>
      <c r="H413" s="1183"/>
    </row>
    <row r="414" spans="2:8">
      <c r="B414" s="43"/>
      <c r="E414" s="43"/>
      <c r="H414" s="1183"/>
    </row>
    <row r="415" spans="2:8">
      <c r="B415" s="43"/>
      <c r="E415" s="43"/>
      <c r="H415" s="1183"/>
    </row>
    <row r="416" spans="2:8">
      <c r="B416" s="43"/>
      <c r="E416" s="43"/>
      <c r="H416" s="1183"/>
    </row>
    <row r="417" spans="2:8">
      <c r="B417" s="43"/>
      <c r="E417" s="43"/>
      <c r="H417" s="1183"/>
    </row>
    <row r="418" spans="2:8">
      <c r="B418" s="43"/>
      <c r="E418" s="43"/>
      <c r="H418" s="1183"/>
    </row>
    <row r="419" spans="2:8">
      <c r="B419" s="43"/>
      <c r="E419" s="43"/>
      <c r="H419" s="1183"/>
    </row>
    <row r="420" spans="2:8">
      <c r="B420" s="43"/>
      <c r="E420" s="43"/>
      <c r="H420" s="1183"/>
    </row>
    <row r="421" spans="2:8">
      <c r="B421" s="43"/>
      <c r="E421" s="43"/>
      <c r="H421" s="1183"/>
    </row>
    <row r="422" spans="2:8">
      <c r="B422" s="43"/>
      <c r="E422" s="43"/>
      <c r="H422" s="1183"/>
    </row>
    <row r="423" spans="2:8">
      <c r="B423" s="43"/>
      <c r="E423" s="43"/>
      <c r="H423" s="1183"/>
    </row>
    <row r="424" spans="2:8">
      <c r="B424" s="43"/>
      <c r="E424" s="43"/>
      <c r="H424" s="1183"/>
    </row>
    <row r="425" spans="2:8">
      <c r="B425" s="43"/>
      <c r="E425" s="43"/>
      <c r="H425" s="1183"/>
    </row>
    <row r="426" spans="2:8">
      <c r="B426" s="43"/>
      <c r="E426" s="43"/>
      <c r="H426" s="1183"/>
    </row>
    <row r="427" spans="2:8">
      <c r="B427" s="43"/>
      <c r="E427" s="43"/>
      <c r="H427" s="1183"/>
    </row>
    <row r="428" spans="2:8">
      <c r="B428" s="43"/>
      <c r="E428" s="43"/>
      <c r="H428" s="1183"/>
    </row>
    <row r="429" spans="2:8">
      <c r="B429" s="43"/>
      <c r="E429" s="43"/>
      <c r="H429" s="1183"/>
    </row>
    <row r="430" spans="2:8">
      <c r="B430" s="43"/>
      <c r="E430" s="43"/>
      <c r="H430" s="1183"/>
    </row>
    <row r="431" spans="2:8">
      <c r="B431" s="43"/>
      <c r="E431" s="43"/>
      <c r="H431" s="1183"/>
    </row>
    <row r="432" spans="2:8">
      <c r="B432" s="43"/>
      <c r="E432" s="43"/>
      <c r="H432" s="1183"/>
    </row>
    <row r="433" spans="2:8">
      <c r="B433" s="43"/>
      <c r="E433" s="43"/>
      <c r="H433" s="1183"/>
    </row>
    <row r="434" spans="2:8">
      <c r="B434" s="43"/>
      <c r="E434" s="43"/>
      <c r="H434" s="1183"/>
    </row>
    <row r="435" spans="2:8">
      <c r="B435" s="43"/>
      <c r="E435" s="43"/>
      <c r="H435" s="1183"/>
    </row>
    <row r="436" spans="2:8">
      <c r="B436" s="43"/>
      <c r="E436" s="43"/>
      <c r="H436" s="1183"/>
    </row>
    <row r="437" spans="2:8">
      <c r="B437" s="43"/>
      <c r="E437" s="43"/>
      <c r="H437" s="1183"/>
    </row>
    <row r="438" spans="2:8">
      <c r="B438" s="43"/>
      <c r="E438" s="43"/>
      <c r="H438" s="1183"/>
    </row>
    <row r="439" spans="2:8">
      <c r="B439" s="43"/>
      <c r="E439" s="43"/>
      <c r="H439" s="1183"/>
    </row>
    <row r="440" spans="2:8">
      <c r="B440" s="43"/>
      <c r="E440" s="43"/>
      <c r="H440" s="1183"/>
    </row>
    <row r="441" spans="2:8">
      <c r="B441" s="43"/>
      <c r="E441" s="43"/>
      <c r="H441" s="1183"/>
    </row>
    <row r="442" spans="2:8">
      <c r="B442" s="43"/>
      <c r="E442" s="43"/>
      <c r="H442" s="1183"/>
    </row>
    <row r="443" spans="2:8">
      <c r="B443" s="43"/>
      <c r="E443" s="43"/>
      <c r="H443" s="1183"/>
    </row>
    <row r="444" spans="2:8">
      <c r="B444" s="43"/>
      <c r="E444" s="43"/>
      <c r="H444" s="1183"/>
    </row>
    <row r="445" spans="2:8">
      <c r="B445" s="43"/>
      <c r="E445" s="43"/>
      <c r="H445" s="1183"/>
    </row>
    <row r="446" spans="2:8">
      <c r="B446" s="43"/>
      <c r="E446" s="43"/>
      <c r="H446" s="1183"/>
    </row>
    <row r="447" spans="2:8">
      <c r="B447" s="43"/>
      <c r="E447" s="43"/>
      <c r="H447" s="1183"/>
    </row>
    <row r="448" spans="2:8">
      <c r="B448" s="43"/>
      <c r="E448" s="43"/>
      <c r="H448" s="1183"/>
    </row>
    <row r="449" spans="2:8">
      <c r="B449" s="43"/>
      <c r="E449" s="43"/>
      <c r="H449" s="1183"/>
    </row>
    <row r="450" spans="2:8">
      <c r="B450" s="43"/>
      <c r="E450" s="43"/>
      <c r="H450" s="1183"/>
    </row>
    <row r="451" spans="2:8">
      <c r="B451" s="43"/>
      <c r="E451" s="43"/>
      <c r="H451" s="1183"/>
    </row>
    <row r="452" spans="2:8">
      <c r="B452" s="43"/>
      <c r="E452" s="43"/>
      <c r="H452" s="1183"/>
    </row>
    <row r="453" spans="2:8">
      <c r="B453" s="43"/>
      <c r="E453" s="43"/>
      <c r="H453" s="1183"/>
    </row>
    <row r="454" spans="2:8">
      <c r="B454" s="43"/>
      <c r="E454" s="43"/>
      <c r="H454" s="1183"/>
    </row>
    <row r="455" spans="2:8">
      <c r="B455" s="43"/>
      <c r="E455" s="43"/>
      <c r="H455" s="1183"/>
    </row>
    <row r="456" spans="2:8">
      <c r="B456" s="43"/>
      <c r="E456" s="43"/>
      <c r="H456" s="1183"/>
    </row>
    <row r="457" spans="2:8">
      <c r="B457" s="43"/>
      <c r="E457" s="43"/>
      <c r="H457" s="1183"/>
    </row>
    <row r="458" spans="2:8">
      <c r="B458" s="43"/>
      <c r="E458" s="43"/>
      <c r="H458" s="1183"/>
    </row>
    <row r="459" spans="2:8">
      <c r="B459" s="43"/>
      <c r="E459" s="43"/>
      <c r="H459" s="1183"/>
    </row>
    <row r="460" spans="2:8">
      <c r="B460" s="43"/>
      <c r="E460" s="43"/>
      <c r="H460" s="1183"/>
    </row>
    <row r="461" spans="2:8">
      <c r="B461" s="43"/>
      <c r="E461" s="43"/>
      <c r="H461" s="1183"/>
    </row>
    <row r="462" spans="2:8">
      <c r="B462" s="43"/>
      <c r="E462" s="43"/>
      <c r="H462" s="1183"/>
    </row>
    <row r="463" spans="2:8">
      <c r="B463" s="43"/>
      <c r="E463" s="43"/>
      <c r="H463" s="1183"/>
    </row>
    <row r="464" spans="2:8">
      <c r="B464" s="43"/>
      <c r="E464" s="43"/>
      <c r="H464" s="1183"/>
    </row>
    <row r="465" spans="2:8">
      <c r="B465" s="43"/>
      <c r="E465" s="43"/>
      <c r="H465" s="1183"/>
    </row>
    <row r="466" spans="2:8">
      <c r="B466" s="43"/>
      <c r="E466" s="43"/>
      <c r="H466" s="1183"/>
    </row>
    <row r="467" spans="2:8">
      <c r="B467" s="43"/>
      <c r="E467" s="43"/>
      <c r="H467" s="1183"/>
    </row>
    <row r="468" spans="2:8">
      <c r="B468" s="43"/>
      <c r="E468" s="43"/>
      <c r="H468" s="1183"/>
    </row>
    <row r="469" spans="2:8">
      <c r="B469" s="43"/>
      <c r="E469" s="43"/>
      <c r="H469" s="1183"/>
    </row>
    <row r="470" spans="2:8">
      <c r="B470" s="43"/>
      <c r="E470" s="43"/>
      <c r="H470" s="1183"/>
    </row>
    <row r="471" spans="2:8">
      <c r="B471" s="43"/>
      <c r="E471" s="43"/>
      <c r="H471" s="1183"/>
    </row>
    <row r="472" spans="2:8">
      <c r="B472" s="43"/>
      <c r="E472" s="43"/>
      <c r="H472" s="1183"/>
    </row>
    <row r="473" spans="2:8">
      <c r="B473" s="43"/>
      <c r="E473" s="43"/>
      <c r="H473" s="1183"/>
    </row>
    <row r="474" spans="2:8">
      <c r="B474" s="43"/>
      <c r="E474" s="43"/>
      <c r="H474" s="1183"/>
    </row>
    <row r="475" spans="2:8">
      <c r="B475" s="43"/>
      <c r="E475" s="43"/>
      <c r="H475" s="1183"/>
    </row>
    <row r="476" spans="2:8">
      <c r="B476" s="43"/>
      <c r="E476" s="43"/>
      <c r="H476" s="1183"/>
    </row>
    <row r="477" spans="2:8">
      <c r="B477" s="43"/>
      <c r="E477" s="43"/>
      <c r="H477" s="1183"/>
    </row>
    <row r="478" spans="2:8">
      <c r="B478" s="43"/>
      <c r="E478" s="43"/>
      <c r="H478" s="1183"/>
    </row>
    <row r="479" spans="2:8">
      <c r="B479" s="43"/>
      <c r="E479" s="43"/>
      <c r="H479" s="1183"/>
    </row>
    <row r="480" spans="2:8">
      <c r="B480" s="43"/>
      <c r="E480" s="43"/>
      <c r="H480" s="1183"/>
    </row>
    <row r="481" spans="2:8">
      <c r="B481" s="43"/>
      <c r="E481" s="43"/>
      <c r="H481" s="1183"/>
    </row>
    <row r="482" spans="2:8">
      <c r="B482" s="43"/>
      <c r="E482" s="43"/>
      <c r="H482" s="1183"/>
    </row>
    <row r="483" spans="2:8">
      <c r="B483" s="43"/>
      <c r="E483" s="43"/>
      <c r="H483" s="1183"/>
    </row>
    <row r="484" spans="2:8">
      <c r="B484" s="43"/>
      <c r="E484" s="43"/>
      <c r="H484" s="1183"/>
    </row>
    <row r="485" spans="2:8">
      <c r="B485" s="43"/>
      <c r="E485" s="43"/>
      <c r="H485" s="1183"/>
    </row>
    <row r="486" spans="2:8">
      <c r="B486" s="43"/>
      <c r="E486" s="43"/>
      <c r="H486" s="1183"/>
    </row>
    <row r="487" spans="2:8">
      <c r="B487" s="43"/>
      <c r="E487" s="43"/>
      <c r="H487" s="1183"/>
    </row>
    <row r="488" spans="2:8">
      <c r="B488" s="43"/>
      <c r="E488" s="43"/>
      <c r="H488" s="1183"/>
    </row>
    <row r="489" spans="2:8">
      <c r="B489" s="43"/>
      <c r="E489" s="43"/>
      <c r="H489" s="1183"/>
    </row>
    <row r="490" spans="2:8">
      <c r="B490" s="43"/>
      <c r="E490" s="43"/>
      <c r="H490" s="1183"/>
    </row>
    <row r="491" spans="2:8">
      <c r="B491" s="43"/>
      <c r="E491" s="43"/>
      <c r="H491" s="1183"/>
    </row>
    <row r="492" spans="2:8">
      <c r="B492" s="43"/>
      <c r="E492" s="43"/>
      <c r="H492" s="1183"/>
    </row>
    <row r="493" spans="2:8">
      <c r="B493" s="43"/>
      <c r="E493" s="43"/>
      <c r="H493" s="1183"/>
    </row>
    <row r="494" spans="2:8">
      <c r="B494" s="43"/>
      <c r="E494" s="43"/>
      <c r="H494" s="1183"/>
    </row>
    <row r="495" spans="2:8">
      <c r="B495" s="43"/>
      <c r="E495" s="43"/>
      <c r="H495" s="1183"/>
    </row>
    <row r="496" spans="2:8">
      <c r="B496" s="43"/>
      <c r="E496" s="43"/>
      <c r="H496" s="1183"/>
    </row>
    <row r="497" spans="2:8">
      <c r="B497" s="43"/>
      <c r="E497" s="43"/>
      <c r="H497" s="1183"/>
    </row>
    <row r="498" spans="2:8">
      <c r="B498" s="43"/>
      <c r="E498" s="43"/>
      <c r="H498" s="1183"/>
    </row>
    <row r="499" spans="2:8">
      <c r="B499" s="43"/>
      <c r="E499" s="43"/>
      <c r="H499" s="1183"/>
    </row>
    <row r="500" spans="2:8">
      <c r="B500" s="43"/>
      <c r="E500" s="43"/>
      <c r="H500" s="1183"/>
    </row>
    <row r="501" spans="2:8">
      <c r="B501" s="43"/>
      <c r="E501" s="43"/>
      <c r="H501" s="1183"/>
    </row>
    <row r="502" spans="2:8">
      <c r="B502" s="43"/>
      <c r="E502" s="43"/>
      <c r="H502" s="1183"/>
    </row>
    <row r="503" spans="2:8">
      <c r="B503" s="43"/>
      <c r="E503" s="43"/>
      <c r="H503" s="1183"/>
    </row>
    <row r="504" spans="2:8">
      <c r="B504" s="43"/>
      <c r="E504" s="43"/>
      <c r="H504" s="1183"/>
    </row>
    <row r="505" spans="2:8">
      <c r="B505" s="43"/>
      <c r="E505" s="43"/>
      <c r="H505" s="1183"/>
    </row>
    <row r="506" spans="2:8">
      <c r="B506" s="43"/>
      <c r="E506" s="43"/>
      <c r="H506" s="1183"/>
    </row>
    <row r="507" spans="2:8">
      <c r="B507" s="43"/>
      <c r="E507" s="43"/>
      <c r="H507" s="1183"/>
    </row>
    <row r="508" spans="2:8">
      <c r="B508" s="43"/>
      <c r="E508" s="43"/>
      <c r="H508" s="1183"/>
    </row>
    <row r="509" spans="2:8">
      <c r="B509" s="43"/>
      <c r="E509" s="43"/>
      <c r="H509" s="1183"/>
    </row>
    <row r="510" spans="2:8">
      <c r="B510" s="43"/>
      <c r="E510" s="43"/>
      <c r="H510" s="1183"/>
    </row>
    <row r="511" spans="2:8">
      <c r="B511" s="43"/>
      <c r="E511" s="43"/>
      <c r="H511" s="1183"/>
    </row>
    <row r="512" spans="2:8">
      <c r="B512" s="43"/>
      <c r="E512" s="43"/>
      <c r="H512" s="1183"/>
    </row>
    <row r="513" spans="2:8">
      <c r="B513" s="43"/>
      <c r="E513" s="43"/>
      <c r="H513" s="1183"/>
    </row>
    <row r="514" spans="2:8">
      <c r="B514" s="43"/>
      <c r="E514" s="43"/>
      <c r="H514" s="1183"/>
    </row>
    <row r="515" spans="2:8">
      <c r="B515" s="43"/>
      <c r="E515" s="43"/>
      <c r="H515" s="1183"/>
    </row>
    <row r="516" spans="2:8">
      <c r="B516" s="43"/>
      <c r="E516" s="43"/>
      <c r="H516" s="1183"/>
    </row>
    <row r="517" spans="2:8">
      <c r="B517" s="43"/>
      <c r="E517" s="43"/>
      <c r="H517" s="1183"/>
    </row>
    <row r="518" spans="2:8">
      <c r="B518" s="43"/>
      <c r="E518" s="43"/>
      <c r="H518" s="1183"/>
    </row>
    <row r="519" spans="2:8">
      <c r="B519" s="43"/>
      <c r="E519" s="43"/>
      <c r="H519" s="1183"/>
    </row>
    <row r="520" spans="2:8">
      <c r="B520" s="43"/>
      <c r="E520" s="43"/>
      <c r="H520" s="1183"/>
    </row>
    <row r="521" spans="2:8">
      <c r="B521" s="43"/>
      <c r="E521" s="43"/>
      <c r="H521" s="1183"/>
    </row>
    <row r="522" spans="2:8">
      <c r="B522" s="43"/>
      <c r="E522" s="43"/>
      <c r="H522" s="1183"/>
    </row>
    <row r="523" spans="2:8">
      <c r="B523" s="43"/>
      <c r="E523" s="43"/>
      <c r="H523" s="1183"/>
    </row>
    <row r="524" spans="2:8">
      <c r="B524" s="43"/>
      <c r="E524" s="43"/>
      <c r="H524" s="1183"/>
    </row>
    <row r="525" spans="2:8">
      <c r="B525" s="43"/>
      <c r="E525" s="43"/>
      <c r="H525" s="1183"/>
    </row>
    <row r="526" spans="2:8">
      <c r="B526" s="43"/>
      <c r="E526" s="43"/>
      <c r="H526" s="1183"/>
    </row>
    <row r="527" spans="2:8">
      <c r="B527" s="43"/>
      <c r="E527" s="43"/>
      <c r="H527" s="1183"/>
    </row>
    <row r="528" spans="2:8">
      <c r="B528" s="43"/>
      <c r="E528" s="43"/>
      <c r="H528" s="1183"/>
    </row>
    <row r="529" spans="2:8">
      <c r="B529" s="43"/>
      <c r="E529" s="43"/>
      <c r="H529" s="1183"/>
    </row>
    <row r="530" spans="2:8">
      <c r="B530" s="43"/>
      <c r="E530" s="43"/>
      <c r="H530" s="1183"/>
    </row>
    <row r="531" spans="2:8">
      <c r="B531" s="43"/>
      <c r="E531" s="43"/>
      <c r="H531" s="1183"/>
    </row>
    <row r="532" spans="2:8">
      <c r="B532" s="43"/>
      <c r="E532" s="43"/>
      <c r="H532" s="1183"/>
    </row>
    <row r="533" spans="2:8">
      <c r="B533" s="43"/>
      <c r="E533" s="43"/>
      <c r="H533" s="1183"/>
    </row>
    <row r="534" spans="2:8">
      <c r="B534" s="43"/>
      <c r="E534" s="43"/>
      <c r="H534" s="1183"/>
    </row>
    <row r="535" spans="2:8">
      <c r="B535" s="43"/>
      <c r="E535" s="43"/>
      <c r="H535" s="1183"/>
    </row>
    <row r="536" spans="2:8">
      <c r="B536" s="43"/>
      <c r="E536" s="43"/>
      <c r="H536" s="1183"/>
    </row>
    <row r="537" spans="2:8">
      <c r="B537" s="43"/>
      <c r="E537" s="43"/>
      <c r="H537" s="1183"/>
    </row>
    <row r="538" spans="2:8">
      <c r="B538" s="43"/>
      <c r="E538" s="43"/>
      <c r="H538" s="1183"/>
    </row>
    <row r="539" spans="2:8">
      <c r="B539" s="43"/>
      <c r="E539" s="43"/>
      <c r="H539" s="1183"/>
    </row>
    <row r="540" spans="2:8">
      <c r="B540" s="43"/>
      <c r="E540" s="43"/>
      <c r="H540" s="1183"/>
    </row>
    <row r="541" spans="2:8">
      <c r="B541" s="43"/>
      <c r="E541" s="43"/>
      <c r="H541" s="1183"/>
    </row>
    <row r="542" spans="2:8">
      <c r="B542" s="43"/>
      <c r="E542" s="43"/>
      <c r="H542" s="1183"/>
    </row>
    <row r="543" spans="2:8">
      <c r="B543" s="43"/>
      <c r="E543" s="43"/>
      <c r="H543" s="1183"/>
    </row>
    <row r="544" spans="2:8">
      <c r="B544" s="43"/>
      <c r="E544" s="43"/>
      <c r="H544" s="1183"/>
    </row>
    <row r="545" spans="2:8">
      <c r="B545" s="43"/>
      <c r="E545" s="43"/>
      <c r="H545" s="1183"/>
    </row>
    <row r="546" spans="2:8">
      <c r="B546" s="43"/>
      <c r="E546" s="43"/>
      <c r="H546" s="1183"/>
    </row>
    <row r="547" spans="2:8">
      <c r="B547" s="43"/>
      <c r="E547" s="43"/>
      <c r="H547" s="1183"/>
    </row>
    <row r="548" spans="2:8">
      <c r="B548" s="43"/>
      <c r="E548" s="43"/>
      <c r="H548" s="1183"/>
    </row>
    <row r="549" spans="2:8">
      <c r="B549" s="43"/>
      <c r="E549" s="43"/>
      <c r="H549" s="1183"/>
    </row>
    <row r="550" spans="2:8">
      <c r="B550" s="43"/>
      <c r="E550" s="43"/>
      <c r="H550" s="1183"/>
    </row>
    <row r="551" spans="2:8">
      <c r="B551" s="43"/>
      <c r="E551" s="43"/>
      <c r="H551" s="1183"/>
    </row>
    <row r="552" spans="2:8">
      <c r="B552" s="43"/>
      <c r="E552" s="43"/>
      <c r="H552" s="1183"/>
    </row>
    <row r="553" spans="2:8">
      <c r="B553" s="43"/>
      <c r="E553" s="43"/>
      <c r="H553" s="1183"/>
    </row>
    <row r="554" spans="2:8">
      <c r="B554" s="43"/>
      <c r="E554" s="43"/>
      <c r="H554" s="1183"/>
    </row>
    <row r="555" spans="2:8">
      <c r="B555" s="43"/>
      <c r="E555" s="43"/>
      <c r="H555" s="1183"/>
    </row>
    <row r="556" spans="2:8">
      <c r="B556" s="43"/>
      <c r="E556" s="43"/>
      <c r="H556" s="1183"/>
    </row>
    <row r="557" spans="2:8">
      <c r="B557" s="43"/>
      <c r="E557" s="43"/>
      <c r="H557" s="1183"/>
    </row>
    <row r="558" spans="2:8">
      <c r="B558" s="43"/>
      <c r="E558" s="43"/>
      <c r="H558" s="1183"/>
    </row>
    <row r="559" spans="2:8">
      <c r="B559" s="43"/>
      <c r="E559" s="43"/>
      <c r="H559" s="1183"/>
    </row>
    <row r="560" spans="2:8">
      <c r="B560" s="43"/>
      <c r="E560" s="43"/>
      <c r="H560" s="1183"/>
    </row>
    <row r="561" spans="1:43">
      <c r="B561" s="43"/>
      <c r="E561" s="43"/>
      <c r="H561" s="1183"/>
    </row>
    <row r="562" spans="1:43">
      <c r="B562" s="43"/>
      <c r="E562" s="43"/>
      <c r="H562" s="1183"/>
    </row>
    <row r="563" spans="1:43">
      <c r="B563" s="43"/>
      <c r="E563" s="43"/>
      <c r="H563" s="1183"/>
    </row>
    <row r="567" spans="1:43" ht="15.5">
      <c r="A567" s="1190" t="s">
        <v>3136</v>
      </c>
    </row>
    <row r="569" spans="1:43" s="41" customFormat="1" ht="69">
      <c r="A569" s="507" t="s">
        <v>176</v>
      </c>
      <c r="B569" s="507" t="s">
        <v>1838</v>
      </c>
      <c r="C569" s="507" t="s">
        <v>3071</v>
      </c>
      <c r="D569" s="1170" t="s">
        <v>3184</v>
      </c>
      <c r="E569" s="507" t="s">
        <v>3072</v>
      </c>
      <c r="F569" s="507" t="s">
        <v>3190</v>
      </c>
      <c r="G569" s="507" t="s">
        <v>3124</v>
      </c>
      <c r="H569" s="507" t="s">
        <v>3125</v>
      </c>
      <c r="I569" s="507" t="s">
        <v>3123</v>
      </c>
      <c r="J569" s="507" t="s">
        <v>306</v>
      </c>
      <c r="K569" s="507" t="s">
        <v>2924</v>
      </c>
      <c r="L569" s="507" t="s">
        <v>2925</v>
      </c>
      <c r="M569" s="1186" t="s">
        <v>3105</v>
      </c>
      <c r="N569" s="507" t="s">
        <v>3106</v>
      </c>
      <c r="O569" s="1186" t="s">
        <v>3107</v>
      </c>
      <c r="P569" s="507" t="s">
        <v>3108</v>
      </c>
      <c r="Q569" s="1186" t="s">
        <v>3109</v>
      </c>
      <c r="R569" s="507" t="s">
        <v>3110</v>
      </c>
      <c r="S569" s="1186" t="s">
        <v>3111</v>
      </c>
      <c r="T569" s="507" t="s">
        <v>3112</v>
      </c>
      <c r="U569" s="1186" t="s">
        <v>3113</v>
      </c>
      <c r="V569" s="507" t="s">
        <v>3114</v>
      </c>
      <c r="W569" s="1186" t="s">
        <v>3115</v>
      </c>
      <c r="X569" s="507" t="s">
        <v>3116</v>
      </c>
      <c r="Y569" s="1186" t="s">
        <v>3117</v>
      </c>
      <c r="Z569" s="507" t="s">
        <v>3118</v>
      </c>
      <c r="AA569" s="1186" t="s">
        <v>3119</v>
      </c>
      <c r="AB569" s="507" t="s">
        <v>3120</v>
      </c>
      <c r="AC569" s="1186" t="s">
        <v>3121</v>
      </c>
      <c r="AD569" s="507" t="s">
        <v>3122</v>
      </c>
      <c r="AE569" s="507" t="s">
        <v>154</v>
      </c>
      <c r="AF569" s="507" t="s">
        <v>147</v>
      </c>
      <c r="AG569" s="507" t="s">
        <v>146</v>
      </c>
      <c r="AH569" s="507" t="s">
        <v>155</v>
      </c>
      <c r="AI569" s="507" t="s">
        <v>156</v>
      </c>
      <c r="AJ569" s="507" t="s">
        <v>148</v>
      </c>
      <c r="AK569" s="507" t="s">
        <v>157</v>
      </c>
      <c r="AL569" s="507" t="s">
        <v>161</v>
      </c>
      <c r="AM569" s="507" t="s">
        <v>149</v>
      </c>
      <c r="AN569" s="507" t="s">
        <v>1868</v>
      </c>
      <c r="AO569" s="507" t="s">
        <v>3034</v>
      </c>
      <c r="AP569" s="507" t="s">
        <v>3126</v>
      </c>
      <c r="AQ569" s="507" t="s">
        <v>1860</v>
      </c>
    </row>
    <row r="570" spans="1:43">
      <c r="B570" s="43"/>
      <c r="E570" s="43"/>
      <c r="H570" s="1187"/>
      <c r="M570" s="1185"/>
      <c r="O570" s="1185"/>
      <c r="Q570" s="1185"/>
      <c r="S570" s="1185"/>
      <c r="U570" s="1185"/>
      <c r="W570" s="1185"/>
      <c r="Y570" s="1185"/>
      <c r="AA570" s="1185"/>
      <c r="AC570" s="1185"/>
    </row>
    <row r="571" spans="1:43">
      <c r="B571" s="43"/>
      <c r="E571" s="43"/>
      <c r="H571" s="1187"/>
      <c r="M571" s="1185"/>
      <c r="O571" s="1185"/>
      <c r="Q571" s="1185"/>
      <c r="S571" s="1185"/>
      <c r="U571" s="1185"/>
      <c r="W571" s="1185"/>
      <c r="Y571" s="1185"/>
      <c r="AA571" s="1185"/>
      <c r="AC571" s="1185"/>
    </row>
    <row r="572" spans="1:43">
      <c r="B572" s="43"/>
      <c r="E572" s="43"/>
      <c r="H572" s="1187"/>
      <c r="M572" s="1185"/>
      <c r="O572" s="1185"/>
      <c r="Q572" s="1185"/>
      <c r="S572" s="1185"/>
      <c r="U572" s="1185"/>
      <c r="W572" s="1185"/>
      <c r="Y572" s="1185"/>
      <c r="AA572" s="1185"/>
      <c r="AC572" s="1185"/>
    </row>
    <row r="573" spans="1:43">
      <c r="B573" s="43"/>
      <c r="E573" s="43"/>
      <c r="H573" s="1187"/>
      <c r="M573" s="1185"/>
      <c r="O573" s="1185"/>
      <c r="Q573" s="1185"/>
      <c r="S573" s="1185"/>
      <c r="U573" s="1185"/>
      <c r="W573" s="1185"/>
      <c r="Y573" s="1185"/>
      <c r="AA573" s="1185"/>
      <c r="AC573" s="1185"/>
    </row>
    <row r="574" spans="1:43">
      <c r="B574" s="43"/>
      <c r="E574" s="43"/>
      <c r="H574" s="1187"/>
      <c r="M574" s="1185"/>
      <c r="O574" s="1185"/>
      <c r="Q574" s="1185"/>
      <c r="S574" s="1185"/>
      <c r="U574" s="1185"/>
      <c r="W574" s="1185"/>
      <c r="Y574" s="1185"/>
      <c r="AA574" s="1185"/>
      <c r="AC574" s="1185"/>
    </row>
    <row r="575" spans="1:43">
      <c r="B575" s="43"/>
      <c r="E575" s="43"/>
      <c r="H575" s="1187"/>
      <c r="M575" s="1185"/>
      <c r="O575" s="1185"/>
      <c r="Q575" s="1185"/>
      <c r="S575" s="1185"/>
      <c r="U575" s="1185"/>
      <c r="W575" s="1185"/>
      <c r="Y575" s="1185"/>
      <c r="AA575" s="1185"/>
      <c r="AC575" s="1185"/>
    </row>
    <row r="576" spans="1:43">
      <c r="B576" s="43"/>
      <c r="E576" s="43"/>
      <c r="H576" s="1187"/>
      <c r="M576" s="1185"/>
      <c r="O576" s="1185"/>
      <c r="Q576" s="1185"/>
      <c r="S576" s="1185"/>
      <c r="U576" s="1185"/>
      <c r="W576" s="1185"/>
      <c r="Y576" s="1185"/>
      <c r="AA576" s="1185"/>
      <c r="AC576" s="1185"/>
    </row>
    <row r="577" spans="2:29">
      <c r="B577" s="43"/>
      <c r="E577" s="43"/>
      <c r="H577" s="1187"/>
      <c r="M577" s="1185"/>
      <c r="O577" s="1185"/>
      <c r="Q577" s="1185"/>
      <c r="S577" s="1185"/>
      <c r="U577" s="1185"/>
      <c r="W577" s="1185"/>
      <c r="Y577" s="1185"/>
      <c r="AA577" s="1185"/>
      <c r="AC577" s="1185"/>
    </row>
    <row r="578" spans="2:29">
      <c r="B578" s="43"/>
      <c r="E578" s="43"/>
      <c r="H578" s="1187"/>
      <c r="M578" s="1185"/>
      <c r="O578" s="1185"/>
      <c r="Q578" s="1185"/>
      <c r="S578" s="1185"/>
      <c r="U578" s="1185"/>
      <c r="W578" s="1185"/>
      <c r="Y578" s="1185"/>
      <c r="AA578" s="1185"/>
      <c r="AC578" s="1185"/>
    </row>
    <row r="579" spans="2:29">
      <c r="B579" s="43"/>
      <c r="E579" s="43"/>
      <c r="H579" s="1187"/>
      <c r="M579" s="1185"/>
      <c r="O579" s="1185"/>
      <c r="Q579" s="1185"/>
      <c r="S579" s="1185"/>
      <c r="U579" s="1185"/>
      <c r="W579" s="1185"/>
      <c r="Y579" s="1185"/>
      <c r="AA579" s="1185"/>
      <c r="AC579" s="1185"/>
    </row>
    <row r="580" spans="2:29">
      <c r="B580" s="43"/>
      <c r="E580" s="43"/>
      <c r="H580" s="1187"/>
      <c r="M580" s="1185"/>
      <c r="O580" s="1185"/>
      <c r="Q580" s="1185"/>
      <c r="S580" s="1185"/>
      <c r="U580" s="1185"/>
      <c r="W580" s="1185"/>
      <c r="Y580" s="1185"/>
      <c r="AA580" s="1185"/>
      <c r="AC580" s="1185"/>
    </row>
    <row r="581" spans="2:29">
      <c r="B581" s="43"/>
      <c r="E581" s="43"/>
      <c r="H581" s="1187"/>
      <c r="M581" s="1185"/>
      <c r="O581" s="1185"/>
      <c r="Q581" s="1185"/>
      <c r="S581" s="1185"/>
      <c r="U581" s="1185"/>
      <c r="W581" s="1185"/>
      <c r="Y581" s="1185"/>
      <c r="AA581" s="1185"/>
      <c r="AC581" s="1185"/>
    </row>
    <row r="582" spans="2:29">
      <c r="B582" s="43"/>
      <c r="E582" s="43"/>
      <c r="M582" s="1185"/>
      <c r="O582" s="1185"/>
      <c r="Q582" s="1185"/>
      <c r="S582" s="1185"/>
      <c r="U582" s="1185"/>
      <c r="W582" s="1185"/>
      <c r="Y582" s="1185"/>
      <c r="AA582" s="1185"/>
      <c r="AC582" s="1185"/>
    </row>
    <row r="583" spans="2:29">
      <c r="B583" s="43"/>
      <c r="E583" s="43"/>
      <c r="H583" s="323"/>
      <c r="M583" s="1185"/>
      <c r="O583" s="1185"/>
      <c r="Q583" s="1185"/>
      <c r="S583" s="1185"/>
      <c r="U583" s="1185"/>
      <c r="W583" s="1185"/>
      <c r="Y583" s="1185"/>
      <c r="AA583" s="1185"/>
      <c r="AC583" s="1185"/>
    </row>
    <row r="584" spans="2:29">
      <c r="B584" s="43"/>
      <c r="E584" s="43"/>
      <c r="H584" s="323"/>
      <c r="M584" s="1185"/>
      <c r="O584" s="1185"/>
      <c r="Q584" s="1185"/>
      <c r="S584" s="1185"/>
      <c r="U584" s="1185"/>
      <c r="W584" s="1185"/>
      <c r="Y584" s="1185"/>
      <c r="AA584" s="1185"/>
      <c r="AC584" s="1185"/>
    </row>
    <row r="585" spans="2:29">
      <c r="B585" s="43"/>
      <c r="E585" s="43"/>
      <c r="H585" s="323"/>
      <c r="M585" s="1185"/>
      <c r="O585" s="1185"/>
      <c r="Q585" s="1185"/>
      <c r="S585" s="1185"/>
      <c r="U585" s="1185"/>
      <c r="W585" s="1185"/>
      <c r="Y585" s="1185"/>
      <c r="AA585" s="1185"/>
      <c r="AC585" s="1185"/>
    </row>
    <row r="586" spans="2:29">
      <c r="B586" s="43"/>
      <c r="E586" s="43"/>
      <c r="H586" s="323"/>
      <c r="M586" s="1185"/>
      <c r="O586" s="1185"/>
      <c r="Q586" s="1185"/>
      <c r="S586" s="1185"/>
      <c r="U586" s="1185"/>
      <c r="W586" s="1185"/>
      <c r="Y586" s="1185"/>
      <c r="AA586" s="1185"/>
      <c r="AC586" s="1185"/>
    </row>
    <row r="587" spans="2:29">
      <c r="B587" s="43"/>
      <c r="E587" s="43"/>
      <c r="H587" s="323"/>
      <c r="M587" s="1185"/>
      <c r="O587" s="1185"/>
      <c r="Q587" s="1185"/>
      <c r="S587" s="1185"/>
      <c r="U587" s="1185"/>
      <c r="W587" s="1185"/>
      <c r="Y587" s="1185"/>
      <c r="AA587" s="1185"/>
      <c r="AC587" s="1185"/>
    </row>
    <row r="588" spans="2:29">
      <c r="B588" s="43"/>
      <c r="E588" s="43"/>
      <c r="H588" s="323"/>
      <c r="M588" s="1185"/>
      <c r="O588" s="1185"/>
      <c r="Q588" s="1185"/>
      <c r="S588" s="1185"/>
      <c r="U588" s="1185"/>
      <c r="W588" s="1185"/>
      <c r="Y588" s="1185"/>
      <c r="AA588" s="1185"/>
      <c r="AC588" s="1185"/>
    </row>
    <row r="589" spans="2:29">
      <c r="B589" s="43"/>
      <c r="E589" s="43"/>
      <c r="H589" s="323"/>
      <c r="M589" s="1185"/>
      <c r="O589" s="1185"/>
      <c r="Q589" s="1185"/>
      <c r="S589" s="1185"/>
      <c r="U589" s="1185"/>
      <c r="W589" s="1185"/>
      <c r="Y589" s="1185"/>
      <c r="AA589" s="1185"/>
      <c r="AC589" s="1185"/>
    </row>
    <row r="590" spans="2:29">
      <c r="B590" s="43"/>
      <c r="E590" s="43"/>
      <c r="H590" s="323"/>
      <c r="M590" s="1185"/>
      <c r="O590" s="1185"/>
      <c r="Q590" s="1185"/>
      <c r="S590" s="1185"/>
      <c r="U590" s="1185"/>
      <c r="W590" s="1185"/>
      <c r="Y590" s="1185"/>
      <c r="AA590" s="1185"/>
      <c r="AC590" s="1185"/>
    </row>
    <row r="591" spans="2:29">
      <c r="B591" s="43"/>
      <c r="E591" s="43"/>
      <c r="H591" s="323"/>
      <c r="M591" s="1185"/>
      <c r="O591" s="1185"/>
      <c r="Q591" s="1185"/>
      <c r="S591" s="1185"/>
      <c r="U591" s="1185"/>
      <c r="W591" s="1185"/>
      <c r="Y591" s="1185"/>
      <c r="AA591" s="1185"/>
      <c r="AC591" s="1185"/>
    </row>
    <row r="592" spans="2:29">
      <c r="B592" s="43"/>
      <c r="E592" s="43"/>
      <c r="H592" s="323"/>
      <c r="M592" s="1185"/>
      <c r="O592" s="1185"/>
      <c r="Q592" s="1185"/>
      <c r="S592" s="1185"/>
      <c r="U592" s="1185"/>
      <c r="W592" s="1185"/>
      <c r="Y592" s="1185"/>
      <c r="AA592" s="1185"/>
      <c r="AC592" s="1185"/>
    </row>
    <row r="593" spans="2:29">
      <c r="B593" s="43"/>
      <c r="E593" s="43"/>
      <c r="H593" s="323"/>
      <c r="M593" s="1185"/>
      <c r="O593" s="1185"/>
      <c r="Q593" s="1185"/>
      <c r="S593" s="1185"/>
      <c r="U593" s="1185"/>
      <c r="W593" s="1185"/>
      <c r="Y593" s="1185"/>
      <c r="AA593" s="1185"/>
      <c r="AC593" s="1185"/>
    </row>
    <row r="594" spans="2:29">
      <c r="B594" s="43"/>
      <c r="E594" s="43"/>
      <c r="H594" s="323"/>
      <c r="M594" s="1185"/>
      <c r="O594" s="1185"/>
      <c r="Q594" s="1185"/>
      <c r="S594" s="1185"/>
      <c r="U594" s="1185"/>
      <c r="W594" s="1185"/>
      <c r="Y594" s="1185"/>
      <c r="AA594" s="1185"/>
      <c r="AC594" s="1185"/>
    </row>
    <row r="595" spans="2:29">
      <c r="B595" s="43"/>
      <c r="E595" s="43"/>
      <c r="M595" s="1185"/>
      <c r="O595" s="1185"/>
      <c r="Q595" s="1185"/>
      <c r="S595" s="1185"/>
      <c r="U595" s="1185"/>
      <c r="W595" s="1185"/>
      <c r="Y595" s="1185"/>
      <c r="AA595" s="1185"/>
      <c r="AC595" s="1185"/>
    </row>
    <row r="596" spans="2:29">
      <c r="B596" s="43"/>
      <c r="E596" s="43"/>
      <c r="H596" s="323"/>
      <c r="M596" s="1185"/>
      <c r="O596" s="1185"/>
      <c r="Q596" s="1185"/>
      <c r="S596" s="1185"/>
      <c r="U596" s="1185"/>
      <c r="W596" s="1185"/>
      <c r="Y596" s="1185"/>
      <c r="AA596" s="1185"/>
      <c r="AC596" s="1185"/>
    </row>
    <row r="597" spans="2:29">
      <c r="B597" s="43"/>
      <c r="E597" s="43"/>
      <c r="H597" s="323"/>
      <c r="M597" s="1185"/>
      <c r="O597" s="1185"/>
      <c r="Q597" s="1185"/>
      <c r="S597" s="1185"/>
      <c r="U597" s="1185"/>
      <c r="W597" s="1185"/>
      <c r="Y597" s="1185"/>
      <c r="AA597" s="1185"/>
      <c r="AC597" s="1185"/>
    </row>
    <row r="598" spans="2:29">
      <c r="B598" s="43"/>
      <c r="E598" s="43"/>
      <c r="H598" s="323"/>
      <c r="M598" s="1185"/>
      <c r="O598" s="1185"/>
      <c r="Q598" s="1185"/>
      <c r="S598" s="1185"/>
      <c r="U598" s="1185"/>
      <c r="W598" s="1185"/>
      <c r="Y598" s="1185"/>
      <c r="AA598" s="1185"/>
      <c r="AC598" s="1185"/>
    </row>
    <row r="599" spans="2:29">
      <c r="B599" s="43"/>
      <c r="E599" s="43"/>
      <c r="H599" s="323"/>
      <c r="M599" s="1185"/>
      <c r="O599" s="1185"/>
      <c r="Q599" s="1185"/>
      <c r="S599" s="1185"/>
      <c r="U599" s="1185"/>
      <c r="W599" s="1185"/>
      <c r="Y599" s="1185"/>
      <c r="AA599" s="1185"/>
      <c r="AC599" s="1185"/>
    </row>
    <row r="600" spans="2:29">
      <c r="B600" s="43"/>
      <c r="E600" s="43"/>
      <c r="H600" s="323"/>
      <c r="M600" s="1185"/>
      <c r="O600" s="1185"/>
      <c r="Q600" s="1185"/>
      <c r="S600" s="1185"/>
      <c r="U600" s="1185"/>
      <c r="W600" s="1185"/>
      <c r="Y600" s="1185"/>
      <c r="AA600" s="1185"/>
      <c r="AC600" s="1185"/>
    </row>
    <row r="601" spans="2:29">
      <c r="B601" s="43"/>
      <c r="E601" s="43"/>
      <c r="H601" s="323"/>
      <c r="M601" s="1185"/>
      <c r="O601" s="1185"/>
      <c r="Q601" s="1185"/>
      <c r="S601" s="1185"/>
      <c r="U601" s="1185"/>
      <c r="W601" s="1185"/>
      <c r="Y601" s="1185"/>
      <c r="AA601" s="1185"/>
      <c r="AC601" s="1185"/>
    </row>
    <row r="602" spans="2:29">
      <c r="B602" s="43"/>
      <c r="E602" s="43"/>
      <c r="H602" s="323"/>
      <c r="M602" s="1185"/>
      <c r="O602" s="1185"/>
      <c r="Q602" s="1185"/>
      <c r="S602" s="1185"/>
      <c r="U602" s="1185"/>
      <c r="W602" s="1185"/>
      <c r="Y602" s="1185"/>
      <c r="AA602" s="1185"/>
      <c r="AC602" s="1185"/>
    </row>
    <row r="603" spans="2:29">
      <c r="B603" s="43"/>
      <c r="E603" s="43"/>
      <c r="H603" s="323"/>
      <c r="M603" s="1185"/>
      <c r="O603" s="1185"/>
      <c r="Q603" s="1185"/>
      <c r="S603" s="1185"/>
      <c r="U603" s="1185"/>
      <c r="W603" s="1185"/>
      <c r="Y603" s="1185"/>
      <c r="AA603" s="1185"/>
      <c r="AC603" s="1185"/>
    </row>
    <row r="604" spans="2:29">
      <c r="B604" s="43"/>
      <c r="E604" s="43"/>
      <c r="H604" s="323"/>
      <c r="M604" s="1185"/>
      <c r="O604" s="1185"/>
      <c r="Q604" s="1185"/>
      <c r="S604" s="1185"/>
      <c r="U604" s="1185"/>
      <c r="W604" s="1185"/>
      <c r="Y604" s="1185"/>
      <c r="AA604" s="1185"/>
      <c r="AC604" s="1185"/>
    </row>
    <row r="605" spans="2:29">
      <c r="B605" s="43"/>
      <c r="E605" s="43"/>
      <c r="H605" s="323"/>
      <c r="M605" s="1185"/>
      <c r="O605" s="1185"/>
      <c r="Q605" s="1185"/>
      <c r="S605" s="1185"/>
      <c r="U605" s="1185"/>
      <c r="W605" s="1185"/>
      <c r="Y605" s="1185"/>
      <c r="AA605" s="1185"/>
      <c r="AC605" s="1185"/>
    </row>
    <row r="606" spans="2:29">
      <c r="B606" s="43"/>
      <c r="E606" s="43"/>
      <c r="H606" s="323"/>
      <c r="M606" s="1185"/>
      <c r="O606" s="1185"/>
      <c r="Q606" s="1185"/>
      <c r="S606" s="1185"/>
      <c r="U606" s="1185"/>
      <c r="W606" s="1185"/>
      <c r="Y606" s="1185"/>
      <c r="AA606" s="1185"/>
      <c r="AC606" s="1185"/>
    </row>
    <row r="607" spans="2:29">
      <c r="B607" s="43"/>
      <c r="E607" s="43"/>
      <c r="H607" s="323"/>
      <c r="M607" s="1185"/>
      <c r="O607" s="1185"/>
      <c r="Q607" s="1185"/>
      <c r="S607" s="1185"/>
      <c r="U607" s="1185"/>
      <c r="W607" s="1185"/>
      <c r="Y607" s="1185"/>
      <c r="AA607" s="1185"/>
      <c r="AC607" s="1185"/>
    </row>
    <row r="608" spans="2:29">
      <c r="B608" s="43"/>
      <c r="E608" s="43"/>
      <c r="M608" s="1185"/>
      <c r="O608" s="1185"/>
      <c r="Q608" s="1185"/>
      <c r="S608" s="1185"/>
      <c r="U608" s="1185"/>
      <c r="W608" s="1185"/>
      <c r="Y608" s="1185"/>
      <c r="AA608" s="1185"/>
      <c r="AC608" s="1185"/>
    </row>
    <row r="609" spans="2:29">
      <c r="B609" s="43"/>
      <c r="E609" s="43"/>
      <c r="H609" s="323"/>
      <c r="M609" s="1185"/>
      <c r="O609" s="1185"/>
      <c r="Q609" s="1185"/>
      <c r="S609" s="1185"/>
      <c r="U609" s="1185"/>
      <c r="W609" s="1185"/>
      <c r="Y609" s="1185"/>
      <c r="AA609" s="1185"/>
      <c r="AC609" s="1185"/>
    </row>
    <row r="610" spans="2:29">
      <c r="B610" s="43"/>
      <c r="E610" s="43"/>
      <c r="H610" s="323"/>
      <c r="M610" s="1185"/>
      <c r="O610" s="1185"/>
      <c r="Q610" s="1185"/>
      <c r="S610" s="1185"/>
      <c r="U610" s="1185"/>
      <c r="W610" s="1185"/>
      <c r="Y610" s="1185"/>
      <c r="AA610" s="1185"/>
      <c r="AC610" s="1185"/>
    </row>
    <row r="611" spans="2:29">
      <c r="B611" s="43"/>
      <c r="E611" s="43"/>
      <c r="H611" s="323"/>
      <c r="M611" s="1185"/>
      <c r="O611" s="1185"/>
      <c r="Q611" s="1185"/>
      <c r="S611" s="1185"/>
      <c r="U611" s="1185"/>
      <c r="W611" s="1185"/>
      <c r="Y611" s="1185"/>
      <c r="AA611" s="1185"/>
      <c r="AC611" s="1185"/>
    </row>
    <row r="612" spans="2:29">
      <c r="B612" s="43"/>
      <c r="E612" s="43"/>
      <c r="H612" s="323"/>
      <c r="M612" s="1185"/>
      <c r="O612" s="1185"/>
      <c r="Q612" s="1185"/>
      <c r="S612" s="1185"/>
      <c r="U612" s="1185"/>
      <c r="W612" s="1185"/>
      <c r="Y612" s="1185"/>
      <c r="AA612" s="1185"/>
      <c r="AC612" s="1185"/>
    </row>
    <row r="613" spans="2:29">
      <c r="B613" s="43"/>
      <c r="E613" s="43"/>
      <c r="H613" s="323"/>
      <c r="M613" s="1185"/>
      <c r="O613" s="1185"/>
      <c r="Q613" s="1185"/>
      <c r="S613" s="1185"/>
      <c r="U613" s="1185"/>
      <c r="W613" s="1185"/>
      <c r="Y613" s="1185"/>
      <c r="AA613" s="1185"/>
      <c r="AC613" s="1185"/>
    </row>
    <row r="614" spans="2:29">
      <c r="B614" s="43"/>
      <c r="E614" s="43"/>
      <c r="H614" s="323"/>
      <c r="M614" s="1185"/>
      <c r="O614" s="1185"/>
      <c r="Q614" s="1185"/>
      <c r="S614" s="1185"/>
      <c r="U614" s="1185"/>
      <c r="W614" s="1185"/>
      <c r="Y614" s="1185"/>
      <c r="AA614" s="1185"/>
      <c r="AC614" s="1185"/>
    </row>
    <row r="615" spans="2:29">
      <c r="B615" s="43"/>
      <c r="E615" s="43"/>
      <c r="H615" s="323"/>
      <c r="M615" s="1185"/>
      <c r="O615" s="1185"/>
      <c r="Q615" s="1185"/>
      <c r="S615" s="1185"/>
      <c r="U615" s="1185"/>
      <c r="W615" s="1185"/>
      <c r="Y615" s="1185"/>
      <c r="AA615" s="1185"/>
      <c r="AC615" s="1185"/>
    </row>
    <row r="616" spans="2:29">
      <c r="B616" s="43"/>
      <c r="E616" s="43"/>
      <c r="H616" s="323"/>
      <c r="M616" s="1185"/>
      <c r="O616" s="1185"/>
      <c r="Q616" s="1185"/>
      <c r="S616" s="1185"/>
      <c r="U616" s="1185"/>
      <c r="W616" s="1185"/>
      <c r="Y616" s="1185"/>
      <c r="AA616" s="1185"/>
      <c r="AC616" s="1185"/>
    </row>
    <row r="617" spans="2:29">
      <c r="B617" s="43"/>
      <c r="E617" s="43"/>
      <c r="H617" s="323"/>
      <c r="M617" s="1185"/>
      <c r="O617" s="1185"/>
      <c r="Q617" s="1185"/>
      <c r="S617" s="1185"/>
      <c r="U617" s="1185"/>
      <c r="W617" s="1185"/>
      <c r="Y617" s="1185"/>
      <c r="AA617" s="1185"/>
      <c r="AC617" s="1185"/>
    </row>
    <row r="618" spans="2:29">
      <c r="B618" s="43"/>
      <c r="E618" s="43"/>
      <c r="H618" s="323"/>
      <c r="M618" s="1185"/>
      <c r="O618" s="1185"/>
      <c r="Q618" s="1185"/>
      <c r="S618" s="1185"/>
      <c r="U618" s="1185"/>
      <c r="W618" s="1185"/>
      <c r="Y618" s="1185"/>
      <c r="AA618" s="1185"/>
      <c r="AC618" s="1185"/>
    </row>
    <row r="619" spans="2:29">
      <c r="B619" s="43"/>
      <c r="E619" s="43"/>
      <c r="H619" s="323"/>
      <c r="M619" s="1185"/>
      <c r="O619" s="1185"/>
      <c r="Q619" s="1185"/>
      <c r="S619" s="1185"/>
      <c r="U619" s="1185"/>
      <c r="W619" s="1185"/>
      <c r="Y619" s="1185"/>
      <c r="AA619" s="1185"/>
      <c r="AC619" s="1185"/>
    </row>
    <row r="620" spans="2:29">
      <c r="B620" s="43"/>
      <c r="E620" s="43"/>
      <c r="H620" s="323"/>
      <c r="M620" s="1185"/>
      <c r="O620" s="1185"/>
      <c r="Q620" s="1185"/>
      <c r="S620" s="1185"/>
      <c r="U620" s="1185"/>
      <c r="W620" s="1185"/>
      <c r="Y620" s="1185"/>
      <c r="AA620" s="1185"/>
      <c r="AC620" s="1185"/>
    </row>
    <row r="621" spans="2:29">
      <c r="B621" s="43"/>
      <c r="E621" s="43"/>
      <c r="M621" s="1185"/>
      <c r="O621" s="1185"/>
      <c r="Q621" s="1185"/>
      <c r="S621" s="1185"/>
      <c r="U621" s="1185"/>
      <c r="W621" s="1185"/>
      <c r="Y621" s="1185"/>
      <c r="AA621" s="1185"/>
      <c r="AC621" s="1185"/>
    </row>
    <row r="622" spans="2:29">
      <c r="B622" s="43"/>
      <c r="E622" s="43"/>
      <c r="H622" s="323"/>
      <c r="M622" s="1185"/>
      <c r="O622" s="1185"/>
      <c r="Q622" s="1185"/>
      <c r="S622" s="1185"/>
      <c r="U622" s="1185"/>
      <c r="W622" s="1185"/>
      <c r="Y622" s="1185"/>
      <c r="AA622" s="1185"/>
      <c r="AC622" s="1185"/>
    </row>
    <row r="623" spans="2:29">
      <c r="B623" s="43"/>
      <c r="E623" s="43"/>
      <c r="H623" s="323"/>
      <c r="M623" s="1185"/>
      <c r="O623" s="1185"/>
      <c r="Q623" s="1185"/>
      <c r="S623" s="1185"/>
      <c r="U623" s="1185"/>
      <c r="W623" s="1185"/>
      <c r="Y623" s="1185"/>
      <c r="AA623" s="1185"/>
      <c r="AC623" s="1185"/>
    </row>
    <row r="624" spans="2:29">
      <c r="B624" s="43"/>
      <c r="E624" s="43"/>
      <c r="H624" s="323"/>
      <c r="M624" s="1185"/>
      <c r="O624" s="1185"/>
      <c r="Q624" s="1185"/>
      <c r="S624" s="1185"/>
      <c r="U624" s="1185"/>
      <c r="W624" s="1185"/>
      <c r="Y624" s="1185"/>
      <c r="AA624" s="1185"/>
      <c r="AC624" s="1185"/>
    </row>
    <row r="625" spans="2:29">
      <c r="B625" s="43"/>
      <c r="E625" s="43"/>
      <c r="H625" s="323"/>
      <c r="M625" s="1185"/>
      <c r="O625" s="1185"/>
      <c r="Q625" s="1185"/>
      <c r="S625" s="1185"/>
      <c r="U625" s="1185"/>
      <c r="W625" s="1185"/>
      <c r="Y625" s="1185"/>
      <c r="AA625" s="1185"/>
      <c r="AC625" s="1185"/>
    </row>
    <row r="626" spans="2:29">
      <c r="B626" s="43"/>
      <c r="E626" s="43"/>
      <c r="H626" s="323"/>
      <c r="M626" s="1185"/>
      <c r="O626" s="1185"/>
      <c r="Q626" s="1185"/>
      <c r="S626" s="1185"/>
      <c r="U626" s="1185"/>
      <c r="W626" s="1185"/>
      <c r="Y626" s="1185"/>
      <c r="AA626" s="1185"/>
      <c r="AC626" s="1185"/>
    </row>
    <row r="627" spans="2:29">
      <c r="B627" s="43"/>
      <c r="E627" s="43"/>
      <c r="H627" s="323"/>
      <c r="M627" s="1185"/>
      <c r="O627" s="1185"/>
      <c r="Q627" s="1185"/>
      <c r="S627" s="1185"/>
      <c r="U627" s="1185"/>
      <c r="W627" s="1185"/>
      <c r="Y627" s="1185"/>
      <c r="AA627" s="1185"/>
      <c r="AC627" s="1185"/>
    </row>
    <row r="628" spans="2:29">
      <c r="B628" s="43"/>
      <c r="E628" s="43"/>
      <c r="H628" s="323"/>
      <c r="M628" s="1185"/>
      <c r="O628" s="1185"/>
      <c r="Q628" s="1185"/>
      <c r="S628" s="1185"/>
      <c r="U628" s="1185"/>
      <c r="W628" s="1185"/>
      <c r="Y628" s="1185"/>
      <c r="AA628" s="1185"/>
      <c r="AC628" s="1185"/>
    </row>
    <row r="629" spans="2:29">
      <c r="B629" s="43"/>
      <c r="E629" s="43"/>
      <c r="H629" s="323"/>
      <c r="M629" s="1185"/>
      <c r="O629" s="1185"/>
      <c r="Q629" s="1185"/>
      <c r="S629" s="1185"/>
      <c r="U629" s="1185"/>
      <c r="W629" s="1185"/>
      <c r="Y629" s="1185"/>
      <c r="AA629" s="1185"/>
      <c r="AC629" s="1185"/>
    </row>
    <row r="630" spans="2:29">
      <c r="B630" s="43"/>
      <c r="E630" s="43"/>
      <c r="H630" s="323"/>
      <c r="M630" s="1185"/>
      <c r="O630" s="1185"/>
      <c r="Q630" s="1185"/>
      <c r="S630" s="1185"/>
      <c r="U630" s="1185"/>
      <c r="W630" s="1185"/>
      <c r="Y630" s="1185"/>
      <c r="AA630" s="1185"/>
      <c r="AC630" s="1185"/>
    </row>
    <row r="631" spans="2:29">
      <c r="B631" s="43"/>
      <c r="E631" s="43"/>
      <c r="H631" s="323"/>
      <c r="M631" s="1185"/>
      <c r="O631" s="1185"/>
      <c r="Q631" s="1185"/>
      <c r="S631" s="1185"/>
      <c r="U631" s="1185"/>
      <c r="W631" s="1185"/>
      <c r="Y631" s="1185"/>
      <c r="AA631" s="1185"/>
      <c r="AC631" s="1185"/>
    </row>
    <row r="632" spans="2:29">
      <c r="B632" s="43"/>
      <c r="E632" s="43"/>
      <c r="H632" s="323"/>
      <c r="M632" s="1185"/>
      <c r="O632" s="1185"/>
      <c r="Q632" s="1185"/>
      <c r="S632" s="1185"/>
      <c r="U632" s="1185"/>
      <c r="W632" s="1185"/>
      <c r="Y632" s="1185"/>
      <c r="AA632" s="1185"/>
      <c r="AC632" s="1185"/>
    </row>
    <row r="633" spans="2:29">
      <c r="B633" s="43"/>
      <c r="E633" s="43"/>
      <c r="H633" s="323"/>
      <c r="M633" s="1185"/>
      <c r="O633" s="1185"/>
      <c r="Q633" s="1185"/>
      <c r="S633" s="1185"/>
      <c r="U633" s="1185"/>
      <c r="W633" s="1185"/>
      <c r="Y633" s="1185"/>
      <c r="AA633" s="1185"/>
      <c r="AC633" s="1185"/>
    </row>
    <row r="634" spans="2:29">
      <c r="B634" s="43"/>
      <c r="E634" s="43"/>
      <c r="M634" s="1185"/>
      <c r="O634" s="1185"/>
      <c r="Q634" s="1185"/>
      <c r="S634" s="1185"/>
      <c r="U634" s="1185"/>
      <c r="W634" s="1185"/>
      <c r="Y634" s="1185"/>
      <c r="AA634" s="1185"/>
      <c r="AC634" s="1185"/>
    </row>
    <row r="635" spans="2:29">
      <c r="B635" s="43"/>
      <c r="E635" s="43"/>
      <c r="M635" s="1185"/>
      <c r="O635" s="1185"/>
      <c r="Q635" s="1185"/>
      <c r="S635" s="1185"/>
      <c r="U635" s="1185"/>
      <c r="W635" s="1185"/>
      <c r="Y635" s="1185"/>
      <c r="AA635" s="1185"/>
      <c r="AC635" s="1185"/>
    </row>
    <row r="636" spans="2:29">
      <c r="B636" s="43"/>
      <c r="E636" s="43"/>
      <c r="M636" s="1185"/>
      <c r="O636" s="1185"/>
      <c r="Q636" s="1185"/>
      <c r="S636" s="1185"/>
      <c r="U636" s="1185"/>
      <c r="W636" s="1185"/>
      <c r="Y636" s="1185"/>
      <c r="AA636" s="1185"/>
      <c r="AC636" s="1185"/>
    </row>
    <row r="637" spans="2:29">
      <c r="B637" s="43"/>
      <c r="E637" s="43"/>
      <c r="M637" s="1185"/>
      <c r="O637" s="1185"/>
      <c r="Q637" s="1185"/>
      <c r="S637" s="1185"/>
      <c r="U637" s="1185"/>
      <c r="W637" s="1185"/>
      <c r="Y637" s="1185"/>
      <c r="AA637" s="1185"/>
      <c r="AC637" s="1185"/>
    </row>
    <row r="638" spans="2:29">
      <c r="B638" s="43"/>
      <c r="E638" s="43"/>
      <c r="M638" s="1185"/>
      <c r="O638" s="1185"/>
      <c r="Q638" s="1185"/>
      <c r="S638" s="1185"/>
      <c r="U638" s="1185"/>
      <c r="W638" s="1185"/>
      <c r="Y638" s="1185"/>
      <c r="AA638" s="1185"/>
      <c r="AC638" s="1185"/>
    </row>
    <row r="639" spans="2:29">
      <c r="B639" s="43"/>
      <c r="E639" s="43"/>
      <c r="M639" s="1185"/>
      <c r="O639" s="1185"/>
      <c r="Q639" s="1185"/>
      <c r="S639" s="1185"/>
      <c r="U639" s="1185"/>
      <c r="W639" s="1185"/>
      <c r="Y639" s="1185"/>
      <c r="AA639" s="1185"/>
      <c r="AC639" s="1185"/>
    </row>
    <row r="643" spans="1:28" ht="15.5">
      <c r="A643" s="1190" t="s">
        <v>3140</v>
      </c>
    </row>
    <row r="645" spans="1:28" ht="46">
      <c r="A645" s="1170" t="s">
        <v>176</v>
      </c>
      <c r="B645" s="1170" t="s">
        <v>1838</v>
      </c>
      <c r="C645" s="1170" t="s">
        <v>3071</v>
      </c>
      <c r="D645" s="1170" t="s">
        <v>3184</v>
      </c>
      <c r="E645" s="1170" t="s">
        <v>3072</v>
      </c>
      <c r="F645" s="507" t="s">
        <v>3190</v>
      </c>
      <c r="G645" s="1118" t="s">
        <v>3096</v>
      </c>
      <c r="H645" s="1118" t="s">
        <v>3097</v>
      </c>
      <c r="I645" s="1118" t="s">
        <v>3103</v>
      </c>
      <c r="J645" s="1118" t="s">
        <v>18</v>
      </c>
      <c r="K645" s="1118" t="s">
        <v>124</v>
      </c>
      <c r="L645" s="1118" t="s">
        <v>100</v>
      </c>
      <c r="M645" s="1118" t="s">
        <v>3098</v>
      </c>
      <c r="N645" s="1118" t="s">
        <v>3093</v>
      </c>
      <c r="O645" s="1118" t="s">
        <v>3085</v>
      </c>
      <c r="P645" s="1118" t="s">
        <v>3099</v>
      </c>
      <c r="Q645" s="1118" t="s">
        <v>3100</v>
      </c>
      <c r="R645" s="1118" t="s">
        <v>2870</v>
      </c>
      <c r="S645" s="1118" t="s">
        <v>3086</v>
      </c>
      <c r="T645" s="1118" t="s">
        <v>3087</v>
      </c>
      <c r="U645" s="1118" t="s">
        <v>3088</v>
      </c>
      <c r="V645" s="1118" t="s">
        <v>3102</v>
      </c>
      <c r="W645" s="1118" t="s">
        <v>24</v>
      </c>
      <c r="X645" s="1118" t="s">
        <v>12</v>
      </c>
      <c r="Y645" s="1118" t="s">
        <v>13</v>
      </c>
      <c r="Z645" s="1118" t="s">
        <v>22</v>
      </c>
      <c r="AA645" s="1118" t="s">
        <v>117</v>
      </c>
      <c r="AB645" s="1118" t="s">
        <v>3101</v>
      </c>
    </row>
    <row r="646" spans="1:28">
      <c r="A646" s="7">
        <f>'Identification '!$F$11</f>
        <v>0</v>
      </c>
      <c r="B646" s="43" t="str">
        <f>IF(AND('Identification '!$F$11="",'Identification '!$F$15&lt;&gt;""),'Identification '!$F$15,IF('Identification '!$F$11="","",IF('Identification '!$F$13="Inscrire le nom de votre organisme dans la cellule F15",'Identification '!$F$15,'Identification '!$F$13)))</f>
        <v/>
      </c>
      <c r="C646" s="7" t="str">
        <f>REF!$BM$7</f>
        <v>2025-2026</v>
      </c>
      <c r="D646" s="7" t="s">
        <v>2972</v>
      </c>
      <c r="E646" s="43" t="str">
        <f>'Identification '!$F$17</f>
        <v/>
      </c>
      <c r="F646" s="7" t="str">
        <f>'Identification '!$G$18</f>
        <v/>
      </c>
      <c r="G646" s="167" t="str">
        <f>IF('Section 10a Bilan_Diffusion'!$D$6="","",'Section 10a Bilan_Diffusion'!$D$6)</f>
        <v/>
      </c>
      <c r="H646" s="7" t="str">
        <f>IF('Section 10a Bilan_Diffusion'!$D$8="","",'Section 10a Bilan_Diffusion'!$D$8)</f>
        <v/>
      </c>
      <c r="I646" s="7" t="str">
        <f>IF('Section 10a Bilan_Diffusion'!$K$8="","",'Section 10a Bilan_Diffusion'!$K$8)</f>
        <v/>
      </c>
      <c r="J646" s="43" t="str">
        <f>IF('Section 10a Bilan_Diffusion'!C26="","",'Section 10a Bilan_Diffusion'!C26)</f>
        <v/>
      </c>
      <c r="K646" s="1177" t="str">
        <f>IF('Section 10a Bilan_Diffusion'!D26="","",'Section 10a Bilan_Diffusion'!D26)</f>
        <v/>
      </c>
      <c r="L646" s="43" t="str">
        <f>IF('Section 10a Bilan_Diffusion'!E26="","",IF('Section 10a Bilan_Diffusion'!E26="«Choisir»","",'Section 10a Bilan_Diffusion'!E26))</f>
        <v/>
      </c>
      <c r="M646" s="43" t="str">
        <f>IF('Section 10a Bilan_Diffusion'!F26="","",IF('Section 10a Bilan_Diffusion'!F26="«Choisir»","",'Section 10a Bilan_Diffusion'!F26))</f>
        <v/>
      </c>
      <c r="N646" s="43" t="str">
        <f>IF('Section 10a Bilan_Diffusion'!G26="","",'Section 10a Bilan_Diffusion'!G26)</f>
        <v/>
      </c>
      <c r="O646" s="43" t="str">
        <f>IF('Section 10a Bilan_Diffusion'!H26="","",'Section 10a Bilan_Diffusion'!H26)</f>
        <v/>
      </c>
      <c r="P646" s="43" t="str">
        <f>IF('Section 10a Bilan_Diffusion'!I26="","",IF('Section 10a Bilan_Diffusion'!I26="«Choisir»","",'Section 10a Bilan_Diffusion'!I26))</f>
        <v/>
      </c>
      <c r="Q646" s="43" t="str">
        <f>IF('Section 10a Bilan_Diffusion'!J26="","",IF('Section 10a Bilan_Diffusion'!J26="«Choisir»","",'Section 10a Bilan_Diffusion'!J26))</f>
        <v/>
      </c>
      <c r="R646" s="7" t="str">
        <f>IF('Section 10a Bilan_Diffusion'!K26="","",'Section 10a Bilan_Diffusion'!K26)</f>
        <v/>
      </c>
      <c r="S646" s="7" t="str">
        <f>IF('Section 10a Bilan_Diffusion'!L26="","",'Section 10a Bilan_Diffusion'!L26)</f>
        <v/>
      </c>
      <c r="T646" s="7" t="str">
        <f>IF('Section 10a Bilan_Diffusion'!M26="","",'Section 10a Bilan_Diffusion'!M26)</f>
        <v/>
      </c>
      <c r="U646" s="7" t="str">
        <f>IF('Section 10a Bilan_Diffusion'!N26="","",'Section 10a Bilan_Diffusion'!N26)</f>
        <v/>
      </c>
      <c r="V646" s="7">
        <f>'Section 10a Bilan_Diffusion'!O26</f>
        <v>0</v>
      </c>
      <c r="W646" s="7">
        <f>'Section 10a Bilan_Diffusion'!P26</f>
        <v>0</v>
      </c>
      <c r="X646" s="7">
        <f>'Section 10a Bilan_Diffusion'!Q26</f>
        <v>0</v>
      </c>
      <c r="Y646" s="7">
        <f>'Section 10a Bilan_Diffusion'!R26</f>
        <v>0</v>
      </c>
      <c r="Z646" s="7">
        <f>'Section 10a Bilan_Diffusion'!S26</f>
        <v>0</v>
      </c>
      <c r="AA646" s="7">
        <f>'Section 10a Bilan_Diffusion'!T26</f>
        <v>0</v>
      </c>
      <c r="AB646" s="7">
        <f>'Section 10a Bilan_Diffusion'!U26</f>
        <v>0</v>
      </c>
    </row>
    <row r="647" spans="1:28">
      <c r="A647" s="7">
        <f>'Identification '!$F$11</f>
        <v>0</v>
      </c>
      <c r="B647" s="43" t="str">
        <f>IF(AND('Identification '!$F$11="",'Identification '!$F$15&lt;&gt;""),'Identification '!$F$15,IF('Identification '!$F$11="","",IF('Identification '!$F$13="Inscrire le nom de votre organisme dans la cellule F15",'Identification '!$F$15,'Identification '!$F$13)))</f>
        <v/>
      </c>
      <c r="C647" s="7" t="str">
        <f>REF!$BM$7</f>
        <v>2025-2026</v>
      </c>
      <c r="D647" s="7" t="s">
        <v>2972</v>
      </c>
      <c r="E647" s="43" t="str">
        <f>'Identification '!$F$17</f>
        <v/>
      </c>
      <c r="F647" s="7" t="str">
        <f>'Identification '!$G$18</f>
        <v/>
      </c>
      <c r="G647" s="167" t="str">
        <f>IF('Section 10a Bilan_Diffusion'!$D$6="","",'Section 10a Bilan_Diffusion'!$D$6)</f>
        <v/>
      </c>
      <c r="H647" s="7" t="str">
        <f>IF('Section 10a Bilan_Diffusion'!$D$8="","",'Section 10a Bilan_Diffusion'!$D$8)</f>
        <v/>
      </c>
      <c r="I647" s="7" t="str">
        <f>IF('Section 10a Bilan_Diffusion'!$K$8="","",'Section 10a Bilan_Diffusion'!$K$8)</f>
        <v/>
      </c>
      <c r="J647" s="43" t="str">
        <f>IF('Section 10a Bilan_Diffusion'!C27="","",'Section 10a Bilan_Diffusion'!C27)</f>
        <v/>
      </c>
      <c r="K647" s="1177" t="str">
        <f>IF('Section 10a Bilan_Diffusion'!D27="","",'Section 10a Bilan_Diffusion'!D27)</f>
        <v/>
      </c>
      <c r="L647" s="43" t="str">
        <f>IF('Section 10a Bilan_Diffusion'!E27="","",IF('Section 10a Bilan_Diffusion'!E27="«Choisir»","",'Section 10a Bilan_Diffusion'!E27))</f>
        <v/>
      </c>
      <c r="M647" s="43" t="str">
        <f>IF('Section 10a Bilan_Diffusion'!F27="","",IF('Section 10a Bilan_Diffusion'!F27="«Choisir»","",'Section 10a Bilan_Diffusion'!F27))</f>
        <v/>
      </c>
      <c r="N647" s="43" t="str">
        <f>IF('Section 10a Bilan_Diffusion'!G27="","",'Section 10a Bilan_Diffusion'!G27)</f>
        <v/>
      </c>
      <c r="O647" s="43" t="str">
        <f>IF('Section 10a Bilan_Diffusion'!H27="","",'Section 10a Bilan_Diffusion'!H27)</f>
        <v/>
      </c>
      <c r="P647" s="43" t="str">
        <f>IF('Section 10a Bilan_Diffusion'!I27="","",IF('Section 10a Bilan_Diffusion'!I27="«Choisir»","",'Section 10a Bilan_Diffusion'!I27))</f>
        <v/>
      </c>
      <c r="Q647" s="43" t="str">
        <f>IF('Section 10a Bilan_Diffusion'!J27="","",IF('Section 10a Bilan_Diffusion'!J27="«Choisir»","",'Section 10a Bilan_Diffusion'!J27))</f>
        <v/>
      </c>
      <c r="R647" s="7" t="str">
        <f>IF('Section 10a Bilan_Diffusion'!K27="","",'Section 10a Bilan_Diffusion'!K27)</f>
        <v/>
      </c>
      <c r="S647" s="7" t="str">
        <f>IF('Section 10a Bilan_Diffusion'!L27="","",'Section 10a Bilan_Diffusion'!L27)</f>
        <v/>
      </c>
      <c r="T647" s="7" t="str">
        <f>IF('Section 10a Bilan_Diffusion'!M27="","",'Section 10a Bilan_Diffusion'!M27)</f>
        <v/>
      </c>
      <c r="U647" s="7" t="str">
        <f>IF('Section 10a Bilan_Diffusion'!N27="","",'Section 10a Bilan_Diffusion'!N27)</f>
        <v/>
      </c>
      <c r="V647" s="7">
        <f>'Section 10a Bilan_Diffusion'!O27</f>
        <v>0</v>
      </c>
      <c r="W647" s="7">
        <f>'Section 10a Bilan_Diffusion'!P27</f>
        <v>0</v>
      </c>
      <c r="X647" s="7">
        <f>'Section 10a Bilan_Diffusion'!Q27</f>
        <v>0</v>
      </c>
      <c r="Y647" s="7">
        <f>'Section 10a Bilan_Diffusion'!R27</f>
        <v>0</v>
      </c>
      <c r="Z647" s="7">
        <f>'Section 10a Bilan_Diffusion'!S27</f>
        <v>0</v>
      </c>
      <c r="AA647" s="7">
        <f>'Section 10a Bilan_Diffusion'!T27</f>
        <v>0</v>
      </c>
      <c r="AB647" s="7">
        <f>'Section 10a Bilan_Diffusion'!U27</f>
        <v>0</v>
      </c>
    </row>
    <row r="648" spans="1:28">
      <c r="A648" s="7">
        <f>'Identification '!$F$11</f>
        <v>0</v>
      </c>
      <c r="B648" s="43" t="str">
        <f>IF(AND('Identification '!$F$11="",'Identification '!$F$15&lt;&gt;""),'Identification '!$F$15,IF('Identification '!$F$11="","",IF('Identification '!$F$13="Inscrire le nom de votre organisme dans la cellule F15",'Identification '!$F$15,'Identification '!$F$13)))</f>
        <v/>
      </c>
      <c r="C648" s="7" t="str">
        <f>REF!$BM$7</f>
        <v>2025-2026</v>
      </c>
      <c r="D648" s="7" t="s">
        <v>2972</v>
      </c>
      <c r="E648" s="43" t="str">
        <f>'Identification '!$F$17</f>
        <v/>
      </c>
      <c r="F648" s="7" t="str">
        <f>'Identification '!$G$18</f>
        <v/>
      </c>
      <c r="G648" s="167" t="str">
        <f>IF('Section 10a Bilan_Diffusion'!$D$6="","",'Section 10a Bilan_Diffusion'!$D$6)</f>
        <v/>
      </c>
      <c r="H648" s="7" t="str">
        <f>IF('Section 10a Bilan_Diffusion'!$D$8="","",'Section 10a Bilan_Diffusion'!$D$8)</f>
        <v/>
      </c>
      <c r="I648" s="7" t="str">
        <f>IF('Section 10a Bilan_Diffusion'!$K$8="","",'Section 10a Bilan_Diffusion'!$K$8)</f>
        <v/>
      </c>
      <c r="J648" s="43" t="str">
        <f>IF('Section 10a Bilan_Diffusion'!C28="","",'Section 10a Bilan_Diffusion'!C28)</f>
        <v/>
      </c>
      <c r="K648" s="1177" t="str">
        <f>IF('Section 10a Bilan_Diffusion'!D28="","",'Section 10a Bilan_Diffusion'!D28)</f>
        <v/>
      </c>
      <c r="L648" s="43" t="str">
        <f>IF('Section 10a Bilan_Diffusion'!E28="","",IF('Section 10a Bilan_Diffusion'!E28="«Choisir»","",'Section 10a Bilan_Diffusion'!E28))</f>
        <v/>
      </c>
      <c r="M648" s="43" t="str">
        <f>IF('Section 10a Bilan_Diffusion'!F28="","",IF('Section 10a Bilan_Diffusion'!F28="«Choisir»","",'Section 10a Bilan_Diffusion'!F28))</f>
        <v/>
      </c>
      <c r="N648" s="43" t="str">
        <f>IF('Section 10a Bilan_Diffusion'!G28="","",'Section 10a Bilan_Diffusion'!G28)</f>
        <v/>
      </c>
      <c r="O648" s="43" t="str">
        <f>IF('Section 10a Bilan_Diffusion'!H28="","",'Section 10a Bilan_Diffusion'!H28)</f>
        <v/>
      </c>
      <c r="P648" s="43" t="str">
        <f>IF('Section 10a Bilan_Diffusion'!I28="","",IF('Section 10a Bilan_Diffusion'!I28="«Choisir»","",'Section 10a Bilan_Diffusion'!I28))</f>
        <v/>
      </c>
      <c r="Q648" s="43" t="str">
        <f>IF('Section 10a Bilan_Diffusion'!J28="","",IF('Section 10a Bilan_Diffusion'!J28="«Choisir»","",'Section 10a Bilan_Diffusion'!J28))</f>
        <v/>
      </c>
      <c r="R648" s="7" t="str">
        <f>IF('Section 10a Bilan_Diffusion'!K28="","",'Section 10a Bilan_Diffusion'!K28)</f>
        <v/>
      </c>
      <c r="S648" s="7" t="str">
        <f>IF('Section 10a Bilan_Diffusion'!L28="","",'Section 10a Bilan_Diffusion'!L28)</f>
        <v/>
      </c>
      <c r="T648" s="7" t="str">
        <f>IF('Section 10a Bilan_Diffusion'!M28="","",'Section 10a Bilan_Diffusion'!M28)</f>
        <v/>
      </c>
      <c r="U648" s="7" t="str">
        <f>IF('Section 10a Bilan_Diffusion'!N28="","",'Section 10a Bilan_Diffusion'!N28)</f>
        <v/>
      </c>
      <c r="V648" s="7">
        <f>'Section 10a Bilan_Diffusion'!O28</f>
        <v>0</v>
      </c>
      <c r="W648" s="7">
        <f>'Section 10a Bilan_Diffusion'!P28</f>
        <v>0</v>
      </c>
      <c r="X648" s="7">
        <f>'Section 10a Bilan_Diffusion'!Q28</f>
        <v>0</v>
      </c>
      <c r="Y648" s="7">
        <f>'Section 10a Bilan_Diffusion'!R28</f>
        <v>0</v>
      </c>
      <c r="Z648" s="7">
        <f>'Section 10a Bilan_Diffusion'!S28</f>
        <v>0</v>
      </c>
      <c r="AA648" s="7">
        <f>'Section 10a Bilan_Diffusion'!T28</f>
        <v>0</v>
      </c>
      <c r="AB648" s="7">
        <f>'Section 10a Bilan_Diffusion'!U28</f>
        <v>0</v>
      </c>
    </row>
    <row r="649" spans="1:28">
      <c r="A649" s="7">
        <f>'Identification '!$F$11</f>
        <v>0</v>
      </c>
      <c r="B649" s="43" t="str">
        <f>IF(AND('Identification '!$F$11="",'Identification '!$F$15&lt;&gt;""),'Identification '!$F$15,IF('Identification '!$F$11="","",IF('Identification '!$F$13="Inscrire le nom de votre organisme dans la cellule F15",'Identification '!$F$15,'Identification '!$F$13)))</f>
        <v/>
      </c>
      <c r="C649" s="7" t="str">
        <f>REF!$BM$7</f>
        <v>2025-2026</v>
      </c>
      <c r="D649" s="7" t="s">
        <v>2972</v>
      </c>
      <c r="E649" s="43" t="str">
        <f>'Identification '!$F$17</f>
        <v/>
      </c>
      <c r="F649" s="7" t="str">
        <f>'Identification '!$G$18</f>
        <v/>
      </c>
      <c r="G649" s="167" t="str">
        <f>IF('Section 10a Bilan_Diffusion'!$D$6="","",'Section 10a Bilan_Diffusion'!$D$6)</f>
        <v/>
      </c>
      <c r="H649" s="7" t="str">
        <f>IF('Section 10a Bilan_Diffusion'!$D$8="","",'Section 10a Bilan_Diffusion'!$D$8)</f>
        <v/>
      </c>
      <c r="I649" s="7" t="str">
        <f>IF('Section 10a Bilan_Diffusion'!$K$8="","",'Section 10a Bilan_Diffusion'!$K$8)</f>
        <v/>
      </c>
      <c r="J649" s="43" t="str">
        <f>IF('Section 10a Bilan_Diffusion'!C29="","",'Section 10a Bilan_Diffusion'!C29)</f>
        <v/>
      </c>
      <c r="K649" s="1177" t="str">
        <f>IF('Section 10a Bilan_Diffusion'!D29="","",'Section 10a Bilan_Diffusion'!D29)</f>
        <v/>
      </c>
      <c r="L649" s="43" t="str">
        <f>IF('Section 10a Bilan_Diffusion'!E29="","",IF('Section 10a Bilan_Diffusion'!E29="«Choisir»","",'Section 10a Bilan_Diffusion'!E29))</f>
        <v/>
      </c>
      <c r="M649" s="43" t="str">
        <f>IF('Section 10a Bilan_Diffusion'!F29="","",IF('Section 10a Bilan_Diffusion'!F29="«Choisir»","",'Section 10a Bilan_Diffusion'!F29))</f>
        <v/>
      </c>
      <c r="N649" s="43" t="str">
        <f>IF('Section 10a Bilan_Diffusion'!G29="","",'Section 10a Bilan_Diffusion'!G29)</f>
        <v/>
      </c>
      <c r="O649" s="43" t="str">
        <f>IF('Section 10a Bilan_Diffusion'!H29="","",'Section 10a Bilan_Diffusion'!H29)</f>
        <v/>
      </c>
      <c r="P649" s="43" t="str">
        <f>IF('Section 10a Bilan_Diffusion'!I29="","",IF('Section 10a Bilan_Diffusion'!I29="«Choisir»","",'Section 10a Bilan_Diffusion'!I29))</f>
        <v/>
      </c>
      <c r="Q649" s="43" t="str">
        <f>IF('Section 10a Bilan_Diffusion'!J29="","",IF('Section 10a Bilan_Diffusion'!J29="«Choisir»","",'Section 10a Bilan_Diffusion'!J29))</f>
        <v/>
      </c>
      <c r="R649" s="7" t="str">
        <f>IF('Section 10a Bilan_Diffusion'!K29="","",'Section 10a Bilan_Diffusion'!K29)</f>
        <v/>
      </c>
      <c r="S649" s="7" t="str">
        <f>IF('Section 10a Bilan_Diffusion'!L29="","",'Section 10a Bilan_Diffusion'!L29)</f>
        <v/>
      </c>
      <c r="T649" s="7" t="str">
        <f>IF('Section 10a Bilan_Diffusion'!M29="","",'Section 10a Bilan_Diffusion'!M29)</f>
        <v/>
      </c>
      <c r="U649" s="7" t="str">
        <f>IF('Section 10a Bilan_Diffusion'!N29="","",'Section 10a Bilan_Diffusion'!N29)</f>
        <v/>
      </c>
      <c r="V649" s="7">
        <f>'Section 10a Bilan_Diffusion'!O29</f>
        <v>0</v>
      </c>
      <c r="W649" s="7">
        <f>'Section 10a Bilan_Diffusion'!P29</f>
        <v>0</v>
      </c>
      <c r="X649" s="7">
        <f>'Section 10a Bilan_Diffusion'!Q29</f>
        <v>0</v>
      </c>
      <c r="Y649" s="7">
        <f>'Section 10a Bilan_Diffusion'!R29</f>
        <v>0</v>
      </c>
      <c r="Z649" s="7">
        <f>'Section 10a Bilan_Diffusion'!S29</f>
        <v>0</v>
      </c>
      <c r="AA649" s="7">
        <f>'Section 10a Bilan_Diffusion'!T29</f>
        <v>0</v>
      </c>
      <c r="AB649" s="7">
        <f>'Section 10a Bilan_Diffusion'!U29</f>
        <v>0</v>
      </c>
    </row>
    <row r="650" spans="1:28">
      <c r="A650" s="7">
        <f>'Identification '!$F$11</f>
        <v>0</v>
      </c>
      <c r="B650" s="43" t="str">
        <f>IF(AND('Identification '!$F$11="",'Identification '!$F$15&lt;&gt;""),'Identification '!$F$15,IF('Identification '!$F$11="","",IF('Identification '!$F$13="Inscrire le nom de votre organisme dans la cellule F15",'Identification '!$F$15,'Identification '!$F$13)))</f>
        <v/>
      </c>
      <c r="C650" s="7" t="str">
        <f>REF!$BM$7</f>
        <v>2025-2026</v>
      </c>
      <c r="D650" s="7" t="s">
        <v>2972</v>
      </c>
      <c r="E650" s="43" t="str">
        <f>'Identification '!$F$17</f>
        <v/>
      </c>
      <c r="F650" s="7" t="str">
        <f>'Identification '!$G$18</f>
        <v/>
      </c>
      <c r="G650" s="167" t="str">
        <f>IF('Section 10a Bilan_Diffusion'!$D$6="","",'Section 10a Bilan_Diffusion'!$D$6)</f>
        <v/>
      </c>
      <c r="H650" s="7" t="str">
        <f>IF('Section 10a Bilan_Diffusion'!$D$8="","",'Section 10a Bilan_Diffusion'!$D$8)</f>
        <v/>
      </c>
      <c r="I650" s="7" t="str">
        <f>IF('Section 10a Bilan_Diffusion'!$K$8="","",'Section 10a Bilan_Diffusion'!$K$8)</f>
        <v/>
      </c>
      <c r="J650" s="43" t="str">
        <f>IF('Section 10a Bilan_Diffusion'!C30="","",'Section 10a Bilan_Diffusion'!C30)</f>
        <v/>
      </c>
      <c r="K650" s="1177" t="str">
        <f>IF('Section 10a Bilan_Diffusion'!D30="","",'Section 10a Bilan_Diffusion'!D30)</f>
        <v/>
      </c>
      <c r="L650" s="43" t="str">
        <f>IF('Section 10a Bilan_Diffusion'!E30="","",IF('Section 10a Bilan_Diffusion'!E30="«Choisir»","",'Section 10a Bilan_Diffusion'!E30))</f>
        <v/>
      </c>
      <c r="M650" s="43" t="str">
        <f>IF('Section 10a Bilan_Diffusion'!F30="","",IF('Section 10a Bilan_Diffusion'!F30="«Choisir»","",'Section 10a Bilan_Diffusion'!F30))</f>
        <v/>
      </c>
      <c r="N650" s="43" t="str">
        <f>IF('Section 10a Bilan_Diffusion'!G30="","",'Section 10a Bilan_Diffusion'!G30)</f>
        <v/>
      </c>
      <c r="O650" s="43" t="str">
        <f>IF('Section 10a Bilan_Diffusion'!H30="","",'Section 10a Bilan_Diffusion'!H30)</f>
        <v/>
      </c>
      <c r="P650" s="43" t="str">
        <f>IF('Section 10a Bilan_Diffusion'!I30="","",IF('Section 10a Bilan_Diffusion'!I30="«Choisir»","",'Section 10a Bilan_Diffusion'!I30))</f>
        <v/>
      </c>
      <c r="Q650" s="43" t="str">
        <f>IF('Section 10a Bilan_Diffusion'!J30="","",IF('Section 10a Bilan_Diffusion'!J30="«Choisir»","",'Section 10a Bilan_Diffusion'!J30))</f>
        <v/>
      </c>
      <c r="R650" s="7" t="str">
        <f>IF('Section 10a Bilan_Diffusion'!K30="","",'Section 10a Bilan_Diffusion'!K30)</f>
        <v/>
      </c>
      <c r="S650" s="7" t="str">
        <f>IF('Section 10a Bilan_Diffusion'!L30="","",'Section 10a Bilan_Diffusion'!L30)</f>
        <v/>
      </c>
      <c r="T650" s="7" t="str">
        <f>IF('Section 10a Bilan_Diffusion'!M30="","",'Section 10a Bilan_Diffusion'!M30)</f>
        <v/>
      </c>
      <c r="U650" s="7" t="str">
        <f>IF('Section 10a Bilan_Diffusion'!N30="","",'Section 10a Bilan_Diffusion'!N30)</f>
        <v/>
      </c>
      <c r="V650" s="7">
        <f>'Section 10a Bilan_Diffusion'!O30</f>
        <v>0</v>
      </c>
      <c r="W650" s="7">
        <f>'Section 10a Bilan_Diffusion'!P30</f>
        <v>0</v>
      </c>
      <c r="X650" s="7">
        <f>'Section 10a Bilan_Diffusion'!Q30</f>
        <v>0</v>
      </c>
      <c r="Y650" s="7">
        <f>'Section 10a Bilan_Diffusion'!R30</f>
        <v>0</v>
      </c>
      <c r="Z650" s="7">
        <f>'Section 10a Bilan_Diffusion'!S30</f>
        <v>0</v>
      </c>
      <c r="AA650" s="7">
        <f>'Section 10a Bilan_Diffusion'!T30</f>
        <v>0</v>
      </c>
      <c r="AB650" s="7">
        <f>'Section 10a Bilan_Diffusion'!U30</f>
        <v>0</v>
      </c>
    </row>
    <row r="651" spans="1:28">
      <c r="A651" s="7">
        <f>'Identification '!$F$11</f>
        <v>0</v>
      </c>
      <c r="B651" s="43" t="str">
        <f>IF(AND('Identification '!$F$11="",'Identification '!$F$15&lt;&gt;""),'Identification '!$F$15,IF('Identification '!$F$11="","",IF('Identification '!$F$13="Inscrire le nom de votre organisme dans la cellule F15",'Identification '!$F$15,'Identification '!$F$13)))</f>
        <v/>
      </c>
      <c r="C651" s="7" t="str">
        <f>REF!$BM$7</f>
        <v>2025-2026</v>
      </c>
      <c r="D651" s="7" t="s">
        <v>2972</v>
      </c>
      <c r="E651" s="43" t="str">
        <f>'Identification '!$F$17</f>
        <v/>
      </c>
      <c r="F651" s="7" t="str">
        <f>'Identification '!$G$18</f>
        <v/>
      </c>
      <c r="G651" s="167" t="str">
        <f>IF('Section 10a Bilan_Diffusion'!$D$6="","",'Section 10a Bilan_Diffusion'!$D$6)</f>
        <v/>
      </c>
      <c r="H651" s="7" t="str">
        <f>IF('Section 10a Bilan_Diffusion'!$D$8="","",'Section 10a Bilan_Diffusion'!$D$8)</f>
        <v/>
      </c>
      <c r="I651" s="7" t="str">
        <f>IF('Section 10a Bilan_Diffusion'!$K$8="","",'Section 10a Bilan_Diffusion'!$K$8)</f>
        <v/>
      </c>
      <c r="J651" s="43" t="str">
        <f>IF('Section 10a Bilan_Diffusion'!C31="","",'Section 10a Bilan_Diffusion'!C31)</f>
        <v/>
      </c>
      <c r="K651" s="1177" t="str">
        <f>IF('Section 10a Bilan_Diffusion'!D31="","",'Section 10a Bilan_Diffusion'!D31)</f>
        <v/>
      </c>
      <c r="L651" s="43" t="str">
        <f>IF('Section 10a Bilan_Diffusion'!E31="","",IF('Section 10a Bilan_Diffusion'!E31="«Choisir»","",'Section 10a Bilan_Diffusion'!E31))</f>
        <v/>
      </c>
      <c r="M651" s="43" t="str">
        <f>IF('Section 10a Bilan_Diffusion'!F31="","",IF('Section 10a Bilan_Diffusion'!F31="«Choisir»","",'Section 10a Bilan_Diffusion'!F31))</f>
        <v/>
      </c>
      <c r="N651" s="43" t="str">
        <f>IF('Section 10a Bilan_Diffusion'!G31="","",'Section 10a Bilan_Diffusion'!G31)</f>
        <v/>
      </c>
      <c r="O651" s="43" t="str">
        <f>IF('Section 10a Bilan_Diffusion'!H31="","",'Section 10a Bilan_Diffusion'!H31)</f>
        <v/>
      </c>
      <c r="P651" s="43" t="str">
        <f>IF('Section 10a Bilan_Diffusion'!I31="","",IF('Section 10a Bilan_Diffusion'!I31="«Choisir»","",'Section 10a Bilan_Diffusion'!I31))</f>
        <v/>
      </c>
      <c r="Q651" s="43" t="str">
        <f>IF('Section 10a Bilan_Diffusion'!J31="","",IF('Section 10a Bilan_Diffusion'!J31="«Choisir»","",'Section 10a Bilan_Diffusion'!J31))</f>
        <v/>
      </c>
      <c r="R651" s="7" t="str">
        <f>IF('Section 10a Bilan_Diffusion'!K31="","",'Section 10a Bilan_Diffusion'!K31)</f>
        <v/>
      </c>
      <c r="S651" s="7" t="str">
        <f>IF('Section 10a Bilan_Diffusion'!L31="","",'Section 10a Bilan_Diffusion'!L31)</f>
        <v/>
      </c>
      <c r="T651" s="7" t="str">
        <f>IF('Section 10a Bilan_Diffusion'!M31="","",'Section 10a Bilan_Diffusion'!M31)</f>
        <v/>
      </c>
      <c r="U651" s="7" t="str">
        <f>IF('Section 10a Bilan_Diffusion'!N31="","",'Section 10a Bilan_Diffusion'!N31)</f>
        <v/>
      </c>
      <c r="V651" s="7">
        <f>'Section 10a Bilan_Diffusion'!O31</f>
        <v>0</v>
      </c>
      <c r="W651" s="7">
        <f>'Section 10a Bilan_Diffusion'!P31</f>
        <v>0</v>
      </c>
      <c r="X651" s="7">
        <f>'Section 10a Bilan_Diffusion'!Q31</f>
        <v>0</v>
      </c>
      <c r="Y651" s="7">
        <f>'Section 10a Bilan_Diffusion'!R31</f>
        <v>0</v>
      </c>
      <c r="Z651" s="7">
        <f>'Section 10a Bilan_Diffusion'!S31</f>
        <v>0</v>
      </c>
      <c r="AA651" s="7">
        <f>'Section 10a Bilan_Diffusion'!T31</f>
        <v>0</v>
      </c>
      <c r="AB651" s="7">
        <f>'Section 10a Bilan_Diffusion'!U31</f>
        <v>0</v>
      </c>
    </row>
    <row r="652" spans="1:28">
      <c r="A652" s="7">
        <f>'Identification '!$F$11</f>
        <v>0</v>
      </c>
      <c r="B652" s="43" t="str">
        <f>IF(AND('Identification '!$F$11="",'Identification '!$F$15&lt;&gt;""),'Identification '!$F$15,IF('Identification '!$F$11="","",IF('Identification '!$F$13="Inscrire le nom de votre organisme dans la cellule F15",'Identification '!$F$15,'Identification '!$F$13)))</f>
        <v/>
      </c>
      <c r="C652" s="7" t="str">
        <f>REF!$BM$7</f>
        <v>2025-2026</v>
      </c>
      <c r="D652" s="7" t="s">
        <v>2972</v>
      </c>
      <c r="E652" s="43" t="str">
        <f>'Identification '!$F$17</f>
        <v/>
      </c>
      <c r="F652" s="7" t="str">
        <f>'Identification '!$G$18</f>
        <v/>
      </c>
      <c r="G652" s="167" t="str">
        <f>IF('Section 10a Bilan_Diffusion'!$D$6="","",'Section 10a Bilan_Diffusion'!$D$6)</f>
        <v/>
      </c>
      <c r="H652" s="7" t="str">
        <f>IF('Section 10a Bilan_Diffusion'!$D$8="","",'Section 10a Bilan_Diffusion'!$D$8)</f>
        <v/>
      </c>
      <c r="I652" s="7" t="str">
        <f>IF('Section 10a Bilan_Diffusion'!$K$8="","",'Section 10a Bilan_Diffusion'!$K$8)</f>
        <v/>
      </c>
      <c r="J652" s="43" t="str">
        <f>IF('Section 10a Bilan_Diffusion'!C32="","",'Section 10a Bilan_Diffusion'!C32)</f>
        <v/>
      </c>
      <c r="K652" s="1177" t="str">
        <f>IF('Section 10a Bilan_Diffusion'!D32="","",'Section 10a Bilan_Diffusion'!D32)</f>
        <v/>
      </c>
      <c r="L652" s="43" t="str">
        <f>IF('Section 10a Bilan_Diffusion'!E32="","",IF('Section 10a Bilan_Diffusion'!E32="«Choisir»","",'Section 10a Bilan_Diffusion'!E32))</f>
        <v/>
      </c>
      <c r="M652" s="43" t="str">
        <f>IF('Section 10a Bilan_Diffusion'!F32="","",IF('Section 10a Bilan_Diffusion'!F32="«Choisir»","",'Section 10a Bilan_Diffusion'!F32))</f>
        <v/>
      </c>
      <c r="N652" s="43" t="str">
        <f>IF('Section 10a Bilan_Diffusion'!G32="","",'Section 10a Bilan_Diffusion'!G32)</f>
        <v/>
      </c>
      <c r="O652" s="43" t="str">
        <f>IF('Section 10a Bilan_Diffusion'!H32="","",'Section 10a Bilan_Diffusion'!H32)</f>
        <v/>
      </c>
      <c r="P652" s="43" t="str">
        <f>IF('Section 10a Bilan_Diffusion'!I32="","",IF('Section 10a Bilan_Diffusion'!I32="«Choisir»","",'Section 10a Bilan_Diffusion'!I32))</f>
        <v/>
      </c>
      <c r="Q652" s="43" t="str">
        <f>IF('Section 10a Bilan_Diffusion'!J32="","",IF('Section 10a Bilan_Diffusion'!J32="«Choisir»","",'Section 10a Bilan_Diffusion'!J32))</f>
        <v/>
      </c>
      <c r="R652" s="7" t="str">
        <f>IF('Section 10a Bilan_Diffusion'!K32="","",'Section 10a Bilan_Diffusion'!K32)</f>
        <v/>
      </c>
      <c r="S652" s="7" t="str">
        <f>IF('Section 10a Bilan_Diffusion'!L32="","",'Section 10a Bilan_Diffusion'!L32)</f>
        <v/>
      </c>
      <c r="T652" s="7" t="str">
        <f>IF('Section 10a Bilan_Diffusion'!M32="","",'Section 10a Bilan_Diffusion'!M32)</f>
        <v/>
      </c>
      <c r="U652" s="7" t="str">
        <f>IF('Section 10a Bilan_Diffusion'!N32="","",'Section 10a Bilan_Diffusion'!N32)</f>
        <v/>
      </c>
      <c r="V652" s="7">
        <f>'Section 10a Bilan_Diffusion'!O32</f>
        <v>0</v>
      </c>
      <c r="W652" s="7">
        <f>'Section 10a Bilan_Diffusion'!P32</f>
        <v>0</v>
      </c>
      <c r="X652" s="7">
        <f>'Section 10a Bilan_Diffusion'!Q32</f>
        <v>0</v>
      </c>
      <c r="Y652" s="7">
        <f>'Section 10a Bilan_Diffusion'!R32</f>
        <v>0</v>
      </c>
      <c r="Z652" s="7">
        <f>'Section 10a Bilan_Diffusion'!S32</f>
        <v>0</v>
      </c>
      <c r="AA652" s="7">
        <f>'Section 10a Bilan_Diffusion'!T32</f>
        <v>0</v>
      </c>
      <c r="AB652" s="7">
        <f>'Section 10a Bilan_Diffusion'!U32</f>
        <v>0</v>
      </c>
    </row>
    <row r="653" spans="1:28">
      <c r="A653" s="7">
        <f>'Identification '!$F$11</f>
        <v>0</v>
      </c>
      <c r="B653" s="43" t="str">
        <f>IF(AND('Identification '!$F$11="",'Identification '!$F$15&lt;&gt;""),'Identification '!$F$15,IF('Identification '!$F$11="","",IF('Identification '!$F$13="Inscrire le nom de votre organisme dans la cellule F15",'Identification '!$F$15,'Identification '!$F$13)))</f>
        <v/>
      </c>
      <c r="C653" s="7" t="str">
        <f>REF!$BM$7</f>
        <v>2025-2026</v>
      </c>
      <c r="D653" s="7" t="s">
        <v>2972</v>
      </c>
      <c r="E653" s="43" t="str">
        <f>'Identification '!$F$17</f>
        <v/>
      </c>
      <c r="F653" s="7" t="str">
        <f>'Identification '!$G$18</f>
        <v/>
      </c>
      <c r="G653" s="167" t="str">
        <f>IF('Section 10a Bilan_Diffusion'!$D$6="","",'Section 10a Bilan_Diffusion'!$D$6)</f>
        <v/>
      </c>
      <c r="H653" s="7" t="str">
        <f>IF('Section 10a Bilan_Diffusion'!$D$8="","",'Section 10a Bilan_Diffusion'!$D$8)</f>
        <v/>
      </c>
      <c r="I653" s="7" t="str">
        <f>IF('Section 10a Bilan_Diffusion'!$K$8="","",'Section 10a Bilan_Diffusion'!$K$8)</f>
        <v/>
      </c>
      <c r="J653" s="43" t="str">
        <f>IF('Section 10a Bilan_Diffusion'!C33="","",'Section 10a Bilan_Diffusion'!C33)</f>
        <v/>
      </c>
      <c r="K653" s="1177" t="str">
        <f>IF('Section 10a Bilan_Diffusion'!D33="","",'Section 10a Bilan_Diffusion'!D33)</f>
        <v/>
      </c>
      <c r="L653" s="43" t="str">
        <f>IF('Section 10a Bilan_Diffusion'!E33="","",IF('Section 10a Bilan_Diffusion'!E33="«Choisir»","",'Section 10a Bilan_Diffusion'!E33))</f>
        <v/>
      </c>
      <c r="M653" s="43" t="str">
        <f>IF('Section 10a Bilan_Diffusion'!F33="","",IF('Section 10a Bilan_Diffusion'!F33="«Choisir»","",'Section 10a Bilan_Diffusion'!F33))</f>
        <v/>
      </c>
      <c r="N653" s="43" t="str">
        <f>IF('Section 10a Bilan_Diffusion'!G33="","",'Section 10a Bilan_Diffusion'!G33)</f>
        <v/>
      </c>
      <c r="O653" s="43" t="str">
        <f>IF('Section 10a Bilan_Diffusion'!H33="","",'Section 10a Bilan_Diffusion'!H33)</f>
        <v/>
      </c>
      <c r="P653" s="43" t="str">
        <f>IF('Section 10a Bilan_Diffusion'!I33="","",IF('Section 10a Bilan_Diffusion'!I33="«Choisir»","",'Section 10a Bilan_Diffusion'!I33))</f>
        <v/>
      </c>
      <c r="Q653" s="43" t="str">
        <f>IF('Section 10a Bilan_Diffusion'!J33="","",IF('Section 10a Bilan_Diffusion'!J33="«Choisir»","",'Section 10a Bilan_Diffusion'!J33))</f>
        <v/>
      </c>
      <c r="R653" s="7" t="str">
        <f>IF('Section 10a Bilan_Diffusion'!K33="","",'Section 10a Bilan_Diffusion'!K33)</f>
        <v/>
      </c>
      <c r="S653" s="7" t="str">
        <f>IF('Section 10a Bilan_Diffusion'!L33="","",'Section 10a Bilan_Diffusion'!L33)</f>
        <v/>
      </c>
      <c r="T653" s="7" t="str">
        <f>IF('Section 10a Bilan_Diffusion'!M33="","",'Section 10a Bilan_Diffusion'!M33)</f>
        <v/>
      </c>
      <c r="U653" s="7" t="str">
        <f>IF('Section 10a Bilan_Diffusion'!N33="","",'Section 10a Bilan_Diffusion'!N33)</f>
        <v/>
      </c>
      <c r="V653" s="7">
        <f>'Section 10a Bilan_Diffusion'!O33</f>
        <v>0</v>
      </c>
      <c r="W653" s="7">
        <f>'Section 10a Bilan_Diffusion'!P33</f>
        <v>0</v>
      </c>
      <c r="X653" s="7">
        <f>'Section 10a Bilan_Diffusion'!Q33</f>
        <v>0</v>
      </c>
      <c r="Y653" s="7">
        <f>'Section 10a Bilan_Diffusion'!R33</f>
        <v>0</v>
      </c>
      <c r="Z653" s="7">
        <f>'Section 10a Bilan_Diffusion'!S33</f>
        <v>0</v>
      </c>
      <c r="AA653" s="7">
        <f>'Section 10a Bilan_Diffusion'!T33</f>
        <v>0</v>
      </c>
      <c r="AB653" s="7">
        <f>'Section 10a Bilan_Diffusion'!U33</f>
        <v>0</v>
      </c>
    </row>
    <row r="654" spans="1:28">
      <c r="A654" s="7">
        <f>'Identification '!$F$11</f>
        <v>0</v>
      </c>
      <c r="B654" s="43" t="str">
        <f>IF(AND('Identification '!$F$11="",'Identification '!$F$15&lt;&gt;""),'Identification '!$F$15,IF('Identification '!$F$11="","",IF('Identification '!$F$13="Inscrire le nom de votre organisme dans la cellule F15",'Identification '!$F$15,'Identification '!$F$13)))</f>
        <v/>
      </c>
      <c r="C654" s="7" t="str">
        <f>REF!$BM$7</f>
        <v>2025-2026</v>
      </c>
      <c r="D654" s="7" t="s">
        <v>2972</v>
      </c>
      <c r="E654" s="43" t="str">
        <f>'Identification '!$F$17</f>
        <v/>
      </c>
      <c r="F654" s="7" t="str">
        <f>'Identification '!$G$18</f>
        <v/>
      </c>
      <c r="G654" s="167" t="str">
        <f>IF('Section 10a Bilan_Diffusion'!$D$6="","",'Section 10a Bilan_Diffusion'!$D$6)</f>
        <v/>
      </c>
      <c r="H654" s="7" t="str">
        <f>IF('Section 10a Bilan_Diffusion'!$D$8="","",'Section 10a Bilan_Diffusion'!$D$8)</f>
        <v/>
      </c>
      <c r="I654" s="7" t="str">
        <f>IF('Section 10a Bilan_Diffusion'!$K$8="","",'Section 10a Bilan_Diffusion'!$K$8)</f>
        <v/>
      </c>
      <c r="J654" s="43" t="str">
        <f>IF('Section 10a Bilan_Diffusion'!C34="","",'Section 10a Bilan_Diffusion'!C34)</f>
        <v/>
      </c>
      <c r="K654" s="1177" t="str">
        <f>IF('Section 10a Bilan_Diffusion'!D34="","",'Section 10a Bilan_Diffusion'!D34)</f>
        <v/>
      </c>
      <c r="L654" s="43" t="str">
        <f>IF('Section 10a Bilan_Diffusion'!E34="","",IF('Section 10a Bilan_Diffusion'!E34="«Choisir»","",'Section 10a Bilan_Diffusion'!E34))</f>
        <v/>
      </c>
      <c r="M654" s="43" t="str">
        <f>IF('Section 10a Bilan_Diffusion'!F34="","",IF('Section 10a Bilan_Diffusion'!F34="«Choisir»","",'Section 10a Bilan_Diffusion'!F34))</f>
        <v/>
      </c>
      <c r="N654" s="43" t="str">
        <f>IF('Section 10a Bilan_Diffusion'!G34="","",'Section 10a Bilan_Diffusion'!G34)</f>
        <v/>
      </c>
      <c r="O654" s="43" t="str">
        <f>IF('Section 10a Bilan_Diffusion'!H34="","",'Section 10a Bilan_Diffusion'!H34)</f>
        <v/>
      </c>
      <c r="P654" s="43" t="str">
        <f>IF('Section 10a Bilan_Diffusion'!I34="","",IF('Section 10a Bilan_Diffusion'!I34="«Choisir»","",'Section 10a Bilan_Diffusion'!I34))</f>
        <v/>
      </c>
      <c r="Q654" s="43" t="str">
        <f>IF('Section 10a Bilan_Diffusion'!J34="","",IF('Section 10a Bilan_Diffusion'!J34="«Choisir»","",'Section 10a Bilan_Diffusion'!J34))</f>
        <v/>
      </c>
      <c r="R654" s="7" t="str">
        <f>IF('Section 10a Bilan_Diffusion'!K34="","",'Section 10a Bilan_Diffusion'!K34)</f>
        <v/>
      </c>
      <c r="S654" s="7" t="str">
        <f>IF('Section 10a Bilan_Diffusion'!L34="","",'Section 10a Bilan_Diffusion'!L34)</f>
        <v/>
      </c>
      <c r="T654" s="7" t="str">
        <f>IF('Section 10a Bilan_Diffusion'!M34="","",'Section 10a Bilan_Diffusion'!M34)</f>
        <v/>
      </c>
      <c r="U654" s="7" t="str">
        <f>IF('Section 10a Bilan_Diffusion'!N34="","",'Section 10a Bilan_Diffusion'!N34)</f>
        <v/>
      </c>
      <c r="V654" s="7">
        <f>'Section 10a Bilan_Diffusion'!O34</f>
        <v>0</v>
      </c>
      <c r="W654" s="7">
        <f>'Section 10a Bilan_Diffusion'!P34</f>
        <v>0</v>
      </c>
      <c r="X654" s="7">
        <f>'Section 10a Bilan_Diffusion'!Q34</f>
        <v>0</v>
      </c>
      <c r="Y654" s="7">
        <f>'Section 10a Bilan_Diffusion'!R34</f>
        <v>0</v>
      </c>
      <c r="Z654" s="7">
        <f>'Section 10a Bilan_Diffusion'!S34</f>
        <v>0</v>
      </c>
      <c r="AA654" s="7">
        <f>'Section 10a Bilan_Diffusion'!T34</f>
        <v>0</v>
      </c>
      <c r="AB654" s="7">
        <f>'Section 10a Bilan_Diffusion'!U34</f>
        <v>0</v>
      </c>
    </row>
    <row r="655" spans="1:28">
      <c r="A655" s="7">
        <f>'Identification '!$F$11</f>
        <v>0</v>
      </c>
      <c r="B655" s="43" t="str">
        <f>IF(AND('Identification '!$F$11="",'Identification '!$F$15&lt;&gt;""),'Identification '!$F$15,IF('Identification '!$F$11="","",IF('Identification '!$F$13="Inscrire le nom de votre organisme dans la cellule F15",'Identification '!$F$15,'Identification '!$F$13)))</f>
        <v/>
      </c>
      <c r="C655" s="7" t="str">
        <f>REF!$BM$7</f>
        <v>2025-2026</v>
      </c>
      <c r="D655" s="7" t="s">
        <v>2972</v>
      </c>
      <c r="E655" s="43" t="str">
        <f>'Identification '!$F$17</f>
        <v/>
      </c>
      <c r="F655" s="7" t="str">
        <f>'Identification '!$G$18</f>
        <v/>
      </c>
      <c r="G655" s="167" t="str">
        <f>IF('Section 10a Bilan_Diffusion'!$D$6="","",'Section 10a Bilan_Diffusion'!$D$6)</f>
        <v/>
      </c>
      <c r="H655" s="7" t="str">
        <f>IF('Section 10a Bilan_Diffusion'!$D$8="","",'Section 10a Bilan_Diffusion'!$D$8)</f>
        <v/>
      </c>
      <c r="I655" s="7" t="str">
        <f>IF('Section 10a Bilan_Diffusion'!$K$8="","",'Section 10a Bilan_Diffusion'!$K$8)</f>
        <v/>
      </c>
      <c r="J655" s="43" t="str">
        <f>IF('Section 10a Bilan_Diffusion'!C35="","",'Section 10a Bilan_Diffusion'!C35)</f>
        <v/>
      </c>
      <c r="K655" s="1177" t="str">
        <f>IF('Section 10a Bilan_Diffusion'!D35="","",'Section 10a Bilan_Diffusion'!D35)</f>
        <v/>
      </c>
      <c r="L655" s="43" t="str">
        <f>IF('Section 10a Bilan_Diffusion'!E35="","",IF('Section 10a Bilan_Diffusion'!E35="«Choisir»","",'Section 10a Bilan_Diffusion'!E35))</f>
        <v/>
      </c>
      <c r="M655" s="43" t="str">
        <f>IF('Section 10a Bilan_Diffusion'!F35="","",IF('Section 10a Bilan_Diffusion'!F35="«Choisir»","",'Section 10a Bilan_Diffusion'!F35))</f>
        <v/>
      </c>
      <c r="N655" s="43" t="str">
        <f>IF('Section 10a Bilan_Diffusion'!G35="","",'Section 10a Bilan_Diffusion'!G35)</f>
        <v/>
      </c>
      <c r="O655" s="43" t="str">
        <f>IF('Section 10a Bilan_Diffusion'!H35="","",'Section 10a Bilan_Diffusion'!H35)</f>
        <v/>
      </c>
      <c r="P655" s="43" t="str">
        <f>IF('Section 10a Bilan_Diffusion'!I35="","",IF('Section 10a Bilan_Diffusion'!I35="«Choisir»","",'Section 10a Bilan_Diffusion'!I35))</f>
        <v/>
      </c>
      <c r="Q655" s="43" t="str">
        <f>IF('Section 10a Bilan_Diffusion'!J35="","",IF('Section 10a Bilan_Diffusion'!J35="«Choisir»","",'Section 10a Bilan_Diffusion'!J35))</f>
        <v/>
      </c>
      <c r="R655" s="7" t="str">
        <f>IF('Section 10a Bilan_Diffusion'!K35="","",'Section 10a Bilan_Diffusion'!K35)</f>
        <v/>
      </c>
      <c r="S655" s="7" t="str">
        <f>IF('Section 10a Bilan_Diffusion'!L35="","",'Section 10a Bilan_Diffusion'!L35)</f>
        <v/>
      </c>
      <c r="T655" s="7" t="str">
        <f>IF('Section 10a Bilan_Diffusion'!M35="","",'Section 10a Bilan_Diffusion'!M35)</f>
        <v/>
      </c>
      <c r="U655" s="7" t="str">
        <f>IF('Section 10a Bilan_Diffusion'!N35="","",'Section 10a Bilan_Diffusion'!N35)</f>
        <v/>
      </c>
      <c r="V655" s="7">
        <f>'Section 10a Bilan_Diffusion'!O35</f>
        <v>0</v>
      </c>
      <c r="W655" s="7">
        <f>'Section 10a Bilan_Diffusion'!P35</f>
        <v>0</v>
      </c>
      <c r="X655" s="7">
        <f>'Section 10a Bilan_Diffusion'!Q35</f>
        <v>0</v>
      </c>
      <c r="Y655" s="7">
        <f>'Section 10a Bilan_Diffusion'!R35</f>
        <v>0</v>
      </c>
      <c r="Z655" s="7">
        <f>'Section 10a Bilan_Diffusion'!S35</f>
        <v>0</v>
      </c>
      <c r="AA655" s="7">
        <f>'Section 10a Bilan_Diffusion'!T35</f>
        <v>0</v>
      </c>
      <c r="AB655" s="7">
        <f>'Section 10a Bilan_Diffusion'!U35</f>
        <v>0</v>
      </c>
    </row>
    <row r="656" spans="1:28">
      <c r="A656" s="7">
        <f>'Identification '!$F$11</f>
        <v>0</v>
      </c>
      <c r="B656" s="43" t="str">
        <f>IF(AND('Identification '!$F$11="",'Identification '!$F$15&lt;&gt;""),'Identification '!$F$15,IF('Identification '!$F$11="","",IF('Identification '!$F$13="Inscrire le nom de votre organisme dans la cellule F15",'Identification '!$F$15,'Identification '!$F$13)))</f>
        <v/>
      </c>
      <c r="C656" s="7" t="str">
        <f>REF!$BM$7</f>
        <v>2025-2026</v>
      </c>
      <c r="D656" s="7" t="s">
        <v>2972</v>
      </c>
      <c r="E656" s="43" t="str">
        <f>'Identification '!$F$17</f>
        <v/>
      </c>
      <c r="F656" s="7" t="str">
        <f>'Identification '!$G$18</f>
        <v/>
      </c>
      <c r="G656" s="167" t="str">
        <f>IF('Section 10a Bilan_Diffusion'!$D$6="","",'Section 10a Bilan_Diffusion'!$D$6)</f>
        <v/>
      </c>
      <c r="H656" s="7" t="str">
        <f>IF('Section 10a Bilan_Diffusion'!$D$8="","",'Section 10a Bilan_Diffusion'!$D$8)</f>
        <v/>
      </c>
      <c r="I656" s="7" t="str">
        <f>IF('Section 10a Bilan_Diffusion'!$K$8="","",'Section 10a Bilan_Diffusion'!$K$8)</f>
        <v/>
      </c>
      <c r="J656" s="43" t="str">
        <f>IF('Section 10a Bilan_Diffusion'!C36="","",'Section 10a Bilan_Diffusion'!C36)</f>
        <v/>
      </c>
      <c r="K656" s="1177" t="str">
        <f>IF('Section 10a Bilan_Diffusion'!D36="","",'Section 10a Bilan_Diffusion'!D36)</f>
        <v/>
      </c>
      <c r="L656" s="43" t="str">
        <f>IF('Section 10a Bilan_Diffusion'!E36="","",IF('Section 10a Bilan_Diffusion'!E36="«Choisir»","",'Section 10a Bilan_Diffusion'!E36))</f>
        <v/>
      </c>
      <c r="M656" s="43" t="str">
        <f>IF('Section 10a Bilan_Diffusion'!F36="","",IF('Section 10a Bilan_Diffusion'!F36="«Choisir»","",'Section 10a Bilan_Diffusion'!F36))</f>
        <v/>
      </c>
      <c r="N656" s="43" t="str">
        <f>IF('Section 10a Bilan_Diffusion'!G36="","",'Section 10a Bilan_Diffusion'!G36)</f>
        <v/>
      </c>
      <c r="O656" s="43" t="str">
        <f>IF('Section 10a Bilan_Diffusion'!H36="","",'Section 10a Bilan_Diffusion'!H36)</f>
        <v/>
      </c>
      <c r="P656" s="43" t="str">
        <f>IF('Section 10a Bilan_Diffusion'!I36="","",IF('Section 10a Bilan_Diffusion'!I36="«Choisir»","",'Section 10a Bilan_Diffusion'!I36))</f>
        <v/>
      </c>
      <c r="Q656" s="43" t="str">
        <f>IF('Section 10a Bilan_Diffusion'!J36="","",IF('Section 10a Bilan_Diffusion'!J36="«Choisir»","",'Section 10a Bilan_Diffusion'!J36))</f>
        <v/>
      </c>
      <c r="R656" s="7" t="str">
        <f>IF('Section 10a Bilan_Diffusion'!K36="","",'Section 10a Bilan_Diffusion'!K36)</f>
        <v/>
      </c>
      <c r="S656" s="7" t="str">
        <f>IF('Section 10a Bilan_Diffusion'!L36="","",'Section 10a Bilan_Diffusion'!L36)</f>
        <v/>
      </c>
      <c r="T656" s="7" t="str">
        <f>IF('Section 10a Bilan_Diffusion'!M36="","",'Section 10a Bilan_Diffusion'!M36)</f>
        <v/>
      </c>
      <c r="U656" s="7" t="str">
        <f>IF('Section 10a Bilan_Diffusion'!N36="","",'Section 10a Bilan_Diffusion'!N36)</f>
        <v/>
      </c>
      <c r="V656" s="7">
        <f>'Section 10a Bilan_Diffusion'!O36</f>
        <v>0</v>
      </c>
      <c r="W656" s="7">
        <f>'Section 10a Bilan_Diffusion'!P36</f>
        <v>0</v>
      </c>
      <c r="X656" s="7">
        <f>'Section 10a Bilan_Diffusion'!Q36</f>
        <v>0</v>
      </c>
      <c r="Y656" s="7">
        <f>'Section 10a Bilan_Diffusion'!R36</f>
        <v>0</v>
      </c>
      <c r="Z656" s="7">
        <f>'Section 10a Bilan_Diffusion'!S36</f>
        <v>0</v>
      </c>
      <c r="AA656" s="7">
        <f>'Section 10a Bilan_Diffusion'!T36</f>
        <v>0</v>
      </c>
      <c r="AB656" s="7">
        <f>'Section 10a Bilan_Diffusion'!U36</f>
        <v>0</v>
      </c>
    </row>
    <row r="657" spans="1:28">
      <c r="A657" s="7">
        <f>'Identification '!$F$11</f>
        <v>0</v>
      </c>
      <c r="B657" s="43" t="str">
        <f>IF(AND('Identification '!$F$11="",'Identification '!$F$15&lt;&gt;""),'Identification '!$F$15,IF('Identification '!$F$11="","",IF('Identification '!$F$13="Inscrire le nom de votre organisme dans la cellule F15",'Identification '!$F$15,'Identification '!$F$13)))</f>
        <v/>
      </c>
      <c r="C657" s="7" t="str">
        <f>REF!$BM$7</f>
        <v>2025-2026</v>
      </c>
      <c r="D657" s="7" t="s">
        <v>2972</v>
      </c>
      <c r="E657" s="43" t="str">
        <f>'Identification '!$F$17</f>
        <v/>
      </c>
      <c r="F657" s="7" t="str">
        <f>'Identification '!$G$18</f>
        <v/>
      </c>
      <c r="G657" s="167" t="str">
        <f>IF('Section 10a Bilan_Diffusion'!$D$6="","",'Section 10a Bilan_Diffusion'!$D$6)</f>
        <v/>
      </c>
      <c r="H657" s="7" t="str">
        <f>IF('Section 10a Bilan_Diffusion'!$D$8="","",'Section 10a Bilan_Diffusion'!$D$8)</f>
        <v/>
      </c>
      <c r="I657" s="7" t="str">
        <f>IF('Section 10a Bilan_Diffusion'!$K$8="","",'Section 10a Bilan_Diffusion'!$K$8)</f>
        <v/>
      </c>
      <c r="J657" s="43" t="str">
        <f>IF('Section 10a Bilan_Diffusion'!C37="","",'Section 10a Bilan_Diffusion'!C37)</f>
        <v/>
      </c>
      <c r="K657" s="1177" t="str">
        <f>IF('Section 10a Bilan_Diffusion'!D37="","",'Section 10a Bilan_Diffusion'!D37)</f>
        <v/>
      </c>
      <c r="L657" s="43" t="str">
        <f>IF('Section 10a Bilan_Diffusion'!E37="","",IF('Section 10a Bilan_Diffusion'!E37="«Choisir»","",'Section 10a Bilan_Diffusion'!E37))</f>
        <v/>
      </c>
      <c r="M657" s="43" t="str">
        <f>IF('Section 10a Bilan_Diffusion'!F37="","",IF('Section 10a Bilan_Diffusion'!F37="«Choisir»","",'Section 10a Bilan_Diffusion'!F37))</f>
        <v/>
      </c>
      <c r="N657" s="43" t="str">
        <f>IF('Section 10a Bilan_Diffusion'!G37="","",'Section 10a Bilan_Diffusion'!G37)</f>
        <v/>
      </c>
      <c r="O657" s="43" t="str">
        <f>IF('Section 10a Bilan_Diffusion'!H37="","",'Section 10a Bilan_Diffusion'!H37)</f>
        <v/>
      </c>
      <c r="P657" s="43" t="str">
        <f>IF('Section 10a Bilan_Diffusion'!I37="","",IF('Section 10a Bilan_Diffusion'!I37="«Choisir»","",'Section 10a Bilan_Diffusion'!I37))</f>
        <v/>
      </c>
      <c r="Q657" s="43" t="str">
        <f>IF('Section 10a Bilan_Diffusion'!J37="","",IF('Section 10a Bilan_Diffusion'!J37="«Choisir»","",'Section 10a Bilan_Diffusion'!J37))</f>
        <v/>
      </c>
      <c r="R657" s="7" t="str">
        <f>IF('Section 10a Bilan_Diffusion'!K37="","",'Section 10a Bilan_Diffusion'!K37)</f>
        <v/>
      </c>
      <c r="S657" s="7" t="str">
        <f>IF('Section 10a Bilan_Diffusion'!L37="","",'Section 10a Bilan_Diffusion'!L37)</f>
        <v/>
      </c>
      <c r="T657" s="7" t="str">
        <f>IF('Section 10a Bilan_Diffusion'!M37="","",'Section 10a Bilan_Diffusion'!M37)</f>
        <v/>
      </c>
      <c r="U657" s="7" t="str">
        <f>IF('Section 10a Bilan_Diffusion'!N37="","",'Section 10a Bilan_Diffusion'!N37)</f>
        <v/>
      </c>
      <c r="V657" s="7">
        <f>'Section 10a Bilan_Diffusion'!O37</f>
        <v>0</v>
      </c>
      <c r="W657" s="7">
        <f>'Section 10a Bilan_Diffusion'!P37</f>
        <v>0</v>
      </c>
      <c r="X657" s="7">
        <f>'Section 10a Bilan_Diffusion'!Q37</f>
        <v>0</v>
      </c>
      <c r="Y657" s="7">
        <f>'Section 10a Bilan_Diffusion'!R37</f>
        <v>0</v>
      </c>
      <c r="Z657" s="7">
        <f>'Section 10a Bilan_Diffusion'!S37</f>
        <v>0</v>
      </c>
      <c r="AA657" s="7">
        <f>'Section 10a Bilan_Diffusion'!T37</f>
        <v>0</v>
      </c>
      <c r="AB657" s="7">
        <f>'Section 10a Bilan_Diffusion'!U37</f>
        <v>0</v>
      </c>
    </row>
    <row r="658" spans="1:28">
      <c r="A658" s="7">
        <f>'Identification '!$F$11</f>
        <v>0</v>
      </c>
      <c r="B658" s="43" t="str">
        <f>IF(AND('Identification '!$F$11="",'Identification '!$F$15&lt;&gt;""),'Identification '!$F$15,IF('Identification '!$F$11="","",IF('Identification '!$F$13="Inscrire le nom de votre organisme dans la cellule F15",'Identification '!$F$15,'Identification '!$F$13)))</f>
        <v/>
      </c>
      <c r="C658" s="7" t="str">
        <f>REF!$BM$7</f>
        <v>2025-2026</v>
      </c>
      <c r="D658" s="7" t="s">
        <v>2972</v>
      </c>
      <c r="E658" s="43" t="str">
        <f>'Identification '!$F$17</f>
        <v/>
      </c>
      <c r="F658" s="7" t="str">
        <f>'Identification '!$G$18</f>
        <v/>
      </c>
      <c r="G658" s="167" t="str">
        <f>IF('Section 10a Bilan_Diffusion'!$D$6="","",'Section 10a Bilan_Diffusion'!$D$6)</f>
        <v/>
      </c>
      <c r="H658" s="7" t="str">
        <f>IF('Section 10a Bilan_Diffusion'!$D$8="","",'Section 10a Bilan_Diffusion'!$D$8)</f>
        <v/>
      </c>
      <c r="I658" s="7" t="str">
        <f>IF('Section 10a Bilan_Diffusion'!$K$8="","",'Section 10a Bilan_Diffusion'!$K$8)</f>
        <v/>
      </c>
      <c r="J658" s="43" t="str">
        <f>IF('Section 10a Bilan_Diffusion'!C38="","",'Section 10a Bilan_Diffusion'!C38)</f>
        <v/>
      </c>
      <c r="K658" s="1177" t="str">
        <f>IF('Section 10a Bilan_Diffusion'!D38="","",'Section 10a Bilan_Diffusion'!D38)</f>
        <v/>
      </c>
      <c r="L658" s="43" t="str">
        <f>IF('Section 10a Bilan_Diffusion'!E38="","",IF('Section 10a Bilan_Diffusion'!E38="«Choisir»","",'Section 10a Bilan_Diffusion'!E38))</f>
        <v/>
      </c>
      <c r="M658" s="43" t="str">
        <f>IF('Section 10a Bilan_Diffusion'!F38="","",IF('Section 10a Bilan_Diffusion'!F38="«Choisir»","",'Section 10a Bilan_Diffusion'!F38))</f>
        <v/>
      </c>
      <c r="N658" s="43" t="str">
        <f>IF('Section 10a Bilan_Diffusion'!G38="","",'Section 10a Bilan_Diffusion'!G38)</f>
        <v/>
      </c>
      <c r="O658" s="43" t="str">
        <f>IF('Section 10a Bilan_Diffusion'!H38="","",'Section 10a Bilan_Diffusion'!H38)</f>
        <v/>
      </c>
      <c r="P658" s="43" t="str">
        <f>IF('Section 10a Bilan_Diffusion'!I38="","",IF('Section 10a Bilan_Diffusion'!I38="«Choisir»","",'Section 10a Bilan_Diffusion'!I38))</f>
        <v/>
      </c>
      <c r="Q658" s="43" t="str">
        <f>IF('Section 10a Bilan_Diffusion'!J38="","",IF('Section 10a Bilan_Diffusion'!J38="«Choisir»","",'Section 10a Bilan_Diffusion'!J38))</f>
        <v/>
      </c>
      <c r="R658" s="7" t="str">
        <f>IF('Section 10a Bilan_Diffusion'!K38="","",'Section 10a Bilan_Diffusion'!K38)</f>
        <v/>
      </c>
      <c r="S658" s="7" t="str">
        <f>IF('Section 10a Bilan_Diffusion'!L38="","",'Section 10a Bilan_Diffusion'!L38)</f>
        <v/>
      </c>
      <c r="T658" s="7" t="str">
        <f>IF('Section 10a Bilan_Diffusion'!M38="","",'Section 10a Bilan_Diffusion'!M38)</f>
        <v/>
      </c>
      <c r="U658" s="7" t="str">
        <f>IF('Section 10a Bilan_Diffusion'!N38="","",'Section 10a Bilan_Diffusion'!N38)</f>
        <v/>
      </c>
      <c r="V658" s="7">
        <f>'Section 10a Bilan_Diffusion'!O38</f>
        <v>0</v>
      </c>
      <c r="W658" s="7">
        <f>'Section 10a Bilan_Diffusion'!P38</f>
        <v>0</v>
      </c>
      <c r="X658" s="7">
        <f>'Section 10a Bilan_Diffusion'!Q38</f>
        <v>0</v>
      </c>
      <c r="Y658" s="7">
        <f>'Section 10a Bilan_Diffusion'!R38</f>
        <v>0</v>
      </c>
      <c r="Z658" s="7">
        <f>'Section 10a Bilan_Diffusion'!S38</f>
        <v>0</v>
      </c>
      <c r="AA658" s="7">
        <f>'Section 10a Bilan_Diffusion'!T38</f>
        <v>0</v>
      </c>
      <c r="AB658" s="7">
        <f>'Section 10a Bilan_Diffusion'!U38</f>
        <v>0</v>
      </c>
    </row>
    <row r="659" spans="1:28">
      <c r="A659" s="7">
        <f>'Identification '!$F$11</f>
        <v>0</v>
      </c>
      <c r="B659" s="43" t="str">
        <f>IF(AND('Identification '!$F$11="",'Identification '!$F$15&lt;&gt;""),'Identification '!$F$15,IF('Identification '!$F$11="","",IF('Identification '!$F$13="Inscrire le nom de votre organisme dans la cellule F15",'Identification '!$F$15,'Identification '!$F$13)))</f>
        <v/>
      </c>
      <c r="C659" s="7" t="str">
        <f>REF!$BM$7</f>
        <v>2025-2026</v>
      </c>
      <c r="D659" s="7" t="s">
        <v>2972</v>
      </c>
      <c r="E659" s="43" t="str">
        <f>'Identification '!$F$17</f>
        <v/>
      </c>
      <c r="F659" s="7" t="str">
        <f>'Identification '!$G$18</f>
        <v/>
      </c>
      <c r="G659" s="167" t="str">
        <f>IF('Section 10a Bilan_Diffusion'!$D$6="","",'Section 10a Bilan_Diffusion'!$D$6)</f>
        <v/>
      </c>
      <c r="H659" s="7" t="str">
        <f>IF('Section 10a Bilan_Diffusion'!$D$8="","",'Section 10a Bilan_Diffusion'!$D$8)</f>
        <v/>
      </c>
      <c r="I659" s="7" t="str">
        <f>IF('Section 10a Bilan_Diffusion'!$K$8="","",'Section 10a Bilan_Diffusion'!$K$8)</f>
        <v/>
      </c>
      <c r="J659" s="43" t="str">
        <f>IF('Section 10a Bilan_Diffusion'!C39="","",'Section 10a Bilan_Diffusion'!C39)</f>
        <v/>
      </c>
      <c r="K659" s="1177" t="str">
        <f>IF('Section 10a Bilan_Diffusion'!D39="","",'Section 10a Bilan_Diffusion'!D39)</f>
        <v/>
      </c>
      <c r="L659" s="43" t="str">
        <f>IF('Section 10a Bilan_Diffusion'!E39="","",IF('Section 10a Bilan_Diffusion'!E39="«Choisir»","",'Section 10a Bilan_Diffusion'!E39))</f>
        <v/>
      </c>
      <c r="M659" s="43" t="str">
        <f>IF('Section 10a Bilan_Diffusion'!F39="","",IF('Section 10a Bilan_Diffusion'!F39="«Choisir»","",'Section 10a Bilan_Diffusion'!F39))</f>
        <v/>
      </c>
      <c r="N659" s="43" t="str">
        <f>IF('Section 10a Bilan_Diffusion'!G39="","",'Section 10a Bilan_Diffusion'!G39)</f>
        <v/>
      </c>
      <c r="O659" s="43" t="str">
        <f>IF('Section 10a Bilan_Diffusion'!H39="","",'Section 10a Bilan_Diffusion'!H39)</f>
        <v/>
      </c>
      <c r="P659" s="43" t="str">
        <f>IF('Section 10a Bilan_Diffusion'!I39="","",IF('Section 10a Bilan_Diffusion'!I39="«Choisir»","",'Section 10a Bilan_Diffusion'!I39))</f>
        <v/>
      </c>
      <c r="Q659" s="43" t="str">
        <f>IF('Section 10a Bilan_Diffusion'!J39="","",IF('Section 10a Bilan_Diffusion'!J39="«Choisir»","",'Section 10a Bilan_Diffusion'!J39))</f>
        <v/>
      </c>
      <c r="R659" s="7" t="str">
        <f>IF('Section 10a Bilan_Diffusion'!K39="","",'Section 10a Bilan_Diffusion'!K39)</f>
        <v/>
      </c>
      <c r="S659" s="7" t="str">
        <f>IF('Section 10a Bilan_Diffusion'!L39="","",'Section 10a Bilan_Diffusion'!L39)</f>
        <v/>
      </c>
      <c r="T659" s="7" t="str">
        <f>IF('Section 10a Bilan_Diffusion'!M39="","",'Section 10a Bilan_Diffusion'!M39)</f>
        <v/>
      </c>
      <c r="U659" s="7" t="str">
        <f>IF('Section 10a Bilan_Diffusion'!N39="","",'Section 10a Bilan_Diffusion'!N39)</f>
        <v/>
      </c>
      <c r="V659" s="7">
        <f>'Section 10a Bilan_Diffusion'!O39</f>
        <v>0</v>
      </c>
      <c r="W659" s="7">
        <f>'Section 10a Bilan_Diffusion'!P39</f>
        <v>0</v>
      </c>
      <c r="X659" s="7">
        <f>'Section 10a Bilan_Diffusion'!Q39</f>
        <v>0</v>
      </c>
      <c r="Y659" s="7">
        <f>'Section 10a Bilan_Diffusion'!R39</f>
        <v>0</v>
      </c>
      <c r="Z659" s="7">
        <f>'Section 10a Bilan_Diffusion'!S39</f>
        <v>0</v>
      </c>
      <c r="AA659" s="7">
        <f>'Section 10a Bilan_Diffusion'!T39</f>
        <v>0</v>
      </c>
      <c r="AB659" s="7">
        <f>'Section 10a Bilan_Diffusion'!U39</f>
        <v>0</v>
      </c>
    </row>
    <row r="660" spans="1:28">
      <c r="A660" s="7">
        <f>'Identification '!$F$11</f>
        <v>0</v>
      </c>
      <c r="B660" s="43" t="str">
        <f>IF(AND('Identification '!$F$11="",'Identification '!$F$15&lt;&gt;""),'Identification '!$F$15,IF('Identification '!$F$11="","",IF('Identification '!$F$13="Inscrire le nom de votre organisme dans la cellule F15",'Identification '!$F$15,'Identification '!$F$13)))</f>
        <v/>
      </c>
      <c r="C660" s="7" t="str">
        <f>REF!$BM$7</f>
        <v>2025-2026</v>
      </c>
      <c r="D660" s="7" t="s">
        <v>2972</v>
      </c>
      <c r="E660" s="43" t="str">
        <f>'Identification '!$F$17</f>
        <v/>
      </c>
      <c r="F660" s="7" t="str">
        <f>'Identification '!$G$18</f>
        <v/>
      </c>
      <c r="G660" s="167" t="str">
        <f>IF('Section 10a Bilan_Diffusion'!$D$6="","",'Section 10a Bilan_Diffusion'!$D$6)</f>
        <v/>
      </c>
      <c r="H660" s="7" t="str">
        <f>IF('Section 10a Bilan_Diffusion'!$D$8="","",'Section 10a Bilan_Diffusion'!$D$8)</f>
        <v/>
      </c>
      <c r="I660" s="7" t="str">
        <f>IF('Section 10a Bilan_Diffusion'!$K$8="","",'Section 10a Bilan_Diffusion'!$K$8)</f>
        <v/>
      </c>
      <c r="J660" s="43" t="str">
        <f>IF('Section 10a Bilan_Diffusion'!C40="","",'Section 10a Bilan_Diffusion'!C40)</f>
        <v/>
      </c>
      <c r="K660" s="1177" t="str">
        <f>IF('Section 10a Bilan_Diffusion'!D40="","",'Section 10a Bilan_Diffusion'!D40)</f>
        <v/>
      </c>
      <c r="L660" s="43" t="str">
        <f>IF('Section 10a Bilan_Diffusion'!E40="","",IF('Section 10a Bilan_Diffusion'!E40="«Choisir»","",'Section 10a Bilan_Diffusion'!E40))</f>
        <v/>
      </c>
      <c r="M660" s="43" t="str">
        <f>IF('Section 10a Bilan_Diffusion'!F40="","",IF('Section 10a Bilan_Diffusion'!F40="«Choisir»","",'Section 10a Bilan_Diffusion'!F40))</f>
        <v/>
      </c>
      <c r="N660" s="43" t="str">
        <f>IF('Section 10a Bilan_Diffusion'!G40="","",'Section 10a Bilan_Diffusion'!G40)</f>
        <v/>
      </c>
      <c r="O660" s="43" t="str">
        <f>IF('Section 10a Bilan_Diffusion'!H40="","",'Section 10a Bilan_Diffusion'!H40)</f>
        <v/>
      </c>
      <c r="P660" s="43" t="str">
        <f>IF('Section 10a Bilan_Diffusion'!I40="","",IF('Section 10a Bilan_Diffusion'!I40="«Choisir»","",'Section 10a Bilan_Diffusion'!I40))</f>
        <v/>
      </c>
      <c r="Q660" s="43" t="str">
        <f>IF('Section 10a Bilan_Diffusion'!J40="","",IF('Section 10a Bilan_Diffusion'!J40="«Choisir»","",'Section 10a Bilan_Diffusion'!J40))</f>
        <v/>
      </c>
      <c r="R660" s="7" t="str">
        <f>IF('Section 10a Bilan_Diffusion'!K40="","",'Section 10a Bilan_Diffusion'!K40)</f>
        <v/>
      </c>
      <c r="S660" s="7" t="str">
        <f>IF('Section 10a Bilan_Diffusion'!L40="","",'Section 10a Bilan_Diffusion'!L40)</f>
        <v/>
      </c>
      <c r="T660" s="7" t="str">
        <f>IF('Section 10a Bilan_Diffusion'!M40="","",'Section 10a Bilan_Diffusion'!M40)</f>
        <v/>
      </c>
      <c r="U660" s="7" t="str">
        <f>IF('Section 10a Bilan_Diffusion'!N40="","",'Section 10a Bilan_Diffusion'!N40)</f>
        <v/>
      </c>
      <c r="V660" s="7">
        <f>'Section 10a Bilan_Diffusion'!O40</f>
        <v>0</v>
      </c>
      <c r="W660" s="7">
        <f>'Section 10a Bilan_Diffusion'!P40</f>
        <v>0</v>
      </c>
      <c r="X660" s="7">
        <f>'Section 10a Bilan_Diffusion'!Q40</f>
        <v>0</v>
      </c>
      <c r="Y660" s="7">
        <f>'Section 10a Bilan_Diffusion'!R40</f>
        <v>0</v>
      </c>
      <c r="Z660" s="7">
        <f>'Section 10a Bilan_Diffusion'!S40</f>
        <v>0</v>
      </c>
      <c r="AA660" s="7">
        <f>'Section 10a Bilan_Diffusion'!T40</f>
        <v>0</v>
      </c>
      <c r="AB660" s="7">
        <f>'Section 10a Bilan_Diffusion'!U40</f>
        <v>0</v>
      </c>
    </row>
    <row r="661" spans="1:28">
      <c r="A661" s="7">
        <f>'Identification '!$F$11</f>
        <v>0</v>
      </c>
      <c r="B661" s="43" t="str">
        <f>IF(AND('Identification '!$F$11="",'Identification '!$F$15&lt;&gt;""),'Identification '!$F$15,IF('Identification '!$F$11="","",IF('Identification '!$F$13="Inscrire le nom de votre organisme dans la cellule F15",'Identification '!$F$15,'Identification '!$F$13)))</f>
        <v/>
      </c>
      <c r="C661" s="7" t="str">
        <f>REF!$BM$7</f>
        <v>2025-2026</v>
      </c>
      <c r="D661" s="7" t="s">
        <v>2972</v>
      </c>
      <c r="E661" s="43" t="str">
        <f>'Identification '!$F$17</f>
        <v/>
      </c>
      <c r="F661" s="7" t="str">
        <f>'Identification '!$G$18</f>
        <v/>
      </c>
      <c r="G661" s="167" t="str">
        <f>IF('Section 10a Bilan_Diffusion'!$D$6="","",'Section 10a Bilan_Diffusion'!$D$6)</f>
        <v/>
      </c>
      <c r="H661" s="7" t="str">
        <f>IF('Section 10a Bilan_Diffusion'!$D$8="","",'Section 10a Bilan_Diffusion'!$D$8)</f>
        <v/>
      </c>
      <c r="I661" s="7" t="str">
        <f>IF('Section 10a Bilan_Diffusion'!$K$8="","",'Section 10a Bilan_Diffusion'!$K$8)</f>
        <v/>
      </c>
      <c r="J661" s="43" t="str">
        <f>IF('Section 10a Bilan_Diffusion'!C41="","",'Section 10a Bilan_Diffusion'!C41)</f>
        <v/>
      </c>
      <c r="K661" s="1177" t="str">
        <f>IF('Section 10a Bilan_Diffusion'!D41="","",'Section 10a Bilan_Diffusion'!D41)</f>
        <v/>
      </c>
      <c r="L661" s="43" t="str">
        <f>IF('Section 10a Bilan_Diffusion'!E41="","",IF('Section 10a Bilan_Diffusion'!E41="«Choisir»","",'Section 10a Bilan_Diffusion'!E41))</f>
        <v/>
      </c>
      <c r="M661" s="43" t="str">
        <f>IF('Section 10a Bilan_Diffusion'!F41="","",IF('Section 10a Bilan_Diffusion'!F41="«Choisir»","",'Section 10a Bilan_Diffusion'!F41))</f>
        <v/>
      </c>
      <c r="N661" s="43" t="str">
        <f>IF('Section 10a Bilan_Diffusion'!G41="","",'Section 10a Bilan_Diffusion'!G41)</f>
        <v/>
      </c>
      <c r="O661" s="43" t="str">
        <f>IF('Section 10a Bilan_Diffusion'!H41="","",'Section 10a Bilan_Diffusion'!H41)</f>
        <v/>
      </c>
      <c r="P661" s="43" t="str">
        <f>IF('Section 10a Bilan_Diffusion'!I41="","",IF('Section 10a Bilan_Diffusion'!I41="«Choisir»","",'Section 10a Bilan_Diffusion'!I41))</f>
        <v/>
      </c>
      <c r="Q661" s="43" t="str">
        <f>IF('Section 10a Bilan_Diffusion'!J41="","",IF('Section 10a Bilan_Diffusion'!J41="«Choisir»","",'Section 10a Bilan_Diffusion'!J41))</f>
        <v/>
      </c>
      <c r="R661" s="7" t="str">
        <f>IF('Section 10a Bilan_Diffusion'!K41="","",'Section 10a Bilan_Diffusion'!K41)</f>
        <v/>
      </c>
      <c r="S661" s="7" t="str">
        <f>IF('Section 10a Bilan_Diffusion'!L41="","",'Section 10a Bilan_Diffusion'!L41)</f>
        <v/>
      </c>
      <c r="T661" s="7" t="str">
        <f>IF('Section 10a Bilan_Diffusion'!M41="","",'Section 10a Bilan_Diffusion'!M41)</f>
        <v/>
      </c>
      <c r="U661" s="7" t="str">
        <f>IF('Section 10a Bilan_Diffusion'!N41="","",'Section 10a Bilan_Diffusion'!N41)</f>
        <v/>
      </c>
      <c r="V661" s="7">
        <f>'Section 10a Bilan_Diffusion'!O41</f>
        <v>0</v>
      </c>
      <c r="W661" s="7">
        <f>'Section 10a Bilan_Diffusion'!P41</f>
        <v>0</v>
      </c>
      <c r="X661" s="7">
        <f>'Section 10a Bilan_Diffusion'!Q41</f>
        <v>0</v>
      </c>
      <c r="Y661" s="7">
        <f>'Section 10a Bilan_Diffusion'!R41</f>
        <v>0</v>
      </c>
      <c r="Z661" s="7">
        <f>'Section 10a Bilan_Diffusion'!S41</f>
        <v>0</v>
      </c>
      <c r="AA661" s="7">
        <f>'Section 10a Bilan_Diffusion'!T41</f>
        <v>0</v>
      </c>
      <c r="AB661" s="7">
        <f>'Section 10a Bilan_Diffusion'!U41</f>
        <v>0</v>
      </c>
    </row>
    <row r="662" spans="1:28">
      <c r="A662" s="7">
        <f>'Identification '!$F$11</f>
        <v>0</v>
      </c>
      <c r="B662" s="43" t="str">
        <f>IF(AND('Identification '!$F$11="",'Identification '!$F$15&lt;&gt;""),'Identification '!$F$15,IF('Identification '!$F$11="","",IF('Identification '!$F$13="Inscrire le nom de votre organisme dans la cellule F15",'Identification '!$F$15,'Identification '!$F$13)))</f>
        <v/>
      </c>
      <c r="C662" s="7" t="str">
        <f>REF!$BM$7</f>
        <v>2025-2026</v>
      </c>
      <c r="D662" s="7" t="s">
        <v>2972</v>
      </c>
      <c r="E662" s="43" t="str">
        <f>'Identification '!$F$17</f>
        <v/>
      </c>
      <c r="F662" s="7" t="str">
        <f>'Identification '!$G$18</f>
        <v/>
      </c>
      <c r="G662" s="167" t="str">
        <f>IF('Section 10a Bilan_Diffusion'!$D$6="","",'Section 10a Bilan_Diffusion'!$D$6)</f>
        <v/>
      </c>
      <c r="H662" s="7" t="str">
        <f>IF('Section 10a Bilan_Diffusion'!$D$8="","",'Section 10a Bilan_Diffusion'!$D$8)</f>
        <v/>
      </c>
      <c r="I662" s="7" t="str">
        <f>IF('Section 10a Bilan_Diffusion'!$K$8="","",'Section 10a Bilan_Diffusion'!$K$8)</f>
        <v/>
      </c>
      <c r="J662" s="43" t="str">
        <f>IF('Section 10a Bilan_Diffusion'!C42="","",'Section 10a Bilan_Diffusion'!C42)</f>
        <v/>
      </c>
      <c r="K662" s="1177" t="str">
        <f>IF('Section 10a Bilan_Diffusion'!D42="","",'Section 10a Bilan_Diffusion'!D42)</f>
        <v/>
      </c>
      <c r="L662" s="43" t="str">
        <f>IF('Section 10a Bilan_Diffusion'!E42="","",IF('Section 10a Bilan_Diffusion'!E42="«Choisir»","",'Section 10a Bilan_Diffusion'!E42))</f>
        <v/>
      </c>
      <c r="M662" s="43" t="str">
        <f>IF('Section 10a Bilan_Diffusion'!F42="","",IF('Section 10a Bilan_Diffusion'!F42="«Choisir»","",'Section 10a Bilan_Diffusion'!F42))</f>
        <v/>
      </c>
      <c r="N662" s="43" t="str">
        <f>IF('Section 10a Bilan_Diffusion'!G42="","",'Section 10a Bilan_Diffusion'!G42)</f>
        <v/>
      </c>
      <c r="O662" s="43" t="str">
        <f>IF('Section 10a Bilan_Diffusion'!H42="","",'Section 10a Bilan_Diffusion'!H42)</f>
        <v/>
      </c>
      <c r="P662" s="43" t="str">
        <f>IF('Section 10a Bilan_Diffusion'!I42="","",IF('Section 10a Bilan_Diffusion'!I42="«Choisir»","",'Section 10a Bilan_Diffusion'!I42))</f>
        <v/>
      </c>
      <c r="Q662" s="43" t="str">
        <f>IF('Section 10a Bilan_Diffusion'!J42="","",IF('Section 10a Bilan_Diffusion'!J42="«Choisir»","",'Section 10a Bilan_Diffusion'!J42))</f>
        <v/>
      </c>
      <c r="R662" s="7" t="str">
        <f>IF('Section 10a Bilan_Diffusion'!K42="","",'Section 10a Bilan_Diffusion'!K42)</f>
        <v/>
      </c>
      <c r="S662" s="7" t="str">
        <f>IF('Section 10a Bilan_Diffusion'!L42="","",'Section 10a Bilan_Diffusion'!L42)</f>
        <v/>
      </c>
      <c r="T662" s="7" t="str">
        <f>IF('Section 10a Bilan_Diffusion'!M42="","",'Section 10a Bilan_Diffusion'!M42)</f>
        <v/>
      </c>
      <c r="U662" s="7" t="str">
        <f>IF('Section 10a Bilan_Diffusion'!N42="","",'Section 10a Bilan_Diffusion'!N42)</f>
        <v/>
      </c>
      <c r="V662" s="7">
        <f>'Section 10a Bilan_Diffusion'!O42</f>
        <v>0</v>
      </c>
      <c r="W662" s="7">
        <f>'Section 10a Bilan_Diffusion'!P42</f>
        <v>0</v>
      </c>
      <c r="X662" s="7">
        <f>'Section 10a Bilan_Diffusion'!Q42</f>
        <v>0</v>
      </c>
      <c r="Y662" s="7">
        <f>'Section 10a Bilan_Diffusion'!R42</f>
        <v>0</v>
      </c>
      <c r="Z662" s="7">
        <f>'Section 10a Bilan_Diffusion'!S42</f>
        <v>0</v>
      </c>
      <c r="AA662" s="7">
        <f>'Section 10a Bilan_Diffusion'!T42</f>
        <v>0</v>
      </c>
      <c r="AB662" s="7">
        <f>'Section 10a Bilan_Diffusion'!U42</f>
        <v>0</v>
      </c>
    </row>
    <row r="663" spans="1:28">
      <c r="A663" s="7">
        <f>'Identification '!$F$11</f>
        <v>0</v>
      </c>
      <c r="B663" s="43" t="str">
        <f>IF(AND('Identification '!$F$11="",'Identification '!$F$15&lt;&gt;""),'Identification '!$F$15,IF('Identification '!$F$11="","",IF('Identification '!$F$13="Inscrire le nom de votre organisme dans la cellule F15",'Identification '!$F$15,'Identification '!$F$13)))</f>
        <v/>
      </c>
      <c r="C663" s="7" t="str">
        <f>REF!$BM$7</f>
        <v>2025-2026</v>
      </c>
      <c r="D663" s="7" t="s">
        <v>2972</v>
      </c>
      <c r="E663" s="43" t="str">
        <f>'Identification '!$F$17</f>
        <v/>
      </c>
      <c r="F663" s="7" t="str">
        <f>'Identification '!$G$18</f>
        <v/>
      </c>
      <c r="G663" s="167" t="str">
        <f>IF('Section 10a Bilan_Diffusion'!$D$6="","",'Section 10a Bilan_Diffusion'!$D$6)</f>
        <v/>
      </c>
      <c r="H663" s="7" t="str">
        <f>IF('Section 10a Bilan_Diffusion'!$D$8="","",'Section 10a Bilan_Diffusion'!$D$8)</f>
        <v/>
      </c>
      <c r="I663" s="7" t="str">
        <f>IF('Section 10a Bilan_Diffusion'!$K$8="","",'Section 10a Bilan_Diffusion'!$K$8)</f>
        <v/>
      </c>
      <c r="J663" s="43" t="str">
        <f>IF('Section 10a Bilan_Diffusion'!C43="","",'Section 10a Bilan_Diffusion'!C43)</f>
        <v/>
      </c>
      <c r="K663" s="1177" t="str">
        <f>IF('Section 10a Bilan_Diffusion'!D43="","",'Section 10a Bilan_Diffusion'!D43)</f>
        <v/>
      </c>
      <c r="L663" s="43" t="str">
        <f>IF('Section 10a Bilan_Diffusion'!E43="","",IF('Section 10a Bilan_Diffusion'!E43="«Choisir»","",'Section 10a Bilan_Diffusion'!E43))</f>
        <v/>
      </c>
      <c r="M663" s="43" t="str">
        <f>IF('Section 10a Bilan_Diffusion'!F43="","",IF('Section 10a Bilan_Diffusion'!F43="«Choisir»","",'Section 10a Bilan_Diffusion'!F43))</f>
        <v/>
      </c>
      <c r="N663" s="43" t="str">
        <f>IF('Section 10a Bilan_Diffusion'!G43="","",'Section 10a Bilan_Diffusion'!G43)</f>
        <v/>
      </c>
      <c r="O663" s="43" t="str">
        <f>IF('Section 10a Bilan_Diffusion'!H43="","",'Section 10a Bilan_Diffusion'!H43)</f>
        <v/>
      </c>
      <c r="P663" s="43" t="str">
        <f>IF('Section 10a Bilan_Diffusion'!I43="","",IF('Section 10a Bilan_Diffusion'!I43="«Choisir»","",'Section 10a Bilan_Diffusion'!I43))</f>
        <v/>
      </c>
      <c r="Q663" s="43" t="str">
        <f>IF('Section 10a Bilan_Diffusion'!J43="","",IF('Section 10a Bilan_Diffusion'!J43="«Choisir»","",'Section 10a Bilan_Diffusion'!J43))</f>
        <v/>
      </c>
      <c r="R663" s="7" t="str">
        <f>IF('Section 10a Bilan_Diffusion'!K43="","",'Section 10a Bilan_Diffusion'!K43)</f>
        <v/>
      </c>
      <c r="S663" s="7" t="str">
        <f>IF('Section 10a Bilan_Diffusion'!L43="","",'Section 10a Bilan_Diffusion'!L43)</f>
        <v/>
      </c>
      <c r="T663" s="7" t="str">
        <f>IF('Section 10a Bilan_Diffusion'!M43="","",'Section 10a Bilan_Diffusion'!M43)</f>
        <v/>
      </c>
      <c r="U663" s="7" t="str">
        <f>IF('Section 10a Bilan_Diffusion'!N43="","",'Section 10a Bilan_Diffusion'!N43)</f>
        <v/>
      </c>
      <c r="V663" s="7">
        <f>'Section 10a Bilan_Diffusion'!O43</f>
        <v>0</v>
      </c>
      <c r="W663" s="7">
        <f>'Section 10a Bilan_Diffusion'!P43</f>
        <v>0</v>
      </c>
      <c r="X663" s="7">
        <f>'Section 10a Bilan_Diffusion'!Q43</f>
        <v>0</v>
      </c>
      <c r="Y663" s="7">
        <f>'Section 10a Bilan_Diffusion'!R43</f>
        <v>0</v>
      </c>
      <c r="Z663" s="7">
        <f>'Section 10a Bilan_Diffusion'!S43</f>
        <v>0</v>
      </c>
      <c r="AA663" s="7">
        <f>'Section 10a Bilan_Diffusion'!T43</f>
        <v>0</v>
      </c>
      <c r="AB663" s="7">
        <f>'Section 10a Bilan_Diffusion'!U43</f>
        <v>0</v>
      </c>
    </row>
    <row r="664" spans="1:28">
      <c r="A664" s="7">
        <f>'Identification '!$F$11</f>
        <v>0</v>
      </c>
      <c r="B664" s="43" t="str">
        <f>IF(AND('Identification '!$F$11="",'Identification '!$F$15&lt;&gt;""),'Identification '!$F$15,IF('Identification '!$F$11="","",IF('Identification '!$F$13="Inscrire le nom de votre organisme dans la cellule F15",'Identification '!$F$15,'Identification '!$F$13)))</f>
        <v/>
      </c>
      <c r="C664" s="7" t="str">
        <f>REF!$BM$7</f>
        <v>2025-2026</v>
      </c>
      <c r="D664" s="7" t="s">
        <v>2972</v>
      </c>
      <c r="E664" s="43" t="str">
        <f>'Identification '!$F$17</f>
        <v/>
      </c>
      <c r="F664" s="7" t="str">
        <f>'Identification '!$G$18</f>
        <v/>
      </c>
      <c r="G664" s="167" t="str">
        <f>IF('Section 10a Bilan_Diffusion'!$D$6="","",'Section 10a Bilan_Diffusion'!$D$6)</f>
        <v/>
      </c>
      <c r="H664" s="7" t="str">
        <f>IF('Section 10a Bilan_Diffusion'!$D$8="","",'Section 10a Bilan_Diffusion'!$D$8)</f>
        <v/>
      </c>
      <c r="I664" s="7" t="str">
        <f>IF('Section 10a Bilan_Diffusion'!$K$8="","",'Section 10a Bilan_Diffusion'!$K$8)</f>
        <v/>
      </c>
      <c r="J664" s="43" t="str">
        <f>IF('Section 10a Bilan_Diffusion'!C44="","",'Section 10a Bilan_Diffusion'!C44)</f>
        <v/>
      </c>
      <c r="K664" s="1177" t="str">
        <f>IF('Section 10a Bilan_Diffusion'!D44="","",'Section 10a Bilan_Diffusion'!D44)</f>
        <v/>
      </c>
      <c r="L664" s="43" t="str">
        <f>IF('Section 10a Bilan_Diffusion'!E44="","",IF('Section 10a Bilan_Diffusion'!E44="«Choisir»","",'Section 10a Bilan_Diffusion'!E44))</f>
        <v/>
      </c>
      <c r="M664" s="43" t="str">
        <f>IF('Section 10a Bilan_Diffusion'!F44="","",IF('Section 10a Bilan_Diffusion'!F44="«Choisir»","",'Section 10a Bilan_Diffusion'!F44))</f>
        <v/>
      </c>
      <c r="N664" s="43" t="str">
        <f>IF('Section 10a Bilan_Diffusion'!G44="","",'Section 10a Bilan_Diffusion'!G44)</f>
        <v/>
      </c>
      <c r="O664" s="43" t="str">
        <f>IF('Section 10a Bilan_Diffusion'!H44="","",'Section 10a Bilan_Diffusion'!H44)</f>
        <v/>
      </c>
      <c r="P664" s="43" t="str">
        <f>IF('Section 10a Bilan_Diffusion'!I44="","",IF('Section 10a Bilan_Diffusion'!I44="«Choisir»","",'Section 10a Bilan_Diffusion'!I44))</f>
        <v/>
      </c>
      <c r="Q664" s="43" t="str">
        <f>IF('Section 10a Bilan_Diffusion'!J44="","",IF('Section 10a Bilan_Diffusion'!J44="«Choisir»","",'Section 10a Bilan_Diffusion'!J44))</f>
        <v/>
      </c>
      <c r="R664" s="7" t="str">
        <f>IF('Section 10a Bilan_Diffusion'!K44="","",'Section 10a Bilan_Diffusion'!K44)</f>
        <v/>
      </c>
      <c r="S664" s="7" t="str">
        <f>IF('Section 10a Bilan_Diffusion'!L44="","",'Section 10a Bilan_Diffusion'!L44)</f>
        <v/>
      </c>
      <c r="T664" s="7" t="str">
        <f>IF('Section 10a Bilan_Diffusion'!M44="","",'Section 10a Bilan_Diffusion'!M44)</f>
        <v/>
      </c>
      <c r="U664" s="7" t="str">
        <f>IF('Section 10a Bilan_Diffusion'!N44="","",'Section 10a Bilan_Diffusion'!N44)</f>
        <v/>
      </c>
      <c r="V664" s="7">
        <f>'Section 10a Bilan_Diffusion'!O44</f>
        <v>0</v>
      </c>
      <c r="W664" s="7">
        <f>'Section 10a Bilan_Diffusion'!P44</f>
        <v>0</v>
      </c>
      <c r="X664" s="7">
        <f>'Section 10a Bilan_Diffusion'!Q44</f>
        <v>0</v>
      </c>
      <c r="Y664" s="7">
        <f>'Section 10a Bilan_Diffusion'!R44</f>
        <v>0</v>
      </c>
      <c r="Z664" s="7">
        <f>'Section 10a Bilan_Diffusion'!S44</f>
        <v>0</v>
      </c>
      <c r="AA664" s="7">
        <f>'Section 10a Bilan_Diffusion'!T44</f>
        <v>0</v>
      </c>
      <c r="AB664" s="7">
        <f>'Section 10a Bilan_Diffusion'!U44</f>
        <v>0</v>
      </c>
    </row>
    <row r="665" spans="1:28">
      <c r="A665" s="7">
        <f>'Identification '!$F$11</f>
        <v>0</v>
      </c>
      <c r="B665" s="43" t="str">
        <f>IF(AND('Identification '!$F$11="",'Identification '!$F$15&lt;&gt;""),'Identification '!$F$15,IF('Identification '!$F$11="","",IF('Identification '!$F$13="Inscrire le nom de votre organisme dans la cellule F15",'Identification '!$F$15,'Identification '!$F$13)))</f>
        <v/>
      </c>
      <c r="C665" s="7" t="str">
        <f>REF!$BM$7</f>
        <v>2025-2026</v>
      </c>
      <c r="D665" s="7" t="s">
        <v>2972</v>
      </c>
      <c r="E665" s="43" t="str">
        <f>'Identification '!$F$17</f>
        <v/>
      </c>
      <c r="F665" s="7" t="str">
        <f>'Identification '!$G$18</f>
        <v/>
      </c>
      <c r="G665" s="167" t="str">
        <f>IF('Section 10a Bilan_Diffusion'!$D$6="","",'Section 10a Bilan_Diffusion'!$D$6)</f>
        <v/>
      </c>
      <c r="H665" s="7" t="str">
        <f>IF('Section 10a Bilan_Diffusion'!$D$8="","",'Section 10a Bilan_Diffusion'!$D$8)</f>
        <v/>
      </c>
      <c r="I665" s="7" t="str">
        <f>IF('Section 10a Bilan_Diffusion'!$K$8="","",'Section 10a Bilan_Diffusion'!$K$8)</f>
        <v/>
      </c>
      <c r="J665" s="43" t="str">
        <f>IF('Section 10a Bilan_Diffusion'!C45="","",'Section 10a Bilan_Diffusion'!C45)</f>
        <v/>
      </c>
      <c r="K665" s="1177" t="str">
        <f>IF('Section 10a Bilan_Diffusion'!D45="","",'Section 10a Bilan_Diffusion'!D45)</f>
        <v/>
      </c>
      <c r="L665" s="43" t="str">
        <f>IF('Section 10a Bilan_Diffusion'!E45="","",IF('Section 10a Bilan_Diffusion'!E45="«Choisir»","",'Section 10a Bilan_Diffusion'!E45))</f>
        <v/>
      </c>
      <c r="M665" s="43" t="str">
        <f>IF('Section 10a Bilan_Diffusion'!F45="","",IF('Section 10a Bilan_Diffusion'!F45="«Choisir»","",'Section 10a Bilan_Diffusion'!F45))</f>
        <v/>
      </c>
      <c r="N665" s="43" t="str">
        <f>IF('Section 10a Bilan_Diffusion'!G45="","",'Section 10a Bilan_Diffusion'!G45)</f>
        <v/>
      </c>
      <c r="O665" s="43" t="str">
        <f>IF('Section 10a Bilan_Diffusion'!H45="","",'Section 10a Bilan_Diffusion'!H45)</f>
        <v/>
      </c>
      <c r="P665" s="43" t="str">
        <f>IF('Section 10a Bilan_Diffusion'!I45="","",IF('Section 10a Bilan_Diffusion'!I45="«Choisir»","",'Section 10a Bilan_Diffusion'!I45))</f>
        <v/>
      </c>
      <c r="Q665" s="43" t="str">
        <f>IF('Section 10a Bilan_Diffusion'!J45="","",IF('Section 10a Bilan_Diffusion'!J45="«Choisir»","",'Section 10a Bilan_Diffusion'!J45))</f>
        <v/>
      </c>
      <c r="R665" s="7" t="str">
        <f>IF('Section 10a Bilan_Diffusion'!K45="","",'Section 10a Bilan_Diffusion'!K45)</f>
        <v/>
      </c>
      <c r="S665" s="7" t="str">
        <f>IF('Section 10a Bilan_Diffusion'!L45="","",'Section 10a Bilan_Diffusion'!L45)</f>
        <v/>
      </c>
      <c r="T665" s="7" t="str">
        <f>IF('Section 10a Bilan_Diffusion'!M45="","",'Section 10a Bilan_Diffusion'!M45)</f>
        <v/>
      </c>
      <c r="U665" s="7" t="str">
        <f>IF('Section 10a Bilan_Diffusion'!N45="","",'Section 10a Bilan_Diffusion'!N45)</f>
        <v/>
      </c>
      <c r="V665" s="7">
        <f>'Section 10a Bilan_Diffusion'!O45</f>
        <v>0</v>
      </c>
      <c r="W665" s="7">
        <f>'Section 10a Bilan_Diffusion'!P45</f>
        <v>0</v>
      </c>
      <c r="X665" s="7">
        <f>'Section 10a Bilan_Diffusion'!Q45</f>
        <v>0</v>
      </c>
      <c r="Y665" s="7">
        <f>'Section 10a Bilan_Diffusion'!R45</f>
        <v>0</v>
      </c>
      <c r="Z665" s="7">
        <f>'Section 10a Bilan_Diffusion'!S45</f>
        <v>0</v>
      </c>
      <c r="AA665" s="7">
        <f>'Section 10a Bilan_Diffusion'!T45</f>
        <v>0</v>
      </c>
      <c r="AB665" s="7">
        <f>'Section 10a Bilan_Diffusion'!U45</f>
        <v>0</v>
      </c>
    </row>
    <row r="666" spans="1:28">
      <c r="A666" s="7">
        <f>'Identification '!$F$11</f>
        <v>0</v>
      </c>
      <c r="B666" s="43" t="str">
        <f>IF(AND('Identification '!$F$11="",'Identification '!$F$15&lt;&gt;""),'Identification '!$F$15,IF('Identification '!$F$11="","",IF('Identification '!$F$13="Inscrire le nom de votre organisme dans la cellule F15",'Identification '!$F$15,'Identification '!$F$13)))</f>
        <v/>
      </c>
      <c r="C666" s="7" t="str">
        <f>REF!$BM$7</f>
        <v>2025-2026</v>
      </c>
      <c r="D666" s="7" t="s">
        <v>2972</v>
      </c>
      <c r="E666" s="43" t="str">
        <f>'Identification '!$F$17</f>
        <v/>
      </c>
      <c r="F666" s="7" t="str">
        <f>'Identification '!$G$18</f>
        <v/>
      </c>
      <c r="G666" s="167" t="str">
        <f>IF('Section 10a Bilan_Diffusion'!$D$6="","",'Section 10a Bilan_Diffusion'!$D$6)</f>
        <v/>
      </c>
      <c r="H666" s="7" t="str">
        <f>IF('Section 10a Bilan_Diffusion'!$D$8="","",'Section 10a Bilan_Diffusion'!$D$8)</f>
        <v/>
      </c>
      <c r="I666" s="7" t="str">
        <f>IF('Section 10a Bilan_Diffusion'!$K$8="","",'Section 10a Bilan_Diffusion'!$K$8)</f>
        <v/>
      </c>
      <c r="J666" s="43" t="str">
        <f>IF('Section 10a Bilan_Diffusion'!C46="","",'Section 10a Bilan_Diffusion'!C46)</f>
        <v/>
      </c>
      <c r="K666" s="1177" t="str">
        <f>IF('Section 10a Bilan_Diffusion'!D46="","",'Section 10a Bilan_Diffusion'!D46)</f>
        <v/>
      </c>
      <c r="L666" s="43" t="str">
        <f>IF('Section 10a Bilan_Diffusion'!E46="","",IF('Section 10a Bilan_Diffusion'!E46="«Choisir»","",'Section 10a Bilan_Diffusion'!E46))</f>
        <v/>
      </c>
      <c r="M666" s="43" t="str">
        <f>IF('Section 10a Bilan_Diffusion'!F46="","",IF('Section 10a Bilan_Diffusion'!F46="«Choisir»","",'Section 10a Bilan_Diffusion'!F46))</f>
        <v/>
      </c>
      <c r="N666" s="43" t="str">
        <f>IF('Section 10a Bilan_Diffusion'!G46="","",'Section 10a Bilan_Diffusion'!G46)</f>
        <v/>
      </c>
      <c r="O666" s="43" t="str">
        <f>IF('Section 10a Bilan_Diffusion'!H46="","",'Section 10a Bilan_Diffusion'!H46)</f>
        <v/>
      </c>
      <c r="P666" s="43" t="str">
        <f>IF('Section 10a Bilan_Diffusion'!I46="","",IF('Section 10a Bilan_Diffusion'!I46="«Choisir»","",'Section 10a Bilan_Diffusion'!I46))</f>
        <v/>
      </c>
      <c r="Q666" s="43" t="str">
        <f>IF('Section 10a Bilan_Diffusion'!J46="","",IF('Section 10a Bilan_Diffusion'!J46="«Choisir»","",'Section 10a Bilan_Diffusion'!J46))</f>
        <v/>
      </c>
      <c r="R666" s="7" t="str">
        <f>IF('Section 10a Bilan_Diffusion'!K46="","",'Section 10a Bilan_Diffusion'!K46)</f>
        <v/>
      </c>
      <c r="S666" s="7" t="str">
        <f>IF('Section 10a Bilan_Diffusion'!L46="","",'Section 10a Bilan_Diffusion'!L46)</f>
        <v/>
      </c>
      <c r="T666" s="7" t="str">
        <f>IF('Section 10a Bilan_Diffusion'!M46="","",'Section 10a Bilan_Diffusion'!M46)</f>
        <v/>
      </c>
      <c r="U666" s="7" t="str">
        <f>IF('Section 10a Bilan_Diffusion'!N46="","",'Section 10a Bilan_Diffusion'!N46)</f>
        <v/>
      </c>
      <c r="V666" s="7">
        <f>'Section 10a Bilan_Diffusion'!O46</f>
        <v>0</v>
      </c>
      <c r="W666" s="7">
        <f>'Section 10a Bilan_Diffusion'!P46</f>
        <v>0</v>
      </c>
      <c r="X666" s="7">
        <f>'Section 10a Bilan_Diffusion'!Q46</f>
        <v>0</v>
      </c>
      <c r="Y666" s="7">
        <f>'Section 10a Bilan_Diffusion'!R46</f>
        <v>0</v>
      </c>
      <c r="Z666" s="7">
        <f>'Section 10a Bilan_Diffusion'!S46</f>
        <v>0</v>
      </c>
      <c r="AA666" s="7">
        <f>'Section 10a Bilan_Diffusion'!T46</f>
        <v>0</v>
      </c>
      <c r="AB666" s="7">
        <f>'Section 10a Bilan_Diffusion'!U46</f>
        <v>0</v>
      </c>
    </row>
    <row r="667" spans="1:28">
      <c r="A667" s="7">
        <f>'Identification '!$F$11</f>
        <v>0</v>
      </c>
      <c r="B667" s="43" t="str">
        <f>IF(AND('Identification '!$F$11="",'Identification '!$F$15&lt;&gt;""),'Identification '!$F$15,IF('Identification '!$F$11="","",IF('Identification '!$F$13="Inscrire le nom de votre organisme dans la cellule F15",'Identification '!$F$15,'Identification '!$F$13)))</f>
        <v/>
      </c>
      <c r="C667" s="7" t="str">
        <f>REF!$BM$7</f>
        <v>2025-2026</v>
      </c>
      <c r="D667" s="7" t="s">
        <v>2972</v>
      </c>
      <c r="E667" s="43" t="str">
        <f>'Identification '!$F$17</f>
        <v/>
      </c>
      <c r="F667" s="7" t="str">
        <f>'Identification '!$G$18</f>
        <v/>
      </c>
      <c r="G667" s="167" t="str">
        <f>IF('Section 10a Bilan_Diffusion'!$D$6="","",'Section 10a Bilan_Diffusion'!$D$6)</f>
        <v/>
      </c>
      <c r="H667" s="7" t="str">
        <f>IF('Section 10a Bilan_Diffusion'!$D$8="","",'Section 10a Bilan_Diffusion'!$D$8)</f>
        <v/>
      </c>
      <c r="I667" s="7" t="str">
        <f>IF('Section 10a Bilan_Diffusion'!$K$8="","",'Section 10a Bilan_Diffusion'!$K$8)</f>
        <v/>
      </c>
      <c r="J667" s="43" t="str">
        <f>IF('Section 10a Bilan_Diffusion'!C47="","",'Section 10a Bilan_Diffusion'!C47)</f>
        <v/>
      </c>
      <c r="K667" s="1177" t="str">
        <f>IF('Section 10a Bilan_Diffusion'!D47="","",'Section 10a Bilan_Diffusion'!D47)</f>
        <v/>
      </c>
      <c r="L667" s="43" t="str">
        <f>IF('Section 10a Bilan_Diffusion'!E47="","",IF('Section 10a Bilan_Diffusion'!E47="«Choisir»","",'Section 10a Bilan_Diffusion'!E47))</f>
        <v/>
      </c>
      <c r="M667" s="43" t="str">
        <f>IF('Section 10a Bilan_Diffusion'!F47="","",IF('Section 10a Bilan_Diffusion'!F47="«Choisir»","",'Section 10a Bilan_Diffusion'!F47))</f>
        <v/>
      </c>
      <c r="N667" s="43" t="str">
        <f>IF('Section 10a Bilan_Diffusion'!G47="","",'Section 10a Bilan_Diffusion'!G47)</f>
        <v/>
      </c>
      <c r="O667" s="43" t="str">
        <f>IF('Section 10a Bilan_Diffusion'!H47="","",'Section 10a Bilan_Diffusion'!H47)</f>
        <v/>
      </c>
      <c r="P667" s="43" t="str">
        <f>IF('Section 10a Bilan_Diffusion'!I47="","",IF('Section 10a Bilan_Diffusion'!I47="«Choisir»","",'Section 10a Bilan_Diffusion'!I47))</f>
        <v/>
      </c>
      <c r="Q667" s="43" t="str">
        <f>IF('Section 10a Bilan_Diffusion'!J47="","",IF('Section 10a Bilan_Diffusion'!J47="«Choisir»","",'Section 10a Bilan_Diffusion'!J47))</f>
        <v/>
      </c>
      <c r="R667" s="7" t="str">
        <f>IF('Section 10a Bilan_Diffusion'!K47="","",'Section 10a Bilan_Diffusion'!K47)</f>
        <v/>
      </c>
      <c r="S667" s="7" t="str">
        <f>IF('Section 10a Bilan_Diffusion'!L47="","",'Section 10a Bilan_Diffusion'!L47)</f>
        <v/>
      </c>
      <c r="T667" s="7" t="str">
        <f>IF('Section 10a Bilan_Diffusion'!M47="","",'Section 10a Bilan_Diffusion'!M47)</f>
        <v/>
      </c>
      <c r="U667" s="7" t="str">
        <f>IF('Section 10a Bilan_Diffusion'!N47="","",'Section 10a Bilan_Diffusion'!N47)</f>
        <v/>
      </c>
      <c r="V667" s="7">
        <f>'Section 10a Bilan_Diffusion'!O47</f>
        <v>0</v>
      </c>
      <c r="W667" s="7">
        <f>'Section 10a Bilan_Diffusion'!P47</f>
        <v>0</v>
      </c>
      <c r="X667" s="7">
        <f>'Section 10a Bilan_Diffusion'!Q47</f>
        <v>0</v>
      </c>
      <c r="Y667" s="7">
        <f>'Section 10a Bilan_Diffusion'!R47</f>
        <v>0</v>
      </c>
      <c r="Z667" s="7">
        <f>'Section 10a Bilan_Diffusion'!S47</f>
        <v>0</v>
      </c>
      <c r="AA667" s="7">
        <f>'Section 10a Bilan_Diffusion'!T47</f>
        <v>0</v>
      </c>
      <c r="AB667" s="7">
        <f>'Section 10a Bilan_Diffusion'!U47</f>
        <v>0</v>
      </c>
    </row>
    <row r="668" spans="1:28">
      <c r="A668" s="7">
        <f>'Identification '!$F$11</f>
        <v>0</v>
      </c>
      <c r="B668" s="43" t="str">
        <f>IF(AND('Identification '!$F$11="",'Identification '!$F$15&lt;&gt;""),'Identification '!$F$15,IF('Identification '!$F$11="","",IF('Identification '!$F$13="Inscrire le nom de votre organisme dans la cellule F15",'Identification '!$F$15,'Identification '!$F$13)))</f>
        <v/>
      </c>
      <c r="C668" s="7" t="str">
        <f>REF!$BM$7</f>
        <v>2025-2026</v>
      </c>
      <c r="D668" s="7" t="s">
        <v>2972</v>
      </c>
      <c r="E668" s="43" t="str">
        <f>'Identification '!$F$17</f>
        <v/>
      </c>
      <c r="F668" s="7" t="str">
        <f>'Identification '!$G$18</f>
        <v/>
      </c>
      <c r="G668" s="167" t="str">
        <f>IF('Section 10a Bilan_Diffusion'!$D$6="","",'Section 10a Bilan_Diffusion'!$D$6)</f>
        <v/>
      </c>
      <c r="H668" s="7" t="str">
        <f>IF('Section 10a Bilan_Diffusion'!$D$8="","",'Section 10a Bilan_Diffusion'!$D$8)</f>
        <v/>
      </c>
      <c r="I668" s="7" t="str">
        <f>IF('Section 10a Bilan_Diffusion'!$K$8="","",'Section 10a Bilan_Diffusion'!$K$8)</f>
        <v/>
      </c>
      <c r="J668" s="43" t="str">
        <f>IF('Section 10a Bilan_Diffusion'!C48="","",'Section 10a Bilan_Diffusion'!C48)</f>
        <v/>
      </c>
      <c r="K668" s="1177" t="str">
        <f>IF('Section 10a Bilan_Diffusion'!D48="","",'Section 10a Bilan_Diffusion'!D48)</f>
        <v/>
      </c>
      <c r="L668" s="43" t="str">
        <f>IF('Section 10a Bilan_Diffusion'!E48="","",IF('Section 10a Bilan_Diffusion'!E48="«Choisir»","",'Section 10a Bilan_Diffusion'!E48))</f>
        <v/>
      </c>
      <c r="M668" s="43" t="str">
        <f>IF('Section 10a Bilan_Diffusion'!F48="","",IF('Section 10a Bilan_Diffusion'!F48="«Choisir»","",'Section 10a Bilan_Diffusion'!F48))</f>
        <v/>
      </c>
      <c r="N668" s="43" t="str">
        <f>IF('Section 10a Bilan_Diffusion'!G48="","",'Section 10a Bilan_Diffusion'!G48)</f>
        <v/>
      </c>
      <c r="O668" s="43" t="str">
        <f>IF('Section 10a Bilan_Diffusion'!H48="","",'Section 10a Bilan_Diffusion'!H48)</f>
        <v/>
      </c>
      <c r="P668" s="43" t="str">
        <f>IF('Section 10a Bilan_Diffusion'!I48="","",IF('Section 10a Bilan_Diffusion'!I48="«Choisir»","",'Section 10a Bilan_Diffusion'!I48))</f>
        <v/>
      </c>
      <c r="Q668" s="43" t="str">
        <f>IF('Section 10a Bilan_Diffusion'!J48="","",IF('Section 10a Bilan_Diffusion'!J48="«Choisir»","",'Section 10a Bilan_Diffusion'!J48))</f>
        <v/>
      </c>
      <c r="R668" s="7" t="str">
        <f>IF('Section 10a Bilan_Diffusion'!K48="","",'Section 10a Bilan_Diffusion'!K48)</f>
        <v/>
      </c>
      <c r="S668" s="7" t="str">
        <f>IF('Section 10a Bilan_Diffusion'!L48="","",'Section 10a Bilan_Diffusion'!L48)</f>
        <v/>
      </c>
      <c r="T668" s="7" t="str">
        <f>IF('Section 10a Bilan_Diffusion'!M48="","",'Section 10a Bilan_Diffusion'!M48)</f>
        <v/>
      </c>
      <c r="U668" s="7" t="str">
        <f>IF('Section 10a Bilan_Diffusion'!N48="","",'Section 10a Bilan_Diffusion'!N48)</f>
        <v/>
      </c>
      <c r="V668" s="7">
        <f>'Section 10a Bilan_Diffusion'!O48</f>
        <v>0</v>
      </c>
      <c r="W668" s="7">
        <f>'Section 10a Bilan_Diffusion'!P48</f>
        <v>0</v>
      </c>
      <c r="X668" s="7">
        <f>'Section 10a Bilan_Diffusion'!Q48</f>
        <v>0</v>
      </c>
      <c r="Y668" s="7">
        <f>'Section 10a Bilan_Diffusion'!R48</f>
        <v>0</v>
      </c>
      <c r="Z668" s="7">
        <f>'Section 10a Bilan_Diffusion'!S48</f>
        <v>0</v>
      </c>
      <c r="AA668" s="7">
        <f>'Section 10a Bilan_Diffusion'!T48</f>
        <v>0</v>
      </c>
      <c r="AB668" s="7">
        <f>'Section 10a Bilan_Diffusion'!U48</f>
        <v>0</v>
      </c>
    </row>
    <row r="669" spans="1:28">
      <c r="A669" s="7">
        <f>'Identification '!$F$11</f>
        <v>0</v>
      </c>
      <c r="B669" s="43" t="str">
        <f>IF(AND('Identification '!$F$11="",'Identification '!$F$15&lt;&gt;""),'Identification '!$F$15,IF('Identification '!$F$11="","",IF('Identification '!$F$13="Inscrire le nom de votre organisme dans la cellule F15",'Identification '!$F$15,'Identification '!$F$13)))</f>
        <v/>
      </c>
      <c r="C669" s="7" t="str">
        <f>REF!$BM$7</f>
        <v>2025-2026</v>
      </c>
      <c r="D669" s="7" t="s">
        <v>2972</v>
      </c>
      <c r="E669" s="43" t="str">
        <f>'Identification '!$F$17</f>
        <v/>
      </c>
      <c r="F669" s="7" t="str">
        <f>'Identification '!$G$18</f>
        <v/>
      </c>
      <c r="G669" s="167" t="str">
        <f>IF('Section 10a Bilan_Diffusion'!$D$6="","",'Section 10a Bilan_Diffusion'!$D$6)</f>
        <v/>
      </c>
      <c r="H669" s="7" t="str">
        <f>IF('Section 10a Bilan_Diffusion'!$D$8="","",'Section 10a Bilan_Diffusion'!$D$8)</f>
        <v/>
      </c>
      <c r="I669" s="7" t="str">
        <f>IF('Section 10a Bilan_Diffusion'!$K$8="","",'Section 10a Bilan_Diffusion'!$K$8)</f>
        <v/>
      </c>
      <c r="J669" s="43" t="str">
        <f>IF('Section 10a Bilan_Diffusion'!C49="","",'Section 10a Bilan_Diffusion'!C49)</f>
        <v/>
      </c>
      <c r="K669" s="1177" t="str">
        <f>IF('Section 10a Bilan_Diffusion'!D49="","",'Section 10a Bilan_Diffusion'!D49)</f>
        <v/>
      </c>
      <c r="L669" s="43" t="str">
        <f>IF('Section 10a Bilan_Diffusion'!E49="","",IF('Section 10a Bilan_Diffusion'!E49="«Choisir»","",'Section 10a Bilan_Diffusion'!E49))</f>
        <v/>
      </c>
      <c r="M669" s="43" t="str">
        <f>IF('Section 10a Bilan_Diffusion'!F49="","",IF('Section 10a Bilan_Diffusion'!F49="«Choisir»","",'Section 10a Bilan_Diffusion'!F49))</f>
        <v/>
      </c>
      <c r="N669" s="43" t="str">
        <f>IF('Section 10a Bilan_Diffusion'!G49="","",'Section 10a Bilan_Diffusion'!G49)</f>
        <v/>
      </c>
      <c r="O669" s="43" t="str">
        <f>IF('Section 10a Bilan_Diffusion'!H49="","",'Section 10a Bilan_Diffusion'!H49)</f>
        <v/>
      </c>
      <c r="P669" s="43" t="str">
        <f>IF('Section 10a Bilan_Diffusion'!I49="","",IF('Section 10a Bilan_Diffusion'!I49="«Choisir»","",'Section 10a Bilan_Diffusion'!I49))</f>
        <v/>
      </c>
      <c r="Q669" s="43" t="str">
        <f>IF('Section 10a Bilan_Diffusion'!J49="","",IF('Section 10a Bilan_Diffusion'!J49="«Choisir»","",'Section 10a Bilan_Diffusion'!J49))</f>
        <v/>
      </c>
      <c r="R669" s="7" t="str">
        <f>IF('Section 10a Bilan_Diffusion'!K49="","",'Section 10a Bilan_Diffusion'!K49)</f>
        <v/>
      </c>
      <c r="S669" s="7" t="str">
        <f>IF('Section 10a Bilan_Diffusion'!L49="","",'Section 10a Bilan_Diffusion'!L49)</f>
        <v/>
      </c>
      <c r="T669" s="7" t="str">
        <f>IF('Section 10a Bilan_Diffusion'!M49="","",'Section 10a Bilan_Diffusion'!M49)</f>
        <v/>
      </c>
      <c r="U669" s="7" t="str">
        <f>IF('Section 10a Bilan_Diffusion'!N49="","",'Section 10a Bilan_Diffusion'!N49)</f>
        <v/>
      </c>
      <c r="V669" s="7">
        <f>'Section 10a Bilan_Diffusion'!O49</f>
        <v>0</v>
      </c>
      <c r="W669" s="7">
        <f>'Section 10a Bilan_Diffusion'!P49</f>
        <v>0</v>
      </c>
      <c r="X669" s="7">
        <f>'Section 10a Bilan_Diffusion'!Q49</f>
        <v>0</v>
      </c>
      <c r="Y669" s="7">
        <f>'Section 10a Bilan_Diffusion'!R49</f>
        <v>0</v>
      </c>
      <c r="Z669" s="7">
        <f>'Section 10a Bilan_Diffusion'!S49</f>
        <v>0</v>
      </c>
      <c r="AA669" s="7">
        <f>'Section 10a Bilan_Diffusion'!T49</f>
        <v>0</v>
      </c>
      <c r="AB669" s="7">
        <f>'Section 10a Bilan_Diffusion'!U49</f>
        <v>0</v>
      </c>
    </row>
    <row r="670" spans="1:28">
      <c r="A670" s="7">
        <f>'Identification '!$F$11</f>
        <v>0</v>
      </c>
      <c r="B670" s="43" t="str">
        <f>IF(AND('Identification '!$F$11="",'Identification '!$F$15&lt;&gt;""),'Identification '!$F$15,IF('Identification '!$F$11="","",IF('Identification '!$F$13="Inscrire le nom de votre organisme dans la cellule F15",'Identification '!$F$15,'Identification '!$F$13)))</f>
        <v/>
      </c>
      <c r="C670" s="7" t="str">
        <f>REF!$BM$7</f>
        <v>2025-2026</v>
      </c>
      <c r="D670" s="7" t="s">
        <v>2972</v>
      </c>
      <c r="E670" s="43" t="str">
        <f>'Identification '!$F$17</f>
        <v/>
      </c>
      <c r="F670" s="7" t="str">
        <f>'Identification '!$G$18</f>
        <v/>
      </c>
      <c r="G670" s="167" t="str">
        <f>IF('Section 10a Bilan_Diffusion'!$D$6="","",'Section 10a Bilan_Diffusion'!$D$6)</f>
        <v/>
      </c>
      <c r="H670" s="7" t="str">
        <f>IF('Section 10a Bilan_Diffusion'!$D$8="","",'Section 10a Bilan_Diffusion'!$D$8)</f>
        <v/>
      </c>
      <c r="I670" s="7" t="str">
        <f>IF('Section 10a Bilan_Diffusion'!$K$8="","",'Section 10a Bilan_Diffusion'!$K$8)</f>
        <v/>
      </c>
      <c r="J670" s="43" t="str">
        <f>IF('Section 10a Bilan_Diffusion'!C50="","",'Section 10a Bilan_Diffusion'!C50)</f>
        <v/>
      </c>
      <c r="K670" s="1177" t="str">
        <f>IF('Section 10a Bilan_Diffusion'!D50="","",'Section 10a Bilan_Diffusion'!D50)</f>
        <v/>
      </c>
      <c r="L670" s="43" t="str">
        <f>IF('Section 10a Bilan_Diffusion'!E50="","",IF('Section 10a Bilan_Diffusion'!E50="«Choisir»","",'Section 10a Bilan_Diffusion'!E50))</f>
        <v/>
      </c>
      <c r="M670" s="43" t="str">
        <f>IF('Section 10a Bilan_Diffusion'!F50="","",IF('Section 10a Bilan_Diffusion'!F50="«Choisir»","",'Section 10a Bilan_Diffusion'!F50))</f>
        <v/>
      </c>
      <c r="N670" s="43" t="str">
        <f>IF('Section 10a Bilan_Diffusion'!G50="","",'Section 10a Bilan_Diffusion'!G50)</f>
        <v/>
      </c>
      <c r="O670" s="43" t="str">
        <f>IF('Section 10a Bilan_Diffusion'!H50="","",'Section 10a Bilan_Diffusion'!H50)</f>
        <v/>
      </c>
      <c r="P670" s="43" t="str">
        <f>IF('Section 10a Bilan_Diffusion'!I50="","",IF('Section 10a Bilan_Diffusion'!I50="«Choisir»","",'Section 10a Bilan_Diffusion'!I50))</f>
        <v/>
      </c>
      <c r="Q670" s="43" t="str">
        <f>IF('Section 10a Bilan_Diffusion'!J50="","",IF('Section 10a Bilan_Diffusion'!J50="«Choisir»","",'Section 10a Bilan_Diffusion'!J50))</f>
        <v/>
      </c>
      <c r="R670" s="7" t="str">
        <f>IF('Section 10a Bilan_Diffusion'!K50="","",'Section 10a Bilan_Diffusion'!K50)</f>
        <v/>
      </c>
      <c r="S670" s="7" t="str">
        <f>IF('Section 10a Bilan_Diffusion'!L50="","",'Section 10a Bilan_Diffusion'!L50)</f>
        <v/>
      </c>
      <c r="T670" s="7" t="str">
        <f>IF('Section 10a Bilan_Diffusion'!M50="","",'Section 10a Bilan_Diffusion'!M50)</f>
        <v/>
      </c>
      <c r="U670" s="7" t="str">
        <f>IF('Section 10a Bilan_Diffusion'!N50="","",'Section 10a Bilan_Diffusion'!N50)</f>
        <v/>
      </c>
      <c r="V670" s="7">
        <f>'Section 10a Bilan_Diffusion'!O50</f>
        <v>0</v>
      </c>
      <c r="W670" s="7">
        <f>'Section 10a Bilan_Diffusion'!P50</f>
        <v>0</v>
      </c>
      <c r="X670" s="7">
        <f>'Section 10a Bilan_Diffusion'!Q50</f>
        <v>0</v>
      </c>
      <c r="Y670" s="7">
        <f>'Section 10a Bilan_Diffusion'!R50</f>
        <v>0</v>
      </c>
      <c r="Z670" s="7">
        <f>'Section 10a Bilan_Diffusion'!S50</f>
        <v>0</v>
      </c>
      <c r="AA670" s="7">
        <f>'Section 10a Bilan_Diffusion'!T50</f>
        <v>0</v>
      </c>
      <c r="AB670" s="7">
        <f>'Section 10a Bilan_Diffusion'!U50</f>
        <v>0</v>
      </c>
    </row>
    <row r="671" spans="1:28">
      <c r="A671" s="7">
        <f>'Identification '!$F$11</f>
        <v>0</v>
      </c>
      <c r="B671" s="43" t="str">
        <f>IF(AND('Identification '!$F$11="",'Identification '!$F$15&lt;&gt;""),'Identification '!$F$15,IF('Identification '!$F$11="","",IF('Identification '!$F$13="Inscrire le nom de votre organisme dans la cellule F15",'Identification '!$F$15,'Identification '!$F$13)))</f>
        <v/>
      </c>
      <c r="C671" s="7" t="str">
        <f>REF!$BM$7</f>
        <v>2025-2026</v>
      </c>
      <c r="D671" s="7" t="s">
        <v>2972</v>
      </c>
      <c r="E671" s="43" t="str">
        <f>'Identification '!$F$17</f>
        <v/>
      </c>
      <c r="F671" s="7" t="str">
        <f>'Identification '!$G$18</f>
        <v/>
      </c>
      <c r="G671" s="167" t="str">
        <f>IF('Section 10a Bilan_Diffusion'!$D$6="","",'Section 10a Bilan_Diffusion'!$D$6)</f>
        <v/>
      </c>
      <c r="H671" s="7" t="str">
        <f>IF('Section 10a Bilan_Diffusion'!$D$8="","",'Section 10a Bilan_Diffusion'!$D$8)</f>
        <v/>
      </c>
      <c r="I671" s="7" t="str">
        <f>IF('Section 10a Bilan_Diffusion'!$K$8="","",'Section 10a Bilan_Diffusion'!$K$8)</f>
        <v/>
      </c>
      <c r="J671" s="43" t="str">
        <f>IF('Section 10a Bilan_Diffusion'!C51="","",'Section 10a Bilan_Diffusion'!C51)</f>
        <v/>
      </c>
      <c r="K671" s="1177" t="str">
        <f>IF('Section 10a Bilan_Diffusion'!D51="","",'Section 10a Bilan_Diffusion'!D51)</f>
        <v/>
      </c>
      <c r="L671" s="43" t="str">
        <f>IF('Section 10a Bilan_Diffusion'!E51="","",IF('Section 10a Bilan_Diffusion'!E51="«Choisir»","",'Section 10a Bilan_Diffusion'!E51))</f>
        <v/>
      </c>
      <c r="M671" s="43" t="str">
        <f>IF('Section 10a Bilan_Diffusion'!F51="","",IF('Section 10a Bilan_Diffusion'!F51="«Choisir»","",'Section 10a Bilan_Diffusion'!F51))</f>
        <v/>
      </c>
      <c r="N671" s="43" t="str">
        <f>IF('Section 10a Bilan_Diffusion'!G51="","",'Section 10a Bilan_Diffusion'!G51)</f>
        <v/>
      </c>
      <c r="O671" s="43" t="str">
        <f>IF('Section 10a Bilan_Diffusion'!H51="","",'Section 10a Bilan_Diffusion'!H51)</f>
        <v/>
      </c>
      <c r="P671" s="43" t="str">
        <f>IF('Section 10a Bilan_Diffusion'!I51="","",IF('Section 10a Bilan_Diffusion'!I51="«Choisir»","",'Section 10a Bilan_Diffusion'!I51))</f>
        <v/>
      </c>
      <c r="Q671" s="43" t="str">
        <f>IF('Section 10a Bilan_Diffusion'!J51="","",IF('Section 10a Bilan_Diffusion'!J51="«Choisir»","",'Section 10a Bilan_Diffusion'!J51))</f>
        <v/>
      </c>
      <c r="R671" s="7" t="str">
        <f>IF('Section 10a Bilan_Diffusion'!K51="","",'Section 10a Bilan_Diffusion'!K51)</f>
        <v/>
      </c>
      <c r="S671" s="7" t="str">
        <f>IF('Section 10a Bilan_Diffusion'!L51="","",'Section 10a Bilan_Diffusion'!L51)</f>
        <v/>
      </c>
      <c r="T671" s="7" t="str">
        <f>IF('Section 10a Bilan_Diffusion'!M51="","",'Section 10a Bilan_Diffusion'!M51)</f>
        <v/>
      </c>
      <c r="U671" s="7" t="str">
        <f>IF('Section 10a Bilan_Diffusion'!N51="","",'Section 10a Bilan_Diffusion'!N51)</f>
        <v/>
      </c>
      <c r="V671" s="7">
        <f>'Section 10a Bilan_Diffusion'!O51</f>
        <v>0</v>
      </c>
      <c r="W671" s="7">
        <f>'Section 10a Bilan_Diffusion'!P51</f>
        <v>0</v>
      </c>
      <c r="X671" s="7">
        <f>'Section 10a Bilan_Diffusion'!Q51</f>
        <v>0</v>
      </c>
      <c r="Y671" s="7">
        <f>'Section 10a Bilan_Diffusion'!R51</f>
        <v>0</v>
      </c>
      <c r="Z671" s="7">
        <f>'Section 10a Bilan_Diffusion'!S51</f>
        <v>0</v>
      </c>
      <c r="AA671" s="7">
        <f>'Section 10a Bilan_Diffusion'!T51</f>
        <v>0</v>
      </c>
      <c r="AB671" s="7">
        <f>'Section 10a Bilan_Diffusion'!U51</f>
        <v>0</v>
      </c>
    </row>
    <row r="672" spans="1:28">
      <c r="A672" s="7">
        <f>'Identification '!$F$11</f>
        <v>0</v>
      </c>
      <c r="B672" s="43" t="str">
        <f>IF(AND('Identification '!$F$11="",'Identification '!$F$15&lt;&gt;""),'Identification '!$F$15,IF('Identification '!$F$11="","",IF('Identification '!$F$13="Inscrire le nom de votre organisme dans la cellule F15",'Identification '!$F$15,'Identification '!$F$13)))</f>
        <v/>
      </c>
      <c r="C672" s="7" t="str">
        <f>REF!$BM$7</f>
        <v>2025-2026</v>
      </c>
      <c r="D672" s="7" t="s">
        <v>2972</v>
      </c>
      <c r="E672" s="43" t="str">
        <f>'Identification '!$F$17</f>
        <v/>
      </c>
      <c r="F672" s="7" t="str">
        <f>'Identification '!$G$18</f>
        <v/>
      </c>
      <c r="G672" s="167" t="str">
        <f>IF('Section 10a Bilan_Diffusion'!$D$6="","",'Section 10a Bilan_Diffusion'!$D$6)</f>
        <v/>
      </c>
      <c r="H672" s="7" t="str">
        <f>IF('Section 10a Bilan_Diffusion'!$D$8="","",'Section 10a Bilan_Diffusion'!$D$8)</f>
        <v/>
      </c>
      <c r="I672" s="7" t="str">
        <f>IF('Section 10a Bilan_Diffusion'!$K$8="","",'Section 10a Bilan_Diffusion'!$K$8)</f>
        <v/>
      </c>
      <c r="J672" s="43" t="str">
        <f>IF('Section 10a Bilan_Diffusion'!C52="","",'Section 10a Bilan_Diffusion'!C52)</f>
        <v/>
      </c>
      <c r="K672" s="1177" t="str">
        <f>IF('Section 10a Bilan_Diffusion'!D52="","",'Section 10a Bilan_Diffusion'!D52)</f>
        <v/>
      </c>
      <c r="L672" s="43" t="str">
        <f>IF('Section 10a Bilan_Diffusion'!E52="","",IF('Section 10a Bilan_Diffusion'!E52="«Choisir»","",'Section 10a Bilan_Diffusion'!E52))</f>
        <v/>
      </c>
      <c r="M672" s="43" t="str">
        <f>IF('Section 10a Bilan_Diffusion'!F52="","",IF('Section 10a Bilan_Diffusion'!F52="«Choisir»","",'Section 10a Bilan_Diffusion'!F52))</f>
        <v/>
      </c>
      <c r="N672" s="43" t="str">
        <f>IF('Section 10a Bilan_Diffusion'!G52="","",'Section 10a Bilan_Diffusion'!G52)</f>
        <v/>
      </c>
      <c r="O672" s="43" t="str">
        <f>IF('Section 10a Bilan_Diffusion'!H52="","",'Section 10a Bilan_Diffusion'!H52)</f>
        <v/>
      </c>
      <c r="P672" s="43" t="str">
        <f>IF('Section 10a Bilan_Diffusion'!I52="","",IF('Section 10a Bilan_Diffusion'!I52="«Choisir»","",'Section 10a Bilan_Diffusion'!I52))</f>
        <v/>
      </c>
      <c r="Q672" s="43" t="str">
        <f>IF('Section 10a Bilan_Diffusion'!J52="","",IF('Section 10a Bilan_Diffusion'!J52="«Choisir»","",'Section 10a Bilan_Diffusion'!J52))</f>
        <v/>
      </c>
      <c r="R672" s="7" t="str">
        <f>IF('Section 10a Bilan_Diffusion'!K52="","",'Section 10a Bilan_Diffusion'!K52)</f>
        <v/>
      </c>
      <c r="S672" s="7" t="str">
        <f>IF('Section 10a Bilan_Diffusion'!L52="","",'Section 10a Bilan_Diffusion'!L52)</f>
        <v/>
      </c>
      <c r="T672" s="7" t="str">
        <f>IF('Section 10a Bilan_Diffusion'!M52="","",'Section 10a Bilan_Diffusion'!M52)</f>
        <v/>
      </c>
      <c r="U672" s="7" t="str">
        <f>IF('Section 10a Bilan_Diffusion'!N52="","",'Section 10a Bilan_Diffusion'!N52)</f>
        <v/>
      </c>
      <c r="V672" s="7">
        <f>'Section 10a Bilan_Diffusion'!O52</f>
        <v>0</v>
      </c>
      <c r="W672" s="7">
        <f>'Section 10a Bilan_Diffusion'!P52</f>
        <v>0</v>
      </c>
      <c r="X672" s="7">
        <f>'Section 10a Bilan_Diffusion'!Q52</f>
        <v>0</v>
      </c>
      <c r="Y672" s="7">
        <f>'Section 10a Bilan_Diffusion'!R52</f>
        <v>0</v>
      </c>
      <c r="Z672" s="7">
        <f>'Section 10a Bilan_Diffusion'!S52</f>
        <v>0</v>
      </c>
      <c r="AA672" s="7">
        <f>'Section 10a Bilan_Diffusion'!T52</f>
        <v>0</v>
      </c>
      <c r="AB672" s="7">
        <f>'Section 10a Bilan_Diffusion'!U52</f>
        <v>0</v>
      </c>
    </row>
    <row r="673" spans="1:28">
      <c r="A673" s="7">
        <f>'Identification '!$F$11</f>
        <v>0</v>
      </c>
      <c r="B673" s="43" t="str">
        <f>IF(AND('Identification '!$F$11="",'Identification '!$F$15&lt;&gt;""),'Identification '!$F$15,IF('Identification '!$F$11="","",IF('Identification '!$F$13="Inscrire le nom de votre organisme dans la cellule F15",'Identification '!$F$15,'Identification '!$F$13)))</f>
        <v/>
      </c>
      <c r="C673" s="7" t="str">
        <f>REF!$BM$7</f>
        <v>2025-2026</v>
      </c>
      <c r="D673" s="7" t="s">
        <v>2972</v>
      </c>
      <c r="E673" s="43" t="str">
        <f>'Identification '!$F$17</f>
        <v/>
      </c>
      <c r="F673" s="7" t="str">
        <f>'Identification '!$G$18</f>
        <v/>
      </c>
      <c r="G673" s="167" t="str">
        <f>IF('Section 10a Bilan_Diffusion'!$D$6="","",'Section 10a Bilan_Diffusion'!$D$6)</f>
        <v/>
      </c>
      <c r="H673" s="7" t="str">
        <f>IF('Section 10a Bilan_Diffusion'!$D$8="","",'Section 10a Bilan_Diffusion'!$D$8)</f>
        <v/>
      </c>
      <c r="I673" s="7" t="str">
        <f>IF('Section 10a Bilan_Diffusion'!$K$8="","",'Section 10a Bilan_Diffusion'!$K$8)</f>
        <v/>
      </c>
      <c r="J673" s="43" t="str">
        <f>IF('Section 10a Bilan_Diffusion'!C53="","",'Section 10a Bilan_Diffusion'!C53)</f>
        <v/>
      </c>
      <c r="K673" s="1177" t="str">
        <f>IF('Section 10a Bilan_Diffusion'!D53="","",'Section 10a Bilan_Diffusion'!D53)</f>
        <v/>
      </c>
      <c r="L673" s="43" t="str">
        <f>IF('Section 10a Bilan_Diffusion'!E53="","",IF('Section 10a Bilan_Diffusion'!E53="«Choisir»","",'Section 10a Bilan_Diffusion'!E53))</f>
        <v/>
      </c>
      <c r="M673" s="43" t="str">
        <f>IF('Section 10a Bilan_Diffusion'!F53="","",IF('Section 10a Bilan_Diffusion'!F53="«Choisir»","",'Section 10a Bilan_Diffusion'!F53))</f>
        <v/>
      </c>
      <c r="N673" s="43" t="str">
        <f>IF('Section 10a Bilan_Diffusion'!G53="","",'Section 10a Bilan_Diffusion'!G53)</f>
        <v/>
      </c>
      <c r="O673" s="43" t="str">
        <f>IF('Section 10a Bilan_Diffusion'!H53="","",'Section 10a Bilan_Diffusion'!H53)</f>
        <v/>
      </c>
      <c r="P673" s="43" t="str">
        <f>IF('Section 10a Bilan_Diffusion'!I53="","",IF('Section 10a Bilan_Diffusion'!I53="«Choisir»","",'Section 10a Bilan_Diffusion'!I53))</f>
        <v/>
      </c>
      <c r="Q673" s="43" t="str">
        <f>IF('Section 10a Bilan_Diffusion'!J53="","",IF('Section 10a Bilan_Diffusion'!J53="«Choisir»","",'Section 10a Bilan_Diffusion'!J53))</f>
        <v/>
      </c>
      <c r="R673" s="7" t="str">
        <f>IF('Section 10a Bilan_Diffusion'!K53="","",'Section 10a Bilan_Diffusion'!K53)</f>
        <v/>
      </c>
      <c r="S673" s="7" t="str">
        <f>IF('Section 10a Bilan_Diffusion'!L53="","",'Section 10a Bilan_Diffusion'!L53)</f>
        <v/>
      </c>
      <c r="T673" s="7" t="str">
        <f>IF('Section 10a Bilan_Diffusion'!M53="","",'Section 10a Bilan_Diffusion'!M53)</f>
        <v/>
      </c>
      <c r="U673" s="7" t="str">
        <f>IF('Section 10a Bilan_Diffusion'!N53="","",'Section 10a Bilan_Diffusion'!N53)</f>
        <v/>
      </c>
      <c r="V673" s="7">
        <f>'Section 10a Bilan_Diffusion'!O53</f>
        <v>0</v>
      </c>
      <c r="W673" s="7">
        <f>'Section 10a Bilan_Diffusion'!P53</f>
        <v>0</v>
      </c>
      <c r="X673" s="7">
        <f>'Section 10a Bilan_Diffusion'!Q53</f>
        <v>0</v>
      </c>
      <c r="Y673" s="7">
        <f>'Section 10a Bilan_Diffusion'!R53</f>
        <v>0</v>
      </c>
      <c r="Z673" s="7">
        <f>'Section 10a Bilan_Diffusion'!S53</f>
        <v>0</v>
      </c>
      <c r="AA673" s="7">
        <f>'Section 10a Bilan_Diffusion'!T53</f>
        <v>0</v>
      </c>
      <c r="AB673" s="7">
        <f>'Section 10a Bilan_Diffusion'!U53</f>
        <v>0</v>
      </c>
    </row>
    <row r="674" spans="1:28">
      <c r="A674" s="7">
        <f>'Identification '!$F$11</f>
        <v>0</v>
      </c>
      <c r="B674" s="43" t="str">
        <f>IF(AND('Identification '!$F$11="",'Identification '!$F$15&lt;&gt;""),'Identification '!$F$15,IF('Identification '!$F$11="","",IF('Identification '!$F$13="Inscrire le nom de votre organisme dans la cellule F15",'Identification '!$F$15,'Identification '!$F$13)))</f>
        <v/>
      </c>
      <c r="C674" s="7" t="str">
        <f>REF!$BM$7</f>
        <v>2025-2026</v>
      </c>
      <c r="D674" s="7" t="s">
        <v>2972</v>
      </c>
      <c r="E674" s="43" t="str">
        <f>'Identification '!$F$17</f>
        <v/>
      </c>
      <c r="F674" s="7" t="str">
        <f>'Identification '!$G$18</f>
        <v/>
      </c>
      <c r="G674" s="167" t="str">
        <f>IF('Section 10a Bilan_Diffusion'!$D$6="","",'Section 10a Bilan_Diffusion'!$D$6)</f>
        <v/>
      </c>
      <c r="H674" s="7" t="str">
        <f>IF('Section 10a Bilan_Diffusion'!$D$8="","",'Section 10a Bilan_Diffusion'!$D$8)</f>
        <v/>
      </c>
      <c r="I674" s="7" t="str">
        <f>IF('Section 10a Bilan_Diffusion'!$K$8="","",'Section 10a Bilan_Diffusion'!$K$8)</f>
        <v/>
      </c>
      <c r="J674" s="43" t="str">
        <f>IF('Section 10a Bilan_Diffusion'!C54="","",'Section 10a Bilan_Diffusion'!C54)</f>
        <v/>
      </c>
      <c r="K674" s="1177" t="str">
        <f>IF('Section 10a Bilan_Diffusion'!D54="","",'Section 10a Bilan_Diffusion'!D54)</f>
        <v/>
      </c>
      <c r="L674" s="43" t="str">
        <f>IF('Section 10a Bilan_Diffusion'!E54="","",IF('Section 10a Bilan_Diffusion'!E54="«Choisir»","",'Section 10a Bilan_Diffusion'!E54))</f>
        <v/>
      </c>
      <c r="M674" s="43" t="str">
        <f>IF('Section 10a Bilan_Diffusion'!F54="","",IF('Section 10a Bilan_Diffusion'!F54="«Choisir»","",'Section 10a Bilan_Diffusion'!F54))</f>
        <v/>
      </c>
      <c r="N674" s="43" t="str">
        <f>IF('Section 10a Bilan_Diffusion'!G54="","",'Section 10a Bilan_Diffusion'!G54)</f>
        <v/>
      </c>
      <c r="O674" s="43" t="str">
        <f>IF('Section 10a Bilan_Diffusion'!H54="","",'Section 10a Bilan_Diffusion'!H54)</f>
        <v/>
      </c>
      <c r="P674" s="43" t="str">
        <f>IF('Section 10a Bilan_Diffusion'!I54="","",IF('Section 10a Bilan_Diffusion'!I54="«Choisir»","",'Section 10a Bilan_Diffusion'!I54))</f>
        <v/>
      </c>
      <c r="Q674" s="43" t="str">
        <f>IF('Section 10a Bilan_Diffusion'!J54="","",IF('Section 10a Bilan_Diffusion'!J54="«Choisir»","",'Section 10a Bilan_Diffusion'!J54))</f>
        <v/>
      </c>
      <c r="R674" s="7" t="str">
        <f>IF('Section 10a Bilan_Diffusion'!K54="","",'Section 10a Bilan_Diffusion'!K54)</f>
        <v/>
      </c>
      <c r="S674" s="7" t="str">
        <f>IF('Section 10a Bilan_Diffusion'!L54="","",'Section 10a Bilan_Diffusion'!L54)</f>
        <v/>
      </c>
      <c r="T674" s="7" t="str">
        <f>IF('Section 10a Bilan_Diffusion'!M54="","",'Section 10a Bilan_Diffusion'!M54)</f>
        <v/>
      </c>
      <c r="U674" s="7" t="str">
        <f>IF('Section 10a Bilan_Diffusion'!N54="","",'Section 10a Bilan_Diffusion'!N54)</f>
        <v/>
      </c>
      <c r="V674" s="7">
        <f>'Section 10a Bilan_Diffusion'!O54</f>
        <v>0</v>
      </c>
      <c r="W674" s="7">
        <f>'Section 10a Bilan_Diffusion'!P54</f>
        <v>0</v>
      </c>
      <c r="X674" s="7">
        <f>'Section 10a Bilan_Diffusion'!Q54</f>
        <v>0</v>
      </c>
      <c r="Y674" s="7">
        <f>'Section 10a Bilan_Diffusion'!R54</f>
        <v>0</v>
      </c>
      <c r="Z674" s="7">
        <f>'Section 10a Bilan_Diffusion'!S54</f>
        <v>0</v>
      </c>
      <c r="AA674" s="7">
        <f>'Section 10a Bilan_Diffusion'!T54</f>
        <v>0</v>
      </c>
      <c r="AB674" s="7">
        <f>'Section 10a Bilan_Diffusion'!U54</f>
        <v>0</v>
      </c>
    </row>
    <row r="675" spans="1:28">
      <c r="A675" s="7">
        <f>'Identification '!$F$11</f>
        <v>0</v>
      </c>
      <c r="B675" s="43" t="str">
        <f>IF(AND('Identification '!$F$11="",'Identification '!$F$15&lt;&gt;""),'Identification '!$F$15,IF('Identification '!$F$11="","",IF('Identification '!$F$13="Inscrire le nom de votre organisme dans la cellule F15",'Identification '!$F$15,'Identification '!$F$13)))</f>
        <v/>
      </c>
      <c r="C675" s="7" t="str">
        <f>REF!$BM$7</f>
        <v>2025-2026</v>
      </c>
      <c r="D675" s="7" t="s">
        <v>2972</v>
      </c>
      <c r="E675" s="43" t="str">
        <f>'Identification '!$F$17</f>
        <v/>
      </c>
      <c r="F675" s="7" t="str">
        <f>'Identification '!$G$18</f>
        <v/>
      </c>
      <c r="G675" s="167" t="str">
        <f>IF('Section 10a Bilan_Diffusion'!$D$6="","",'Section 10a Bilan_Diffusion'!$D$6)</f>
        <v/>
      </c>
      <c r="H675" s="7" t="str">
        <f>IF('Section 10a Bilan_Diffusion'!$D$8="","",'Section 10a Bilan_Diffusion'!$D$8)</f>
        <v/>
      </c>
      <c r="I675" s="7" t="str">
        <f>IF('Section 10a Bilan_Diffusion'!$K$8="","",'Section 10a Bilan_Diffusion'!$K$8)</f>
        <v/>
      </c>
      <c r="J675" s="43" t="str">
        <f>IF('Section 10a Bilan_Diffusion'!C55="","",'Section 10a Bilan_Diffusion'!C55)</f>
        <v/>
      </c>
      <c r="K675" s="1177" t="str">
        <f>IF('Section 10a Bilan_Diffusion'!D55="","",'Section 10a Bilan_Diffusion'!D55)</f>
        <v/>
      </c>
      <c r="L675" s="43" t="str">
        <f>IF('Section 10a Bilan_Diffusion'!E55="","",IF('Section 10a Bilan_Diffusion'!E55="«Choisir»","",'Section 10a Bilan_Diffusion'!E55))</f>
        <v/>
      </c>
      <c r="M675" s="43" t="str">
        <f>IF('Section 10a Bilan_Diffusion'!F55="","",IF('Section 10a Bilan_Diffusion'!F55="«Choisir»","",'Section 10a Bilan_Diffusion'!F55))</f>
        <v/>
      </c>
      <c r="N675" s="43" t="str">
        <f>IF('Section 10a Bilan_Diffusion'!G55="","",'Section 10a Bilan_Diffusion'!G55)</f>
        <v/>
      </c>
      <c r="O675" s="43" t="str">
        <f>IF('Section 10a Bilan_Diffusion'!H55="","",'Section 10a Bilan_Diffusion'!H55)</f>
        <v/>
      </c>
      <c r="P675" s="43" t="str">
        <f>IF('Section 10a Bilan_Diffusion'!I55="","",IF('Section 10a Bilan_Diffusion'!I55="«Choisir»","",'Section 10a Bilan_Diffusion'!I55))</f>
        <v/>
      </c>
      <c r="Q675" s="43" t="str">
        <f>IF('Section 10a Bilan_Diffusion'!J55="","",IF('Section 10a Bilan_Diffusion'!J55="«Choisir»","",'Section 10a Bilan_Diffusion'!J55))</f>
        <v/>
      </c>
      <c r="R675" s="7" t="str">
        <f>IF('Section 10a Bilan_Diffusion'!K55="","",'Section 10a Bilan_Diffusion'!K55)</f>
        <v/>
      </c>
      <c r="S675" s="7" t="str">
        <f>IF('Section 10a Bilan_Diffusion'!L55="","",'Section 10a Bilan_Diffusion'!L55)</f>
        <v/>
      </c>
      <c r="T675" s="7" t="str">
        <f>IF('Section 10a Bilan_Diffusion'!M55="","",'Section 10a Bilan_Diffusion'!M55)</f>
        <v/>
      </c>
      <c r="U675" s="7" t="str">
        <f>IF('Section 10a Bilan_Diffusion'!N55="","",'Section 10a Bilan_Diffusion'!N55)</f>
        <v/>
      </c>
      <c r="V675" s="7">
        <f>'Section 10a Bilan_Diffusion'!O55</f>
        <v>0</v>
      </c>
      <c r="W675" s="7">
        <f>'Section 10a Bilan_Diffusion'!P55</f>
        <v>0</v>
      </c>
      <c r="X675" s="7">
        <f>'Section 10a Bilan_Diffusion'!Q55</f>
        <v>0</v>
      </c>
      <c r="Y675" s="7">
        <f>'Section 10a Bilan_Diffusion'!R55</f>
        <v>0</v>
      </c>
      <c r="Z675" s="7">
        <f>'Section 10a Bilan_Diffusion'!S55</f>
        <v>0</v>
      </c>
      <c r="AA675" s="7">
        <f>'Section 10a Bilan_Diffusion'!T55</f>
        <v>0</v>
      </c>
      <c r="AB675" s="7">
        <f>'Section 10a Bilan_Diffusion'!U55</f>
        <v>0</v>
      </c>
    </row>
    <row r="676" spans="1:28">
      <c r="A676" s="7">
        <f>'Identification '!$F$11</f>
        <v>0</v>
      </c>
      <c r="B676" s="43" t="str">
        <f>IF(AND('Identification '!$F$11="",'Identification '!$F$15&lt;&gt;""),'Identification '!$F$15,IF('Identification '!$F$11="","",IF('Identification '!$F$13="Inscrire le nom de votre organisme dans la cellule F15",'Identification '!$F$15,'Identification '!$F$13)))</f>
        <v/>
      </c>
      <c r="C676" s="7" t="str">
        <f>REF!$BM$7</f>
        <v>2025-2026</v>
      </c>
      <c r="D676" s="7" t="s">
        <v>2972</v>
      </c>
      <c r="E676" s="43" t="str">
        <f>'Identification '!$F$17</f>
        <v/>
      </c>
      <c r="F676" s="7" t="str">
        <f>'Identification '!$G$18</f>
        <v/>
      </c>
      <c r="G676" s="167" t="str">
        <f>IF('Section 10a Bilan_Diffusion'!$D$6="","",'Section 10a Bilan_Diffusion'!$D$6)</f>
        <v/>
      </c>
      <c r="H676" s="7" t="str">
        <f>IF('Section 10a Bilan_Diffusion'!$D$8="","",'Section 10a Bilan_Diffusion'!$D$8)</f>
        <v/>
      </c>
      <c r="I676" s="7" t="str">
        <f>IF('Section 10a Bilan_Diffusion'!$K$8="","",'Section 10a Bilan_Diffusion'!$K$8)</f>
        <v/>
      </c>
      <c r="J676" s="43" t="str">
        <f>IF('Section 10a Bilan_Diffusion'!C56="","",'Section 10a Bilan_Diffusion'!C56)</f>
        <v/>
      </c>
      <c r="K676" s="1177" t="str">
        <f>IF('Section 10a Bilan_Diffusion'!D56="","",'Section 10a Bilan_Diffusion'!D56)</f>
        <v/>
      </c>
      <c r="L676" s="43" t="str">
        <f>IF('Section 10a Bilan_Diffusion'!E56="","",IF('Section 10a Bilan_Diffusion'!E56="«Choisir»","",'Section 10a Bilan_Diffusion'!E56))</f>
        <v/>
      </c>
      <c r="M676" s="43" t="str">
        <f>IF('Section 10a Bilan_Diffusion'!F56="","",IF('Section 10a Bilan_Diffusion'!F56="«Choisir»","",'Section 10a Bilan_Diffusion'!F56))</f>
        <v/>
      </c>
      <c r="N676" s="43" t="str">
        <f>IF('Section 10a Bilan_Diffusion'!G56="","",'Section 10a Bilan_Diffusion'!G56)</f>
        <v/>
      </c>
      <c r="O676" s="43" t="str">
        <f>IF('Section 10a Bilan_Diffusion'!H56="","",'Section 10a Bilan_Diffusion'!H56)</f>
        <v/>
      </c>
      <c r="P676" s="43" t="str">
        <f>IF('Section 10a Bilan_Diffusion'!I56="","",IF('Section 10a Bilan_Diffusion'!I56="«Choisir»","",'Section 10a Bilan_Diffusion'!I56))</f>
        <v/>
      </c>
      <c r="Q676" s="43" t="str">
        <f>IF('Section 10a Bilan_Diffusion'!J56="","",IF('Section 10a Bilan_Diffusion'!J56="«Choisir»","",'Section 10a Bilan_Diffusion'!J56))</f>
        <v/>
      </c>
      <c r="R676" s="7" t="str">
        <f>IF('Section 10a Bilan_Diffusion'!K56="","",'Section 10a Bilan_Diffusion'!K56)</f>
        <v/>
      </c>
      <c r="S676" s="7" t="str">
        <f>IF('Section 10a Bilan_Diffusion'!L56="","",'Section 10a Bilan_Diffusion'!L56)</f>
        <v/>
      </c>
      <c r="T676" s="7" t="str">
        <f>IF('Section 10a Bilan_Diffusion'!M56="","",'Section 10a Bilan_Diffusion'!M56)</f>
        <v/>
      </c>
      <c r="U676" s="7" t="str">
        <f>IF('Section 10a Bilan_Diffusion'!N56="","",'Section 10a Bilan_Diffusion'!N56)</f>
        <v/>
      </c>
      <c r="V676" s="7">
        <f>'Section 10a Bilan_Diffusion'!O56</f>
        <v>0</v>
      </c>
      <c r="W676" s="7">
        <f>'Section 10a Bilan_Diffusion'!P56</f>
        <v>0</v>
      </c>
      <c r="X676" s="7">
        <f>'Section 10a Bilan_Diffusion'!Q56</f>
        <v>0</v>
      </c>
      <c r="Y676" s="7">
        <f>'Section 10a Bilan_Diffusion'!R56</f>
        <v>0</v>
      </c>
      <c r="Z676" s="7">
        <f>'Section 10a Bilan_Diffusion'!S56</f>
        <v>0</v>
      </c>
      <c r="AA676" s="7">
        <f>'Section 10a Bilan_Diffusion'!T56</f>
        <v>0</v>
      </c>
      <c r="AB676" s="7">
        <f>'Section 10a Bilan_Diffusion'!U56</f>
        <v>0</v>
      </c>
    </row>
    <row r="677" spans="1:28">
      <c r="A677" s="7">
        <f>'Identification '!$F$11</f>
        <v>0</v>
      </c>
      <c r="B677" s="43" t="str">
        <f>IF(AND('Identification '!$F$11="",'Identification '!$F$15&lt;&gt;""),'Identification '!$F$15,IF('Identification '!$F$11="","",IF('Identification '!$F$13="Inscrire le nom de votre organisme dans la cellule F15",'Identification '!$F$15,'Identification '!$F$13)))</f>
        <v/>
      </c>
      <c r="C677" s="7" t="str">
        <f>REF!$BM$7</f>
        <v>2025-2026</v>
      </c>
      <c r="D677" s="7" t="s">
        <v>2972</v>
      </c>
      <c r="E677" s="43" t="str">
        <f>'Identification '!$F$17</f>
        <v/>
      </c>
      <c r="F677" s="7" t="str">
        <f>'Identification '!$G$18</f>
        <v/>
      </c>
      <c r="G677" s="167" t="str">
        <f>IF('Section 10a Bilan_Diffusion'!$D$6="","",'Section 10a Bilan_Diffusion'!$D$6)</f>
        <v/>
      </c>
      <c r="H677" s="7" t="str">
        <f>IF('Section 10a Bilan_Diffusion'!$D$8="","",'Section 10a Bilan_Diffusion'!$D$8)</f>
        <v/>
      </c>
      <c r="I677" s="7" t="str">
        <f>IF('Section 10a Bilan_Diffusion'!$K$8="","",'Section 10a Bilan_Diffusion'!$K$8)</f>
        <v/>
      </c>
      <c r="J677" s="43" t="str">
        <f>IF('Section 10a Bilan_Diffusion'!C57="","",'Section 10a Bilan_Diffusion'!C57)</f>
        <v/>
      </c>
      <c r="K677" s="1177" t="str">
        <f>IF('Section 10a Bilan_Diffusion'!D57="","",'Section 10a Bilan_Diffusion'!D57)</f>
        <v/>
      </c>
      <c r="L677" s="43" t="str">
        <f>IF('Section 10a Bilan_Diffusion'!E57="","",IF('Section 10a Bilan_Diffusion'!E57="«Choisir»","",'Section 10a Bilan_Diffusion'!E57))</f>
        <v/>
      </c>
      <c r="M677" s="43" t="str">
        <f>IF('Section 10a Bilan_Diffusion'!F57="","",IF('Section 10a Bilan_Diffusion'!F57="«Choisir»","",'Section 10a Bilan_Diffusion'!F57))</f>
        <v/>
      </c>
      <c r="N677" s="43" t="str">
        <f>IF('Section 10a Bilan_Diffusion'!G57="","",'Section 10a Bilan_Diffusion'!G57)</f>
        <v/>
      </c>
      <c r="O677" s="43" t="str">
        <f>IF('Section 10a Bilan_Diffusion'!H57="","",'Section 10a Bilan_Diffusion'!H57)</f>
        <v/>
      </c>
      <c r="P677" s="43" t="str">
        <f>IF('Section 10a Bilan_Diffusion'!I57="","",IF('Section 10a Bilan_Diffusion'!I57="«Choisir»","",'Section 10a Bilan_Diffusion'!I57))</f>
        <v/>
      </c>
      <c r="Q677" s="43" t="str">
        <f>IF('Section 10a Bilan_Diffusion'!J57="","",IF('Section 10a Bilan_Diffusion'!J57="«Choisir»","",'Section 10a Bilan_Diffusion'!J57))</f>
        <v/>
      </c>
      <c r="R677" s="7" t="str">
        <f>IF('Section 10a Bilan_Diffusion'!K57="","",'Section 10a Bilan_Diffusion'!K57)</f>
        <v/>
      </c>
      <c r="S677" s="7" t="str">
        <f>IF('Section 10a Bilan_Diffusion'!L57="","",'Section 10a Bilan_Diffusion'!L57)</f>
        <v/>
      </c>
      <c r="T677" s="7" t="str">
        <f>IF('Section 10a Bilan_Diffusion'!M57="","",'Section 10a Bilan_Diffusion'!M57)</f>
        <v/>
      </c>
      <c r="U677" s="7" t="str">
        <f>IF('Section 10a Bilan_Diffusion'!N57="","",'Section 10a Bilan_Diffusion'!N57)</f>
        <v/>
      </c>
      <c r="V677" s="7">
        <f>'Section 10a Bilan_Diffusion'!O57</f>
        <v>0</v>
      </c>
      <c r="W677" s="7">
        <f>'Section 10a Bilan_Diffusion'!P57</f>
        <v>0</v>
      </c>
      <c r="X677" s="7">
        <f>'Section 10a Bilan_Diffusion'!Q57</f>
        <v>0</v>
      </c>
      <c r="Y677" s="7">
        <f>'Section 10a Bilan_Diffusion'!R57</f>
        <v>0</v>
      </c>
      <c r="Z677" s="7">
        <f>'Section 10a Bilan_Diffusion'!S57</f>
        <v>0</v>
      </c>
      <c r="AA677" s="7">
        <f>'Section 10a Bilan_Diffusion'!T57</f>
        <v>0</v>
      </c>
      <c r="AB677" s="7">
        <f>'Section 10a Bilan_Diffusion'!U57</f>
        <v>0</v>
      </c>
    </row>
    <row r="678" spans="1:28">
      <c r="A678" s="7">
        <f>'Identification '!$F$11</f>
        <v>0</v>
      </c>
      <c r="B678" s="43" t="str">
        <f>IF(AND('Identification '!$F$11="",'Identification '!$F$15&lt;&gt;""),'Identification '!$F$15,IF('Identification '!$F$11="","",IF('Identification '!$F$13="Inscrire le nom de votre organisme dans la cellule F15",'Identification '!$F$15,'Identification '!$F$13)))</f>
        <v/>
      </c>
      <c r="C678" s="7" t="str">
        <f>REF!$BM$7</f>
        <v>2025-2026</v>
      </c>
      <c r="D678" s="7" t="s">
        <v>2972</v>
      </c>
      <c r="E678" s="43" t="str">
        <f>'Identification '!$F$17</f>
        <v/>
      </c>
      <c r="F678" s="7" t="str">
        <f>'Identification '!$G$18</f>
        <v/>
      </c>
      <c r="G678" s="167" t="str">
        <f>IF('Section 10a Bilan_Diffusion'!$D$6="","",'Section 10a Bilan_Diffusion'!$D$6)</f>
        <v/>
      </c>
      <c r="H678" s="7" t="str">
        <f>IF('Section 10a Bilan_Diffusion'!$D$8="","",'Section 10a Bilan_Diffusion'!$D$8)</f>
        <v/>
      </c>
      <c r="I678" s="7" t="str">
        <f>IF('Section 10a Bilan_Diffusion'!$K$8="","",'Section 10a Bilan_Diffusion'!$K$8)</f>
        <v/>
      </c>
      <c r="J678" s="43" t="str">
        <f>IF('Section 10a Bilan_Diffusion'!C58="","",'Section 10a Bilan_Diffusion'!C58)</f>
        <v/>
      </c>
      <c r="K678" s="1177" t="str">
        <f>IF('Section 10a Bilan_Diffusion'!D58="","",'Section 10a Bilan_Diffusion'!D58)</f>
        <v/>
      </c>
      <c r="L678" s="43" t="str">
        <f>IF('Section 10a Bilan_Diffusion'!E58="","",IF('Section 10a Bilan_Diffusion'!E58="«Choisir»","",'Section 10a Bilan_Diffusion'!E58))</f>
        <v/>
      </c>
      <c r="M678" s="43" t="str">
        <f>IF('Section 10a Bilan_Diffusion'!F58="","",IF('Section 10a Bilan_Diffusion'!F58="«Choisir»","",'Section 10a Bilan_Diffusion'!F58))</f>
        <v/>
      </c>
      <c r="N678" s="43" t="str">
        <f>IF('Section 10a Bilan_Diffusion'!G58="","",'Section 10a Bilan_Diffusion'!G58)</f>
        <v/>
      </c>
      <c r="O678" s="43" t="str">
        <f>IF('Section 10a Bilan_Diffusion'!H58="","",'Section 10a Bilan_Diffusion'!H58)</f>
        <v/>
      </c>
      <c r="P678" s="43" t="str">
        <f>IF('Section 10a Bilan_Diffusion'!I58="","",IF('Section 10a Bilan_Diffusion'!I58="«Choisir»","",'Section 10a Bilan_Diffusion'!I58))</f>
        <v/>
      </c>
      <c r="Q678" s="43" t="str">
        <f>IF('Section 10a Bilan_Diffusion'!J58="","",IF('Section 10a Bilan_Diffusion'!J58="«Choisir»","",'Section 10a Bilan_Diffusion'!J58))</f>
        <v/>
      </c>
      <c r="R678" s="7" t="str">
        <f>IF('Section 10a Bilan_Diffusion'!K58="","",'Section 10a Bilan_Diffusion'!K58)</f>
        <v/>
      </c>
      <c r="S678" s="7" t="str">
        <f>IF('Section 10a Bilan_Diffusion'!L58="","",'Section 10a Bilan_Diffusion'!L58)</f>
        <v/>
      </c>
      <c r="T678" s="7" t="str">
        <f>IF('Section 10a Bilan_Diffusion'!M58="","",'Section 10a Bilan_Diffusion'!M58)</f>
        <v/>
      </c>
      <c r="U678" s="7" t="str">
        <f>IF('Section 10a Bilan_Diffusion'!N58="","",'Section 10a Bilan_Diffusion'!N58)</f>
        <v/>
      </c>
      <c r="V678" s="7">
        <f>'Section 10a Bilan_Diffusion'!O58</f>
        <v>0</v>
      </c>
      <c r="W678" s="7">
        <f>'Section 10a Bilan_Diffusion'!P58</f>
        <v>0</v>
      </c>
      <c r="X678" s="7">
        <f>'Section 10a Bilan_Diffusion'!Q58</f>
        <v>0</v>
      </c>
      <c r="Y678" s="7">
        <f>'Section 10a Bilan_Diffusion'!R58</f>
        <v>0</v>
      </c>
      <c r="Z678" s="7">
        <f>'Section 10a Bilan_Diffusion'!S58</f>
        <v>0</v>
      </c>
      <c r="AA678" s="7">
        <f>'Section 10a Bilan_Diffusion'!T58</f>
        <v>0</v>
      </c>
      <c r="AB678" s="7">
        <f>'Section 10a Bilan_Diffusion'!U58</f>
        <v>0</v>
      </c>
    </row>
    <row r="679" spans="1:28">
      <c r="A679" s="7">
        <f>'Identification '!$F$11</f>
        <v>0</v>
      </c>
      <c r="B679" s="43" t="str">
        <f>IF(AND('Identification '!$F$11="",'Identification '!$F$15&lt;&gt;""),'Identification '!$F$15,IF('Identification '!$F$11="","",IF('Identification '!$F$13="Inscrire le nom de votre organisme dans la cellule F15",'Identification '!$F$15,'Identification '!$F$13)))</f>
        <v/>
      </c>
      <c r="C679" s="7" t="str">
        <f>REF!$BM$7</f>
        <v>2025-2026</v>
      </c>
      <c r="D679" s="7" t="s">
        <v>2972</v>
      </c>
      <c r="E679" s="43" t="str">
        <f>'Identification '!$F$17</f>
        <v/>
      </c>
      <c r="F679" s="7" t="str">
        <f>'Identification '!$G$18</f>
        <v/>
      </c>
      <c r="G679" s="167" t="str">
        <f>IF('Section 10a Bilan_Diffusion'!$D$6="","",'Section 10a Bilan_Diffusion'!$D$6)</f>
        <v/>
      </c>
      <c r="H679" s="7" t="str">
        <f>IF('Section 10a Bilan_Diffusion'!$D$8="","",'Section 10a Bilan_Diffusion'!$D$8)</f>
        <v/>
      </c>
      <c r="I679" s="7" t="str">
        <f>IF('Section 10a Bilan_Diffusion'!$K$8="","",'Section 10a Bilan_Diffusion'!$K$8)</f>
        <v/>
      </c>
      <c r="J679" s="43" t="str">
        <f>IF('Section 10a Bilan_Diffusion'!C59="","",'Section 10a Bilan_Diffusion'!C59)</f>
        <v/>
      </c>
      <c r="K679" s="1177" t="str">
        <f>IF('Section 10a Bilan_Diffusion'!D59="","",'Section 10a Bilan_Diffusion'!D59)</f>
        <v/>
      </c>
      <c r="L679" s="43" t="str">
        <f>IF('Section 10a Bilan_Diffusion'!E59="","",IF('Section 10a Bilan_Diffusion'!E59="«Choisir»","",'Section 10a Bilan_Diffusion'!E59))</f>
        <v/>
      </c>
      <c r="M679" s="43" t="str">
        <f>IF('Section 10a Bilan_Diffusion'!F59="","",IF('Section 10a Bilan_Diffusion'!F59="«Choisir»","",'Section 10a Bilan_Diffusion'!F59))</f>
        <v/>
      </c>
      <c r="N679" s="43" t="str">
        <f>IF('Section 10a Bilan_Diffusion'!G59="","",'Section 10a Bilan_Diffusion'!G59)</f>
        <v/>
      </c>
      <c r="O679" s="43" t="str">
        <f>IF('Section 10a Bilan_Diffusion'!H59="","",'Section 10a Bilan_Diffusion'!H59)</f>
        <v/>
      </c>
      <c r="P679" s="43" t="str">
        <f>IF('Section 10a Bilan_Diffusion'!I59="","",IF('Section 10a Bilan_Diffusion'!I59="«Choisir»","",'Section 10a Bilan_Diffusion'!I59))</f>
        <v/>
      </c>
      <c r="Q679" s="43" t="str">
        <f>IF('Section 10a Bilan_Diffusion'!J59="","",IF('Section 10a Bilan_Diffusion'!J59="«Choisir»","",'Section 10a Bilan_Diffusion'!J59))</f>
        <v/>
      </c>
      <c r="R679" s="7" t="str">
        <f>IF('Section 10a Bilan_Diffusion'!K59="","",'Section 10a Bilan_Diffusion'!K59)</f>
        <v/>
      </c>
      <c r="S679" s="7" t="str">
        <f>IF('Section 10a Bilan_Diffusion'!L59="","",'Section 10a Bilan_Diffusion'!L59)</f>
        <v/>
      </c>
      <c r="T679" s="7" t="str">
        <f>IF('Section 10a Bilan_Diffusion'!M59="","",'Section 10a Bilan_Diffusion'!M59)</f>
        <v/>
      </c>
      <c r="U679" s="7" t="str">
        <f>IF('Section 10a Bilan_Diffusion'!N59="","",'Section 10a Bilan_Diffusion'!N59)</f>
        <v/>
      </c>
      <c r="V679" s="7">
        <f>'Section 10a Bilan_Diffusion'!O59</f>
        <v>0</v>
      </c>
      <c r="W679" s="7">
        <f>'Section 10a Bilan_Diffusion'!P59</f>
        <v>0</v>
      </c>
      <c r="X679" s="7">
        <f>'Section 10a Bilan_Diffusion'!Q59</f>
        <v>0</v>
      </c>
      <c r="Y679" s="7">
        <f>'Section 10a Bilan_Diffusion'!R59</f>
        <v>0</v>
      </c>
      <c r="Z679" s="7">
        <f>'Section 10a Bilan_Diffusion'!S59</f>
        <v>0</v>
      </c>
      <c r="AA679" s="7">
        <f>'Section 10a Bilan_Diffusion'!T59</f>
        <v>0</v>
      </c>
      <c r="AB679" s="7">
        <f>'Section 10a Bilan_Diffusion'!U59</f>
        <v>0</v>
      </c>
    </row>
    <row r="680" spans="1:28">
      <c r="A680" s="7">
        <f>'Identification '!$F$11</f>
        <v>0</v>
      </c>
      <c r="B680" s="43" t="str">
        <f>IF(AND('Identification '!$F$11="",'Identification '!$F$15&lt;&gt;""),'Identification '!$F$15,IF('Identification '!$F$11="","",IF('Identification '!$F$13="Inscrire le nom de votre organisme dans la cellule F15",'Identification '!$F$15,'Identification '!$F$13)))</f>
        <v/>
      </c>
      <c r="C680" s="7" t="str">
        <f>REF!$BM$7</f>
        <v>2025-2026</v>
      </c>
      <c r="D680" s="7" t="s">
        <v>2972</v>
      </c>
      <c r="E680" s="43" t="str">
        <f>'Identification '!$F$17</f>
        <v/>
      </c>
      <c r="F680" s="7" t="str">
        <f>'Identification '!$G$18</f>
        <v/>
      </c>
      <c r="G680" s="167" t="str">
        <f>IF('Section 10a Bilan_Diffusion'!$D$6="","",'Section 10a Bilan_Diffusion'!$D$6)</f>
        <v/>
      </c>
      <c r="H680" s="7" t="str">
        <f>IF('Section 10a Bilan_Diffusion'!$D$8="","",'Section 10a Bilan_Diffusion'!$D$8)</f>
        <v/>
      </c>
      <c r="I680" s="7" t="str">
        <f>IF('Section 10a Bilan_Diffusion'!$K$8="","",'Section 10a Bilan_Diffusion'!$K$8)</f>
        <v/>
      </c>
      <c r="J680" s="43" t="str">
        <f>IF('Section 10a Bilan_Diffusion'!C60="","",'Section 10a Bilan_Diffusion'!C60)</f>
        <v/>
      </c>
      <c r="K680" s="1177" t="str">
        <f>IF('Section 10a Bilan_Diffusion'!D60="","",'Section 10a Bilan_Diffusion'!D60)</f>
        <v/>
      </c>
      <c r="L680" s="43" t="str">
        <f>IF('Section 10a Bilan_Diffusion'!E60="","",IF('Section 10a Bilan_Diffusion'!E60="«Choisir»","",'Section 10a Bilan_Diffusion'!E60))</f>
        <v/>
      </c>
      <c r="M680" s="43" t="str">
        <f>IF('Section 10a Bilan_Diffusion'!F60="","",IF('Section 10a Bilan_Diffusion'!F60="«Choisir»","",'Section 10a Bilan_Diffusion'!F60))</f>
        <v/>
      </c>
      <c r="N680" s="43" t="str">
        <f>IF('Section 10a Bilan_Diffusion'!G60="","",'Section 10a Bilan_Diffusion'!G60)</f>
        <v/>
      </c>
      <c r="O680" s="43" t="str">
        <f>IF('Section 10a Bilan_Diffusion'!H60="","",'Section 10a Bilan_Diffusion'!H60)</f>
        <v/>
      </c>
      <c r="P680" s="43" t="str">
        <f>IF('Section 10a Bilan_Diffusion'!I60="","",IF('Section 10a Bilan_Diffusion'!I60="«Choisir»","",'Section 10a Bilan_Diffusion'!I60))</f>
        <v/>
      </c>
      <c r="Q680" s="43" t="str">
        <f>IF('Section 10a Bilan_Diffusion'!J60="","",IF('Section 10a Bilan_Diffusion'!J60="«Choisir»","",'Section 10a Bilan_Diffusion'!J60))</f>
        <v/>
      </c>
      <c r="R680" s="7" t="str">
        <f>IF('Section 10a Bilan_Diffusion'!K60="","",'Section 10a Bilan_Diffusion'!K60)</f>
        <v/>
      </c>
      <c r="S680" s="7" t="str">
        <f>IF('Section 10a Bilan_Diffusion'!L60="","",'Section 10a Bilan_Diffusion'!L60)</f>
        <v/>
      </c>
      <c r="T680" s="7" t="str">
        <f>IF('Section 10a Bilan_Diffusion'!M60="","",'Section 10a Bilan_Diffusion'!M60)</f>
        <v/>
      </c>
      <c r="U680" s="7" t="str">
        <f>IF('Section 10a Bilan_Diffusion'!N60="","",'Section 10a Bilan_Diffusion'!N60)</f>
        <v/>
      </c>
      <c r="V680" s="7">
        <f>'Section 10a Bilan_Diffusion'!O60</f>
        <v>0</v>
      </c>
      <c r="W680" s="7">
        <f>'Section 10a Bilan_Diffusion'!P60</f>
        <v>0</v>
      </c>
      <c r="X680" s="7">
        <f>'Section 10a Bilan_Diffusion'!Q60</f>
        <v>0</v>
      </c>
      <c r="Y680" s="7">
        <f>'Section 10a Bilan_Diffusion'!R60</f>
        <v>0</v>
      </c>
      <c r="Z680" s="7">
        <f>'Section 10a Bilan_Diffusion'!S60</f>
        <v>0</v>
      </c>
      <c r="AA680" s="7">
        <f>'Section 10a Bilan_Diffusion'!T60</f>
        <v>0</v>
      </c>
      <c r="AB680" s="7">
        <f>'Section 10a Bilan_Diffusion'!U60</f>
        <v>0</v>
      </c>
    </row>
    <row r="681" spans="1:28">
      <c r="A681" s="7">
        <f>'Identification '!$F$11</f>
        <v>0</v>
      </c>
      <c r="B681" s="43" t="str">
        <f>IF(AND('Identification '!$F$11="",'Identification '!$F$15&lt;&gt;""),'Identification '!$F$15,IF('Identification '!$F$11="","",IF('Identification '!$F$13="Inscrire le nom de votre organisme dans la cellule F15",'Identification '!$F$15,'Identification '!$F$13)))</f>
        <v/>
      </c>
      <c r="C681" s="7" t="str">
        <f>REF!$BM$7</f>
        <v>2025-2026</v>
      </c>
      <c r="D681" s="7" t="s">
        <v>2972</v>
      </c>
      <c r="E681" s="43" t="str">
        <f>'Identification '!$F$17</f>
        <v/>
      </c>
      <c r="F681" s="7" t="str">
        <f>'Identification '!$G$18</f>
        <v/>
      </c>
      <c r="G681" s="167" t="str">
        <f>IF('Section 10a Bilan_Diffusion'!$D$6="","",'Section 10a Bilan_Diffusion'!$D$6)</f>
        <v/>
      </c>
      <c r="H681" s="7" t="str">
        <f>IF('Section 10a Bilan_Diffusion'!$D$8="","",'Section 10a Bilan_Diffusion'!$D$8)</f>
        <v/>
      </c>
      <c r="I681" s="7" t="str">
        <f>IF('Section 10a Bilan_Diffusion'!$K$8="","",'Section 10a Bilan_Diffusion'!$K$8)</f>
        <v/>
      </c>
      <c r="J681" s="43" t="str">
        <f>IF('Section 10a Bilan_Diffusion'!C61="","",'Section 10a Bilan_Diffusion'!C61)</f>
        <v/>
      </c>
      <c r="K681" s="1177" t="str">
        <f>IF('Section 10a Bilan_Diffusion'!D61="","",'Section 10a Bilan_Diffusion'!D61)</f>
        <v/>
      </c>
      <c r="L681" s="43" t="str">
        <f>IF('Section 10a Bilan_Diffusion'!E61="","",IF('Section 10a Bilan_Diffusion'!E61="«Choisir»","",'Section 10a Bilan_Diffusion'!E61))</f>
        <v/>
      </c>
      <c r="M681" s="43" t="str">
        <f>IF('Section 10a Bilan_Diffusion'!F61="","",IF('Section 10a Bilan_Diffusion'!F61="«Choisir»","",'Section 10a Bilan_Diffusion'!F61))</f>
        <v/>
      </c>
      <c r="N681" s="43" t="str">
        <f>IF('Section 10a Bilan_Diffusion'!G61="","",'Section 10a Bilan_Diffusion'!G61)</f>
        <v/>
      </c>
      <c r="O681" s="43" t="str">
        <f>IF('Section 10a Bilan_Diffusion'!H61="","",'Section 10a Bilan_Diffusion'!H61)</f>
        <v/>
      </c>
      <c r="P681" s="43" t="str">
        <f>IF('Section 10a Bilan_Diffusion'!I61="","",IF('Section 10a Bilan_Diffusion'!I61="«Choisir»","",'Section 10a Bilan_Diffusion'!I61))</f>
        <v/>
      </c>
      <c r="Q681" s="43" t="str">
        <f>IF('Section 10a Bilan_Diffusion'!J61="","",IF('Section 10a Bilan_Diffusion'!J61="«Choisir»","",'Section 10a Bilan_Diffusion'!J61))</f>
        <v/>
      </c>
      <c r="R681" s="7" t="str">
        <f>IF('Section 10a Bilan_Diffusion'!K61="","",'Section 10a Bilan_Diffusion'!K61)</f>
        <v/>
      </c>
      <c r="S681" s="7" t="str">
        <f>IF('Section 10a Bilan_Diffusion'!L61="","",'Section 10a Bilan_Diffusion'!L61)</f>
        <v/>
      </c>
      <c r="T681" s="7" t="str">
        <f>IF('Section 10a Bilan_Diffusion'!M61="","",'Section 10a Bilan_Diffusion'!M61)</f>
        <v/>
      </c>
      <c r="U681" s="7" t="str">
        <f>IF('Section 10a Bilan_Diffusion'!N61="","",'Section 10a Bilan_Diffusion'!N61)</f>
        <v/>
      </c>
      <c r="V681" s="7">
        <f>'Section 10a Bilan_Diffusion'!O61</f>
        <v>0</v>
      </c>
      <c r="W681" s="7">
        <f>'Section 10a Bilan_Diffusion'!P61</f>
        <v>0</v>
      </c>
      <c r="X681" s="7">
        <f>'Section 10a Bilan_Diffusion'!Q61</f>
        <v>0</v>
      </c>
      <c r="Y681" s="7">
        <f>'Section 10a Bilan_Diffusion'!R61</f>
        <v>0</v>
      </c>
      <c r="Z681" s="7">
        <f>'Section 10a Bilan_Diffusion'!S61</f>
        <v>0</v>
      </c>
      <c r="AA681" s="7">
        <f>'Section 10a Bilan_Diffusion'!T61</f>
        <v>0</v>
      </c>
      <c r="AB681" s="7">
        <f>'Section 10a Bilan_Diffusion'!U61</f>
        <v>0</v>
      </c>
    </row>
    <row r="682" spans="1:28">
      <c r="A682" s="7">
        <f>'Identification '!$F$11</f>
        <v>0</v>
      </c>
      <c r="B682" s="43" t="str">
        <f>IF(AND('Identification '!$F$11="",'Identification '!$F$15&lt;&gt;""),'Identification '!$F$15,IF('Identification '!$F$11="","",IF('Identification '!$F$13="Inscrire le nom de votre organisme dans la cellule F15",'Identification '!$F$15,'Identification '!$F$13)))</f>
        <v/>
      </c>
      <c r="C682" s="7" t="str">
        <f>REF!$BM$7</f>
        <v>2025-2026</v>
      </c>
      <c r="D682" s="7" t="s">
        <v>2972</v>
      </c>
      <c r="E682" s="43" t="str">
        <f>'Identification '!$F$17</f>
        <v/>
      </c>
      <c r="F682" s="7" t="str">
        <f>'Identification '!$G$18</f>
        <v/>
      </c>
      <c r="G682" s="167" t="str">
        <f>IF('Section 10a Bilan_Diffusion'!$D$6="","",'Section 10a Bilan_Diffusion'!$D$6)</f>
        <v/>
      </c>
      <c r="H682" s="7" t="str">
        <f>IF('Section 10a Bilan_Diffusion'!$D$8="","",'Section 10a Bilan_Diffusion'!$D$8)</f>
        <v/>
      </c>
      <c r="I682" s="7" t="str">
        <f>IF('Section 10a Bilan_Diffusion'!$K$8="","",'Section 10a Bilan_Diffusion'!$K$8)</f>
        <v/>
      </c>
      <c r="J682" s="43" t="str">
        <f>IF('Section 10a Bilan_Diffusion'!C62="","",'Section 10a Bilan_Diffusion'!C62)</f>
        <v/>
      </c>
      <c r="K682" s="1177" t="str">
        <f>IF('Section 10a Bilan_Diffusion'!D62="","",'Section 10a Bilan_Diffusion'!D62)</f>
        <v/>
      </c>
      <c r="L682" s="43" t="str">
        <f>IF('Section 10a Bilan_Diffusion'!E62="","",IF('Section 10a Bilan_Diffusion'!E62="«Choisir»","",'Section 10a Bilan_Diffusion'!E62))</f>
        <v/>
      </c>
      <c r="M682" s="43" t="str">
        <f>IF('Section 10a Bilan_Diffusion'!F62="","",IF('Section 10a Bilan_Diffusion'!F62="«Choisir»","",'Section 10a Bilan_Diffusion'!F62))</f>
        <v/>
      </c>
      <c r="N682" s="43" t="str">
        <f>IF('Section 10a Bilan_Diffusion'!G62="","",'Section 10a Bilan_Diffusion'!G62)</f>
        <v/>
      </c>
      <c r="O682" s="43" t="str">
        <f>IF('Section 10a Bilan_Diffusion'!H62="","",'Section 10a Bilan_Diffusion'!H62)</f>
        <v/>
      </c>
      <c r="P682" s="43" t="str">
        <f>IF('Section 10a Bilan_Diffusion'!I62="","",IF('Section 10a Bilan_Diffusion'!I62="«Choisir»","",'Section 10a Bilan_Diffusion'!I62))</f>
        <v/>
      </c>
      <c r="Q682" s="43" t="str">
        <f>IF('Section 10a Bilan_Diffusion'!J62="","",IF('Section 10a Bilan_Diffusion'!J62="«Choisir»","",'Section 10a Bilan_Diffusion'!J62))</f>
        <v/>
      </c>
      <c r="R682" s="7" t="str">
        <f>IF('Section 10a Bilan_Diffusion'!K62="","",'Section 10a Bilan_Diffusion'!K62)</f>
        <v/>
      </c>
      <c r="S682" s="7" t="str">
        <f>IF('Section 10a Bilan_Diffusion'!L62="","",'Section 10a Bilan_Diffusion'!L62)</f>
        <v/>
      </c>
      <c r="T682" s="7" t="str">
        <f>IF('Section 10a Bilan_Diffusion'!M62="","",'Section 10a Bilan_Diffusion'!M62)</f>
        <v/>
      </c>
      <c r="U682" s="7" t="str">
        <f>IF('Section 10a Bilan_Diffusion'!N62="","",'Section 10a Bilan_Diffusion'!N62)</f>
        <v/>
      </c>
      <c r="V682" s="7">
        <f>'Section 10a Bilan_Diffusion'!O62</f>
        <v>0</v>
      </c>
      <c r="W682" s="7">
        <f>'Section 10a Bilan_Diffusion'!P62</f>
        <v>0</v>
      </c>
      <c r="X682" s="7">
        <f>'Section 10a Bilan_Diffusion'!Q62</f>
        <v>0</v>
      </c>
      <c r="Y682" s="7">
        <f>'Section 10a Bilan_Diffusion'!R62</f>
        <v>0</v>
      </c>
      <c r="Z682" s="7">
        <f>'Section 10a Bilan_Diffusion'!S62</f>
        <v>0</v>
      </c>
      <c r="AA682" s="7">
        <f>'Section 10a Bilan_Diffusion'!T62</f>
        <v>0</v>
      </c>
      <c r="AB682" s="7">
        <f>'Section 10a Bilan_Diffusion'!U62</f>
        <v>0</v>
      </c>
    </row>
    <row r="683" spans="1:28">
      <c r="A683" s="7">
        <f>'Identification '!$F$11</f>
        <v>0</v>
      </c>
      <c r="B683" s="43" t="str">
        <f>IF(AND('Identification '!$F$11="",'Identification '!$F$15&lt;&gt;""),'Identification '!$F$15,IF('Identification '!$F$11="","",IF('Identification '!$F$13="Inscrire le nom de votre organisme dans la cellule F15",'Identification '!$F$15,'Identification '!$F$13)))</f>
        <v/>
      </c>
      <c r="C683" s="7" t="str">
        <f>REF!$BM$7</f>
        <v>2025-2026</v>
      </c>
      <c r="D683" s="7" t="s">
        <v>2972</v>
      </c>
      <c r="E683" s="43" t="str">
        <f>'Identification '!$F$17</f>
        <v/>
      </c>
      <c r="F683" s="7" t="str">
        <f>'Identification '!$G$18</f>
        <v/>
      </c>
      <c r="G683" s="167" t="str">
        <f>IF('Section 10a Bilan_Diffusion'!$D$6="","",'Section 10a Bilan_Diffusion'!$D$6)</f>
        <v/>
      </c>
      <c r="H683" s="7" t="str">
        <f>IF('Section 10a Bilan_Diffusion'!$D$8="","",'Section 10a Bilan_Diffusion'!$D$8)</f>
        <v/>
      </c>
      <c r="I683" s="7" t="str">
        <f>IF('Section 10a Bilan_Diffusion'!$K$8="","",'Section 10a Bilan_Diffusion'!$K$8)</f>
        <v/>
      </c>
      <c r="J683" s="43" t="str">
        <f>IF('Section 10a Bilan_Diffusion'!C63="","",'Section 10a Bilan_Diffusion'!C63)</f>
        <v/>
      </c>
      <c r="K683" s="1177" t="str">
        <f>IF('Section 10a Bilan_Diffusion'!D63="","",'Section 10a Bilan_Diffusion'!D63)</f>
        <v/>
      </c>
      <c r="L683" s="43" t="str">
        <f>IF('Section 10a Bilan_Diffusion'!E63="","",IF('Section 10a Bilan_Diffusion'!E63="«Choisir»","",'Section 10a Bilan_Diffusion'!E63))</f>
        <v/>
      </c>
      <c r="M683" s="43" t="str">
        <f>IF('Section 10a Bilan_Diffusion'!F63="","",IF('Section 10a Bilan_Diffusion'!F63="«Choisir»","",'Section 10a Bilan_Diffusion'!F63))</f>
        <v/>
      </c>
      <c r="N683" s="43" t="str">
        <f>IF('Section 10a Bilan_Diffusion'!G63="","",'Section 10a Bilan_Diffusion'!G63)</f>
        <v/>
      </c>
      <c r="O683" s="43" t="str">
        <f>IF('Section 10a Bilan_Diffusion'!H63="","",'Section 10a Bilan_Diffusion'!H63)</f>
        <v/>
      </c>
      <c r="P683" s="43" t="str">
        <f>IF('Section 10a Bilan_Diffusion'!I63="","",IF('Section 10a Bilan_Diffusion'!I63="«Choisir»","",'Section 10a Bilan_Diffusion'!I63))</f>
        <v/>
      </c>
      <c r="Q683" s="43" t="str">
        <f>IF('Section 10a Bilan_Diffusion'!J63="","",IF('Section 10a Bilan_Diffusion'!J63="«Choisir»","",'Section 10a Bilan_Diffusion'!J63))</f>
        <v/>
      </c>
      <c r="R683" s="7" t="str">
        <f>IF('Section 10a Bilan_Diffusion'!K63="","",'Section 10a Bilan_Diffusion'!K63)</f>
        <v/>
      </c>
      <c r="S683" s="7" t="str">
        <f>IF('Section 10a Bilan_Diffusion'!L63="","",'Section 10a Bilan_Diffusion'!L63)</f>
        <v/>
      </c>
      <c r="T683" s="7" t="str">
        <f>IF('Section 10a Bilan_Diffusion'!M63="","",'Section 10a Bilan_Diffusion'!M63)</f>
        <v/>
      </c>
      <c r="U683" s="7" t="str">
        <f>IF('Section 10a Bilan_Diffusion'!N63="","",'Section 10a Bilan_Diffusion'!N63)</f>
        <v/>
      </c>
      <c r="V683" s="7">
        <f>'Section 10a Bilan_Diffusion'!O63</f>
        <v>0</v>
      </c>
      <c r="W683" s="7">
        <f>'Section 10a Bilan_Diffusion'!P63</f>
        <v>0</v>
      </c>
      <c r="X683" s="7">
        <f>'Section 10a Bilan_Diffusion'!Q63</f>
        <v>0</v>
      </c>
      <c r="Y683" s="7">
        <f>'Section 10a Bilan_Diffusion'!R63</f>
        <v>0</v>
      </c>
      <c r="Z683" s="7">
        <f>'Section 10a Bilan_Diffusion'!S63</f>
        <v>0</v>
      </c>
      <c r="AA683" s="7">
        <f>'Section 10a Bilan_Diffusion'!T63</f>
        <v>0</v>
      </c>
      <c r="AB683" s="7">
        <f>'Section 10a Bilan_Diffusion'!U63</f>
        <v>0</v>
      </c>
    </row>
    <row r="684" spans="1:28">
      <c r="A684" s="7">
        <f>'Identification '!$F$11</f>
        <v>0</v>
      </c>
      <c r="B684" s="43" t="str">
        <f>IF(AND('Identification '!$F$11="",'Identification '!$F$15&lt;&gt;""),'Identification '!$F$15,IF('Identification '!$F$11="","",IF('Identification '!$F$13="Inscrire le nom de votre organisme dans la cellule F15",'Identification '!$F$15,'Identification '!$F$13)))</f>
        <v/>
      </c>
      <c r="C684" s="7" t="str">
        <f>REF!$BM$7</f>
        <v>2025-2026</v>
      </c>
      <c r="D684" s="7" t="s">
        <v>2972</v>
      </c>
      <c r="E684" s="43" t="str">
        <f>'Identification '!$F$17</f>
        <v/>
      </c>
      <c r="F684" s="7" t="str">
        <f>'Identification '!$G$18</f>
        <v/>
      </c>
      <c r="G684" s="167" t="str">
        <f>IF('Section 10a Bilan_Diffusion'!$D$6="","",'Section 10a Bilan_Diffusion'!$D$6)</f>
        <v/>
      </c>
      <c r="H684" s="7" t="str">
        <f>IF('Section 10a Bilan_Diffusion'!$D$8="","",'Section 10a Bilan_Diffusion'!$D$8)</f>
        <v/>
      </c>
      <c r="I684" s="7" t="str">
        <f>IF('Section 10a Bilan_Diffusion'!$K$8="","",'Section 10a Bilan_Diffusion'!$K$8)</f>
        <v/>
      </c>
      <c r="J684" s="43" t="str">
        <f>IF('Section 10a Bilan_Diffusion'!C64="","",'Section 10a Bilan_Diffusion'!C64)</f>
        <v/>
      </c>
      <c r="K684" s="1177" t="str">
        <f>IF('Section 10a Bilan_Diffusion'!D64="","",'Section 10a Bilan_Diffusion'!D64)</f>
        <v/>
      </c>
      <c r="L684" s="43" t="str">
        <f>IF('Section 10a Bilan_Diffusion'!E64="","",IF('Section 10a Bilan_Diffusion'!E64="«Choisir»","",'Section 10a Bilan_Diffusion'!E64))</f>
        <v/>
      </c>
      <c r="M684" s="43" t="str">
        <f>IF('Section 10a Bilan_Diffusion'!F64="","",IF('Section 10a Bilan_Diffusion'!F64="«Choisir»","",'Section 10a Bilan_Diffusion'!F64))</f>
        <v/>
      </c>
      <c r="N684" s="43" t="str">
        <f>IF('Section 10a Bilan_Diffusion'!G64="","",'Section 10a Bilan_Diffusion'!G64)</f>
        <v/>
      </c>
      <c r="O684" s="43" t="str">
        <f>IF('Section 10a Bilan_Diffusion'!H64="","",'Section 10a Bilan_Diffusion'!H64)</f>
        <v/>
      </c>
      <c r="P684" s="43" t="str">
        <f>IF('Section 10a Bilan_Diffusion'!I64="","",IF('Section 10a Bilan_Diffusion'!I64="«Choisir»","",'Section 10a Bilan_Diffusion'!I64))</f>
        <v/>
      </c>
      <c r="Q684" s="43" t="str">
        <f>IF('Section 10a Bilan_Diffusion'!J64="","",IF('Section 10a Bilan_Diffusion'!J64="«Choisir»","",'Section 10a Bilan_Diffusion'!J64))</f>
        <v/>
      </c>
      <c r="R684" s="7" t="str">
        <f>IF('Section 10a Bilan_Diffusion'!K64="","",'Section 10a Bilan_Diffusion'!K64)</f>
        <v/>
      </c>
      <c r="S684" s="7" t="str">
        <f>IF('Section 10a Bilan_Diffusion'!L64="","",'Section 10a Bilan_Diffusion'!L64)</f>
        <v/>
      </c>
      <c r="T684" s="7" t="str">
        <f>IF('Section 10a Bilan_Diffusion'!M64="","",'Section 10a Bilan_Diffusion'!M64)</f>
        <v/>
      </c>
      <c r="U684" s="7" t="str">
        <f>IF('Section 10a Bilan_Diffusion'!N64="","",'Section 10a Bilan_Diffusion'!N64)</f>
        <v/>
      </c>
      <c r="V684" s="7">
        <f>'Section 10a Bilan_Diffusion'!O64</f>
        <v>0</v>
      </c>
      <c r="W684" s="7">
        <f>'Section 10a Bilan_Diffusion'!P64</f>
        <v>0</v>
      </c>
      <c r="X684" s="7">
        <f>'Section 10a Bilan_Diffusion'!Q64</f>
        <v>0</v>
      </c>
      <c r="Y684" s="7">
        <f>'Section 10a Bilan_Diffusion'!R64</f>
        <v>0</v>
      </c>
      <c r="Z684" s="7">
        <f>'Section 10a Bilan_Diffusion'!S64</f>
        <v>0</v>
      </c>
      <c r="AA684" s="7">
        <f>'Section 10a Bilan_Diffusion'!T64</f>
        <v>0</v>
      </c>
      <c r="AB684" s="7">
        <f>'Section 10a Bilan_Diffusion'!U64</f>
        <v>0</v>
      </c>
    </row>
    <row r="685" spans="1:28">
      <c r="A685" s="7">
        <f>'Identification '!$F$11</f>
        <v>0</v>
      </c>
      <c r="B685" s="43" t="str">
        <f>IF(AND('Identification '!$F$11="",'Identification '!$F$15&lt;&gt;""),'Identification '!$F$15,IF('Identification '!$F$11="","",IF('Identification '!$F$13="Inscrire le nom de votre organisme dans la cellule F15",'Identification '!$F$15,'Identification '!$F$13)))</f>
        <v/>
      </c>
      <c r="C685" s="7" t="str">
        <f>REF!$BM$7</f>
        <v>2025-2026</v>
      </c>
      <c r="D685" s="7" t="s">
        <v>2972</v>
      </c>
      <c r="E685" s="43" t="str">
        <f>'Identification '!$F$17</f>
        <v/>
      </c>
      <c r="F685" s="7" t="str">
        <f>'Identification '!$G$18</f>
        <v/>
      </c>
      <c r="G685" s="167" t="str">
        <f>IF('Section 10a Bilan_Diffusion'!$D$6="","",'Section 10a Bilan_Diffusion'!$D$6)</f>
        <v/>
      </c>
      <c r="H685" s="7" t="str">
        <f>IF('Section 10a Bilan_Diffusion'!$D$8="","",'Section 10a Bilan_Diffusion'!$D$8)</f>
        <v/>
      </c>
      <c r="I685" s="7" t="str">
        <f>IF('Section 10a Bilan_Diffusion'!$K$8="","",'Section 10a Bilan_Diffusion'!$K$8)</f>
        <v/>
      </c>
      <c r="J685" s="43" t="str">
        <f>IF('Section 10a Bilan_Diffusion'!C65="","",'Section 10a Bilan_Diffusion'!C65)</f>
        <v/>
      </c>
      <c r="K685" s="1177" t="str">
        <f>IF('Section 10a Bilan_Diffusion'!D65="","",'Section 10a Bilan_Diffusion'!D65)</f>
        <v/>
      </c>
      <c r="L685" s="43" t="str">
        <f>IF('Section 10a Bilan_Diffusion'!E65="","",IF('Section 10a Bilan_Diffusion'!E65="«Choisir»","",'Section 10a Bilan_Diffusion'!E65))</f>
        <v/>
      </c>
      <c r="M685" s="43" t="str">
        <f>IF('Section 10a Bilan_Diffusion'!F65="","",IF('Section 10a Bilan_Diffusion'!F65="«Choisir»","",'Section 10a Bilan_Diffusion'!F65))</f>
        <v/>
      </c>
      <c r="N685" s="43" t="str">
        <f>IF('Section 10a Bilan_Diffusion'!G65="","",'Section 10a Bilan_Diffusion'!G65)</f>
        <v/>
      </c>
      <c r="O685" s="43" t="str">
        <f>IF('Section 10a Bilan_Diffusion'!H65="","",'Section 10a Bilan_Diffusion'!H65)</f>
        <v/>
      </c>
      <c r="P685" s="43" t="str">
        <f>IF('Section 10a Bilan_Diffusion'!I65="","",IF('Section 10a Bilan_Diffusion'!I65="«Choisir»","",'Section 10a Bilan_Diffusion'!I65))</f>
        <v/>
      </c>
      <c r="Q685" s="43" t="str">
        <f>IF('Section 10a Bilan_Diffusion'!J65="","",IF('Section 10a Bilan_Diffusion'!J65="«Choisir»","",'Section 10a Bilan_Diffusion'!J65))</f>
        <v/>
      </c>
      <c r="R685" s="7" t="str">
        <f>IF('Section 10a Bilan_Diffusion'!K65="","",'Section 10a Bilan_Diffusion'!K65)</f>
        <v/>
      </c>
      <c r="S685" s="7" t="str">
        <f>IF('Section 10a Bilan_Diffusion'!L65="","",'Section 10a Bilan_Diffusion'!L65)</f>
        <v/>
      </c>
      <c r="T685" s="7" t="str">
        <f>IF('Section 10a Bilan_Diffusion'!M65="","",'Section 10a Bilan_Diffusion'!M65)</f>
        <v/>
      </c>
      <c r="U685" s="7" t="str">
        <f>IF('Section 10a Bilan_Diffusion'!N65="","",'Section 10a Bilan_Diffusion'!N65)</f>
        <v/>
      </c>
      <c r="V685" s="7">
        <f>'Section 10a Bilan_Diffusion'!O65</f>
        <v>0</v>
      </c>
      <c r="W685" s="7">
        <f>'Section 10a Bilan_Diffusion'!P65</f>
        <v>0</v>
      </c>
      <c r="X685" s="7">
        <f>'Section 10a Bilan_Diffusion'!Q65</f>
        <v>0</v>
      </c>
      <c r="Y685" s="7">
        <f>'Section 10a Bilan_Diffusion'!R65</f>
        <v>0</v>
      </c>
      <c r="Z685" s="7">
        <f>'Section 10a Bilan_Diffusion'!S65</f>
        <v>0</v>
      </c>
      <c r="AA685" s="7">
        <f>'Section 10a Bilan_Diffusion'!T65</f>
        <v>0</v>
      </c>
      <c r="AB685" s="7">
        <f>'Section 10a Bilan_Diffusion'!U65</f>
        <v>0</v>
      </c>
    </row>
    <row r="686" spans="1:28">
      <c r="A686" s="7">
        <f>'Identification '!$F$11</f>
        <v>0</v>
      </c>
      <c r="B686" s="43" t="str">
        <f>IF(AND('Identification '!$F$11="",'Identification '!$F$15&lt;&gt;""),'Identification '!$F$15,IF('Identification '!$F$11="","",IF('Identification '!$F$13="Inscrire le nom de votre organisme dans la cellule F15",'Identification '!$F$15,'Identification '!$F$13)))</f>
        <v/>
      </c>
      <c r="C686" s="7" t="str">
        <f>REF!$BM$7</f>
        <v>2025-2026</v>
      </c>
      <c r="D686" s="7" t="s">
        <v>2972</v>
      </c>
      <c r="E686" s="43" t="str">
        <f>'Identification '!$F$17</f>
        <v/>
      </c>
      <c r="F686" s="7" t="str">
        <f>'Identification '!$G$18</f>
        <v/>
      </c>
      <c r="G686" s="167" t="str">
        <f>IF('Section 10a Bilan_Diffusion'!$D$6="","",'Section 10a Bilan_Diffusion'!$D$6)</f>
        <v/>
      </c>
      <c r="H686" s="7" t="str">
        <f>IF('Section 10a Bilan_Diffusion'!$D$8="","",'Section 10a Bilan_Diffusion'!$D$8)</f>
        <v/>
      </c>
      <c r="I686" s="7" t="str">
        <f>IF('Section 10a Bilan_Diffusion'!$K$8="","",'Section 10a Bilan_Diffusion'!$K$8)</f>
        <v/>
      </c>
      <c r="J686" s="43" t="str">
        <f>IF('Section 10a Bilan_Diffusion'!C66="","",'Section 10a Bilan_Diffusion'!C66)</f>
        <v/>
      </c>
      <c r="K686" s="1177" t="str">
        <f>IF('Section 10a Bilan_Diffusion'!D66="","",'Section 10a Bilan_Diffusion'!D66)</f>
        <v/>
      </c>
      <c r="L686" s="43" t="str">
        <f>IF('Section 10a Bilan_Diffusion'!E66="","",IF('Section 10a Bilan_Diffusion'!E66="«Choisir»","",'Section 10a Bilan_Diffusion'!E66))</f>
        <v/>
      </c>
      <c r="M686" s="43" t="str">
        <f>IF('Section 10a Bilan_Diffusion'!F66="","",IF('Section 10a Bilan_Diffusion'!F66="«Choisir»","",'Section 10a Bilan_Diffusion'!F66))</f>
        <v/>
      </c>
      <c r="N686" s="43" t="str">
        <f>IF('Section 10a Bilan_Diffusion'!G66="","",'Section 10a Bilan_Diffusion'!G66)</f>
        <v/>
      </c>
      <c r="O686" s="43" t="str">
        <f>IF('Section 10a Bilan_Diffusion'!H66="","",'Section 10a Bilan_Diffusion'!H66)</f>
        <v/>
      </c>
      <c r="P686" s="43" t="str">
        <f>IF('Section 10a Bilan_Diffusion'!I66="","",IF('Section 10a Bilan_Diffusion'!I66="«Choisir»","",'Section 10a Bilan_Diffusion'!I66))</f>
        <v/>
      </c>
      <c r="Q686" s="43" t="str">
        <f>IF('Section 10a Bilan_Diffusion'!J66="","",IF('Section 10a Bilan_Diffusion'!J66="«Choisir»","",'Section 10a Bilan_Diffusion'!J66))</f>
        <v/>
      </c>
      <c r="R686" s="7" t="str">
        <f>IF('Section 10a Bilan_Diffusion'!K66="","",'Section 10a Bilan_Diffusion'!K66)</f>
        <v/>
      </c>
      <c r="S686" s="7" t="str">
        <f>IF('Section 10a Bilan_Diffusion'!L66="","",'Section 10a Bilan_Diffusion'!L66)</f>
        <v/>
      </c>
      <c r="T686" s="7" t="str">
        <f>IF('Section 10a Bilan_Diffusion'!M66="","",'Section 10a Bilan_Diffusion'!M66)</f>
        <v/>
      </c>
      <c r="U686" s="7" t="str">
        <f>IF('Section 10a Bilan_Diffusion'!N66="","",'Section 10a Bilan_Diffusion'!N66)</f>
        <v/>
      </c>
      <c r="V686" s="7">
        <f>'Section 10a Bilan_Diffusion'!O66</f>
        <v>0</v>
      </c>
      <c r="W686" s="7">
        <f>'Section 10a Bilan_Diffusion'!P66</f>
        <v>0</v>
      </c>
      <c r="X686" s="7">
        <f>'Section 10a Bilan_Diffusion'!Q66</f>
        <v>0</v>
      </c>
      <c r="Y686" s="7">
        <f>'Section 10a Bilan_Diffusion'!R66</f>
        <v>0</v>
      </c>
      <c r="Z686" s="7">
        <f>'Section 10a Bilan_Diffusion'!S66</f>
        <v>0</v>
      </c>
      <c r="AA686" s="7">
        <f>'Section 10a Bilan_Diffusion'!T66</f>
        <v>0</v>
      </c>
      <c r="AB686" s="7">
        <f>'Section 10a Bilan_Diffusion'!U66</f>
        <v>0</v>
      </c>
    </row>
    <row r="687" spans="1:28">
      <c r="A687" s="7">
        <f>'Identification '!$F$11</f>
        <v>0</v>
      </c>
      <c r="B687" s="43" t="str">
        <f>IF(AND('Identification '!$F$11="",'Identification '!$F$15&lt;&gt;""),'Identification '!$F$15,IF('Identification '!$F$11="","",IF('Identification '!$F$13="Inscrire le nom de votre organisme dans la cellule F15",'Identification '!$F$15,'Identification '!$F$13)))</f>
        <v/>
      </c>
      <c r="C687" s="7" t="str">
        <f>REF!$BM$7</f>
        <v>2025-2026</v>
      </c>
      <c r="D687" s="7" t="s">
        <v>2972</v>
      </c>
      <c r="E687" s="43" t="str">
        <f>'Identification '!$F$17</f>
        <v/>
      </c>
      <c r="F687" s="7" t="str">
        <f>'Identification '!$G$18</f>
        <v/>
      </c>
      <c r="G687" s="167" t="str">
        <f>IF('Section 10a Bilan_Diffusion'!$D$6="","",'Section 10a Bilan_Diffusion'!$D$6)</f>
        <v/>
      </c>
      <c r="H687" s="7" t="str">
        <f>IF('Section 10a Bilan_Diffusion'!$D$8="","",'Section 10a Bilan_Diffusion'!$D$8)</f>
        <v/>
      </c>
      <c r="I687" s="7" t="str">
        <f>IF('Section 10a Bilan_Diffusion'!$K$8="","",'Section 10a Bilan_Diffusion'!$K$8)</f>
        <v/>
      </c>
      <c r="J687" s="43" t="str">
        <f>IF('Section 10a Bilan_Diffusion'!C67="","",'Section 10a Bilan_Diffusion'!C67)</f>
        <v/>
      </c>
      <c r="K687" s="1177" t="str">
        <f>IF('Section 10a Bilan_Diffusion'!D67="","",'Section 10a Bilan_Diffusion'!D67)</f>
        <v/>
      </c>
      <c r="L687" s="43" t="str">
        <f>IF('Section 10a Bilan_Diffusion'!E67="","",IF('Section 10a Bilan_Diffusion'!E67="«Choisir»","",'Section 10a Bilan_Diffusion'!E67))</f>
        <v/>
      </c>
      <c r="M687" s="43" t="str">
        <f>IF('Section 10a Bilan_Diffusion'!F67="","",IF('Section 10a Bilan_Diffusion'!F67="«Choisir»","",'Section 10a Bilan_Diffusion'!F67))</f>
        <v/>
      </c>
      <c r="N687" s="43" t="str">
        <f>IF('Section 10a Bilan_Diffusion'!G67="","",'Section 10a Bilan_Diffusion'!G67)</f>
        <v/>
      </c>
      <c r="O687" s="43" t="str">
        <f>IF('Section 10a Bilan_Diffusion'!H67="","",'Section 10a Bilan_Diffusion'!H67)</f>
        <v/>
      </c>
      <c r="P687" s="43" t="str">
        <f>IF('Section 10a Bilan_Diffusion'!I67="","",IF('Section 10a Bilan_Diffusion'!I67="«Choisir»","",'Section 10a Bilan_Diffusion'!I67))</f>
        <v/>
      </c>
      <c r="Q687" s="43" t="str">
        <f>IF('Section 10a Bilan_Diffusion'!J67="","",IF('Section 10a Bilan_Diffusion'!J67="«Choisir»","",'Section 10a Bilan_Diffusion'!J67))</f>
        <v/>
      </c>
      <c r="R687" s="7" t="str">
        <f>IF('Section 10a Bilan_Diffusion'!K67="","",'Section 10a Bilan_Diffusion'!K67)</f>
        <v/>
      </c>
      <c r="S687" s="7" t="str">
        <f>IF('Section 10a Bilan_Diffusion'!L67="","",'Section 10a Bilan_Diffusion'!L67)</f>
        <v/>
      </c>
      <c r="T687" s="7" t="str">
        <f>IF('Section 10a Bilan_Diffusion'!M67="","",'Section 10a Bilan_Diffusion'!M67)</f>
        <v/>
      </c>
      <c r="U687" s="7" t="str">
        <f>IF('Section 10a Bilan_Diffusion'!N67="","",'Section 10a Bilan_Diffusion'!N67)</f>
        <v/>
      </c>
      <c r="V687" s="7">
        <f>'Section 10a Bilan_Diffusion'!O67</f>
        <v>0</v>
      </c>
      <c r="W687" s="7">
        <f>'Section 10a Bilan_Diffusion'!P67</f>
        <v>0</v>
      </c>
      <c r="X687" s="7">
        <f>'Section 10a Bilan_Diffusion'!Q67</f>
        <v>0</v>
      </c>
      <c r="Y687" s="7">
        <f>'Section 10a Bilan_Diffusion'!R67</f>
        <v>0</v>
      </c>
      <c r="Z687" s="7">
        <f>'Section 10a Bilan_Diffusion'!S67</f>
        <v>0</v>
      </c>
      <c r="AA687" s="7">
        <f>'Section 10a Bilan_Diffusion'!T67</f>
        <v>0</v>
      </c>
      <c r="AB687" s="7">
        <f>'Section 10a Bilan_Diffusion'!U67</f>
        <v>0</v>
      </c>
    </row>
    <row r="688" spans="1:28">
      <c r="A688" s="7">
        <f>'Identification '!$F$11</f>
        <v>0</v>
      </c>
      <c r="B688" s="43" t="str">
        <f>IF(AND('Identification '!$F$11="",'Identification '!$F$15&lt;&gt;""),'Identification '!$F$15,IF('Identification '!$F$11="","",IF('Identification '!$F$13="Inscrire le nom de votre organisme dans la cellule F15",'Identification '!$F$15,'Identification '!$F$13)))</f>
        <v/>
      </c>
      <c r="C688" s="7" t="str">
        <f>REF!$BM$7</f>
        <v>2025-2026</v>
      </c>
      <c r="D688" s="7" t="s">
        <v>2972</v>
      </c>
      <c r="E688" s="43" t="str">
        <f>'Identification '!$F$17</f>
        <v/>
      </c>
      <c r="F688" s="7" t="str">
        <f>'Identification '!$G$18</f>
        <v/>
      </c>
      <c r="G688" s="167" t="str">
        <f>IF('Section 10a Bilan_Diffusion'!$D$6="","",'Section 10a Bilan_Diffusion'!$D$6)</f>
        <v/>
      </c>
      <c r="H688" s="7" t="str">
        <f>IF('Section 10a Bilan_Diffusion'!$D$8="","",'Section 10a Bilan_Diffusion'!$D$8)</f>
        <v/>
      </c>
      <c r="I688" s="7" t="str">
        <f>IF('Section 10a Bilan_Diffusion'!$K$8="","",'Section 10a Bilan_Diffusion'!$K$8)</f>
        <v/>
      </c>
      <c r="J688" s="43" t="str">
        <f>IF('Section 10a Bilan_Diffusion'!C68="","",'Section 10a Bilan_Diffusion'!C68)</f>
        <v/>
      </c>
      <c r="K688" s="1177" t="str">
        <f>IF('Section 10a Bilan_Diffusion'!D68="","",'Section 10a Bilan_Diffusion'!D68)</f>
        <v/>
      </c>
      <c r="L688" s="43" t="str">
        <f>IF('Section 10a Bilan_Diffusion'!E68="","",IF('Section 10a Bilan_Diffusion'!E68="«Choisir»","",'Section 10a Bilan_Diffusion'!E68))</f>
        <v/>
      </c>
      <c r="M688" s="43" t="str">
        <f>IF('Section 10a Bilan_Diffusion'!F68="","",IF('Section 10a Bilan_Diffusion'!F68="«Choisir»","",'Section 10a Bilan_Diffusion'!F68))</f>
        <v/>
      </c>
      <c r="N688" s="43" t="str">
        <f>IF('Section 10a Bilan_Diffusion'!G68="","",'Section 10a Bilan_Diffusion'!G68)</f>
        <v/>
      </c>
      <c r="O688" s="43" t="str">
        <f>IF('Section 10a Bilan_Diffusion'!H68="","",'Section 10a Bilan_Diffusion'!H68)</f>
        <v/>
      </c>
      <c r="P688" s="43" t="str">
        <f>IF('Section 10a Bilan_Diffusion'!I68="","",IF('Section 10a Bilan_Diffusion'!I68="«Choisir»","",'Section 10a Bilan_Diffusion'!I68))</f>
        <v/>
      </c>
      <c r="Q688" s="43" t="str">
        <f>IF('Section 10a Bilan_Diffusion'!J68="","",IF('Section 10a Bilan_Diffusion'!J68="«Choisir»","",'Section 10a Bilan_Diffusion'!J68))</f>
        <v/>
      </c>
      <c r="R688" s="7" t="str">
        <f>IF('Section 10a Bilan_Diffusion'!K68="","",'Section 10a Bilan_Diffusion'!K68)</f>
        <v/>
      </c>
      <c r="S688" s="7" t="str">
        <f>IF('Section 10a Bilan_Diffusion'!L68="","",'Section 10a Bilan_Diffusion'!L68)</f>
        <v/>
      </c>
      <c r="T688" s="7" t="str">
        <f>IF('Section 10a Bilan_Diffusion'!M68="","",'Section 10a Bilan_Diffusion'!M68)</f>
        <v/>
      </c>
      <c r="U688" s="7" t="str">
        <f>IF('Section 10a Bilan_Diffusion'!N68="","",'Section 10a Bilan_Diffusion'!N68)</f>
        <v/>
      </c>
      <c r="V688" s="7">
        <f>'Section 10a Bilan_Diffusion'!O68</f>
        <v>0</v>
      </c>
      <c r="W688" s="7">
        <f>'Section 10a Bilan_Diffusion'!P68</f>
        <v>0</v>
      </c>
      <c r="X688" s="7">
        <f>'Section 10a Bilan_Diffusion'!Q68</f>
        <v>0</v>
      </c>
      <c r="Y688" s="7">
        <f>'Section 10a Bilan_Diffusion'!R68</f>
        <v>0</v>
      </c>
      <c r="Z688" s="7">
        <f>'Section 10a Bilan_Diffusion'!S68</f>
        <v>0</v>
      </c>
      <c r="AA688" s="7">
        <f>'Section 10a Bilan_Diffusion'!T68</f>
        <v>0</v>
      </c>
      <c r="AB688" s="7">
        <f>'Section 10a Bilan_Diffusion'!U68</f>
        <v>0</v>
      </c>
    </row>
    <row r="689" spans="1:28">
      <c r="A689" s="7">
        <f>'Identification '!$F$11</f>
        <v>0</v>
      </c>
      <c r="B689" s="43" t="str">
        <f>IF(AND('Identification '!$F$11="",'Identification '!$F$15&lt;&gt;""),'Identification '!$F$15,IF('Identification '!$F$11="","",IF('Identification '!$F$13="Inscrire le nom de votre organisme dans la cellule F15",'Identification '!$F$15,'Identification '!$F$13)))</f>
        <v/>
      </c>
      <c r="C689" s="7" t="str">
        <f>REF!$BM$7</f>
        <v>2025-2026</v>
      </c>
      <c r="D689" s="7" t="s">
        <v>2972</v>
      </c>
      <c r="E689" s="43" t="str">
        <f>'Identification '!$F$17</f>
        <v/>
      </c>
      <c r="F689" s="7" t="str">
        <f>'Identification '!$G$18</f>
        <v/>
      </c>
      <c r="G689" s="167" t="str">
        <f>IF('Section 10a Bilan_Diffusion'!$D$6="","",'Section 10a Bilan_Diffusion'!$D$6)</f>
        <v/>
      </c>
      <c r="H689" s="7" t="str">
        <f>IF('Section 10a Bilan_Diffusion'!$D$8="","",'Section 10a Bilan_Diffusion'!$D$8)</f>
        <v/>
      </c>
      <c r="I689" s="7" t="str">
        <f>IF('Section 10a Bilan_Diffusion'!$K$8="","",'Section 10a Bilan_Diffusion'!$K$8)</f>
        <v/>
      </c>
      <c r="J689" s="43" t="str">
        <f>IF('Section 10a Bilan_Diffusion'!C69="","",'Section 10a Bilan_Diffusion'!C69)</f>
        <v/>
      </c>
      <c r="K689" s="1177" t="str">
        <f>IF('Section 10a Bilan_Diffusion'!D69="","",'Section 10a Bilan_Diffusion'!D69)</f>
        <v/>
      </c>
      <c r="L689" s="43" t="str">
        <f>IF('Section 10a Bilan_Diffusion'!E69="","",IF('Section 10a Bilan_Diffusion'!E69="«Choisir»","",'Section 10a Bilan_Diffusion'!E69))</f>
        <v/>
      </c>
      <c r="M689" s="43" t="str">
        <f>IF('Section 10a Bilan_Diffusion'!F69="","",IF('Section 10a Bilan_Diffusion'!F69="«Choisir»","",'Section 10a Bilan_Diffusion'!F69))</f>
        <v/>
      </c>
      <c r="N689" s="43" t="str">
        <f>IF('Section 10a Bilan_Diffusion'!G69="","",'Section 10a Bilan_Diffusion'!G69)</f>
        <v/>
      </c>
      <c r="O689" s="43" t="str">
        <f>IF('Section 10a Bilan_Diffusion'!H69="","",'Section 10a Bilan_Diffusion'!H69)</f>
        <v/>
      </c>
      <c r="P689" s="43" t="str">
        <f>IF('Section 10a Bilan_Diffusion'!I69="","",IF('Section 10a Bilan_Diffusion'!I69="«Choisir»","",'Section 10a Bilan_Diffusion'!I69))</f>
        <v/>
      </c>
      <c r="Q689" s="43" t="str">
        <f>IF('Section 10a Bilan_Diffusion'!J69="","",IF('Section 10a Bilan_Diffusion'!J69="«Choisir»","",'Section 10a Bilan_Diffusion'!J69))</f>
        <v/>
      </c>
      <c r="R689" s="7" t="str">
        <f>IF('Section 10a Bilan_Diffusion'!K69="","",'Section 10a Bilan_Diffusion'!K69)</f>
        <v/>
      </c>
      <c r="S689" s="7" t="str">
        <f>IF('Section 10a Bilan_Diffusion'!L69="","",'Section 10a Bilan_Diffusion'!L69)</f>
        <v/>
      </c>
      <c r="T689" s="7" t="str">
        <f>IF('Section 10a Bilan_Diffusion'!M69="","",'Section 10a Bilan_Diffusion'!M69)</f>
        <v/>
      </c>
      <c r="U689" s="7" t="str">
        <f>IF('Section 10a Bilan_Diffusion'!N69="","",'Section 10a Bilan_Diffusion'!N69)</f>
        <v/>
      </c>
      <c r="V689" s="7">
        <f>'Section 10a Bilan_Diffusion'!O69</f>
        <v>0</v>
      </c>
      <c r="W689" s="7">
        <f>'Section 10a Bilan_Diffusion'!P69</f>
        <v>0</v>
      </c>
      <c r="X689" s="7">
        <f>'Section 10a Bilan_Diffusion'!Q69</f>
        <v>0</v>
      </c>
      <c r="Y689" s="7">
        <f>'Section 10a Bilan_Diffusion'!R69</f>
        <v>0</v>
      </c>
      <c r="Z689" s="7">
        <f>'Section 10a Bilan_Diffusion'!S69</f>
        <v>0</v>
      </c>
      <c r="AA689" s="7">
        <f>'Section 10a Bilan_Diffusion'!T69</f>
        <v>0</v>
      </c>
      <c r="AB689" s="7">
        <f>'Section 10a Bilan_Diffusion'!U69</f>
        <v>0</v>
      </c>
    </row>
    <row r="690" spans="1:28">
      <c r="A690" s="7">
        <f>'Identification '!$F$11</f>
        <v>0</v>
      </c>
      <c r="B690" s="43" t="str">
        <f>IF(AND('Identification '!$F$11="",'Identification '!$F$15&lt;&gt;""),'Identification '!$F$15,IF('Identification '!$F$11="","",IF('Identification '!$F$13="Inscrire le nom de votre organisme dans la cellule F15",'Identification '!$F$15,'Identification '!$F$13)))</f>
        <v/>
      </c>
      <c r="C690" s="7" t="str">
        <f>REF!$BM$7</f>
        <v>2025-2026</v>
      </c>
      <c r="D690" s="7" t="s">
        <v>2972</v>
      </c>
      <c r="E690" s="43" t="str">
        <f>'Identification '!$F$17</f>
        <v/>
      </c>
      <c r="F690" s="7" t="str">
        <f>'Identification '!$G$18</f>
        <v/>
      </c>
      <c r="G690" s="167" t="str">
        <f>IF('Section 10a Bilan_Diffusion'!$D$6="","",'Section 10a Bilan_Diffusion'!$D$6)</f>
        <v/>
      </c>
      <c r="H690" s="7" t="str">
        <f>IF('Section 10a Bilan_Diffusion'!$D$8="","",'Section 10a Bilan_Diffusion'!$D$8)</f>
        <v/>
      </c>
      <c r="I690" s="7" t="str">
        <f>IF('Section 10a Bilan_Diffusion'!$K$8="","",'Section 10a Bilan_Diffusion'!$K$8)</f>
        <v/>
      </c>
      <c r="J690" s="43" t="str">
        <f>IF('Section 10a Bilan_Diffusion'!C70="","",'Section 10a Bilan_Diffusion'!C70)</f>
        <v/>
      </c>
      <c r="K690" s="1177" t="str">
        <f>IF('Section 10a Bilan_Diffusion'!D70="","",'Section 10a Bilan_Diffusion'!D70)</f>
        <v/>
      </c>
      <c r="L690" s="43" t="str">
        <f>IF('Section 10a Bilan_Diffusion'!E70="","",IF('Section 10a Bilan_Diffusion'!E70="«Choisir»","",'Section 10a Bilan_Diffusion'!E70))</f>
        <v/>
      </c>
      <c r="M690" s="43" t="str">
        <f>IF('Section 10a Bilan_Diffusion'!F70="","",IF('Section 10a Bilan_Diffusion'!F70="«Choisir»","",'Section 10a Bilan_Diffusion'!F70))</f>
        <v/>
      </c>
      <c r="N690" s="43" t="str">
        <f>IF('Section 10a Bilan_Diffusion'!G70="","",'Section 10a Bilan_Diffusion'!G70)</f>
        <v/>
      </c>
      <c r="O690" s="43" t="str">
        <f>IF('Section 10a Bilan_Diffusion'!H70="","",'Section 10a Bilan_Diffusion'!H70)</f>
        <v/>
      </c>
      <c r="P690" s="43" t="str">
        <f>IF('Section 10a Bilan_Diffusion'!I70="","",IF('Section 10a Bilan_Diffusion'!I70="«Choisir»","",'Section 10a Bilan_Diffusion'!I70))</f>
        <v/>
      </c>
      <c r="Q690" s="43" t="str">
        <f>IF('Section 10a Bilan_Diffusion'!J70="","",IF('Section 10a Bilan_Diffusion'!J70="«Choisir»","",'Section 10a Bilan_Diffusion'!J70))</f>
        <v/>
      </c>
      <c r="R690" s="7" t="str">
        <f>IF('Section 10a Bilan_Diffusion'!K70="","",'Section 10a Bilan_Diffusion'!K70)</f>
        <v/>
      </c>
      <c r="S690" s="7" t="str">
        <f>IF('Section 10a Bilan_Diffusion'!L70="","",'Section 10a Bilan_Diffusion'!L70)</f>
        <v/>
      </c>
      <c r="T690" s="7" t="str">
        <f>IF('Section 10a Bilan_Diffusion'!M70="","",'Section 10a Bilan_Diffusion'!M70)</f>
        <v/>
      </c>
      <c r="U690" s="7" t="str">
        <f>IF('Section 10a Bilan_Diffusion'!N70="","",'Section 10a Bilan_Diffusion'!N70)</f>
        <v/>
      </c>
      <c r="V690" s="7">
        <f>'Section 10a Bilan_Diffusion'!O70</f>
        <v>0</v>
      </c>
      <c r="W690" s="7">
        <f>'Section 10a Bilan_Diffusion'!P70</f>
        <v>0</v>
      </c>
      <c r="X690" s="7">
        <f>'Section 10a Bilan_Diffusion'!Q70</f>
        <v>0</v>
      </c>
      <c r="Y690" s="7">
        <f>'Section 10a Bilan_Diffusion'!R70</f>
        <v>0</v>
      </c>
      <c r="Z690" s="7">
        <f>'Section 10a Bilan_Diffusion'!S70</f>
        <v>0</v>
      </c>
      <c r="AA690" s="7">
        <f>'Section 10a Bilan_Diffusion'!T70</f>
        <v>0</v>
      </c>
      <c r="AB690" s="7">
        <f>'Section 10a Bilan_Diffusion'!U70</f>
        <v>0</v>
      </c>
    </row>
    <row r="691" spans="1:28">
      <c r="A691" s="7">
        <f>'Identification '!$F$11</f>
        <v>0</v>
      </c>
      <c r="B691" s="43" t="str">
        <f>IF(AND('Identification '!$F$11="",'Identification '!$F$15&lt;&gt;""),'Identification '!$F$15,IF('Identification '!$F$11="","",IF('Identification '!$F$13="Inscrire le nom de votre organisme dans la cellule F15",'Identification '!$F$15,'Identification '!$F$13)))</f>
        <v/>
      </c>
      <c r="C691" s="7" t="str">
        <f>REF!$BM$7</f>
        <v>2025-2026</v>
      </c>
      <c r="D691" s="7" t="s">
        <v>2972</v>
      </c>
      <c r="E691" s="43" t="str">
        <f>'Identification '!$F$17</f>
        <v/>
      </c>
      <c r="F691" s="7" t="str">
        <f>'Identification '!$G$18</f>
        <v/>
      </c>
      <c r="G691" s="167" t="str">
        <f>IF('Section 10a Bilan_Diffusion'!$D$6="","",'Section 10a Bilan_Diffusion'!$D$6)</f>
        <v/>
      </c>
      <c r="H691" s="7" t="str">
        <f>IF('Section 10a Bilan_Diffusion'!$D$8="","",'Section 10a Bilan_Diffusion'!$D$8)</f>
        <v/>
      </c>
      <c r="I691" s="7" t="str">
        <f>IF('Section 10a Bilan_Diffusion'!$K$8="","",'Section 10a Bilan_Diffusion'!$K$8)</f>
        <v/>
      </c>
      <c r="J691" s="43" t="str">
        <f>IF('Section 10a Bilan_Diffusion'!C71="","",'Section 10a Bilan_Diffusion'!C71)</f>
        <v/>
      </c>
      <c r="K691" s="1177" t="str">
        <f>IF('Section 10a Bilan_Diffusion'!D71="","",'Section 10a Bilan_Diffusion'!D71)</f>
        <v/>
      </c>
      <c r="L691" s="43" t="str">
        <f>IF('Section 10a Bilan_Diffusion'!E71="","",IF('Section 10a Bilan_Diffusion'!E71="«Choisir»","",'Section 10a Bilan_Diffusion'!E71))</f>
        <v/>
      </c>
      <c r="M691" s="43" t="str">
        <f>IF('Section 10a Bilan_Diffusion'!F71="","",IF('Section 10a Bilan_Diffusion'!F71="«Choisir»","",'Section 10a Bilan_Diffusion'!F71))</f>
        <v/>
      </c>
      <c r="N691" s="43" t="str">
        <f>IF('Section 10a Bilan_Diffusion'!G71="","",'Section 10a Bilan_Diffusion'!G71)</f>
        <v/>
      </c>
      <c r="O691" s="43" t="str">
        <f>IF('Section 10a Bilan_Diffusion'!H71="","",'Section 10a Bilan_Diffusion'!H71)</f>
        <v/>
      </c>
      <c r="P691" s="43" t="str">
        <f>IF('Section 10a Bilan_Diffusion'!I71="","",IF('Section 10a Bilan_Diffusion'!I71="«Choisir»","",'Section 10a Bilan_Diffusion'!I71))</f>
        <v/>
      </c>
      <c r="Q691" s="43" t="str">
        <f>IF('Section 10a Bilan_Diffusion'!J71="","",IF('Section 10a Bilan_Diffusion'!J71="«Choisir»","",'Section 10a Bilan_Diffusion'!J71))</f>
        <v/>
      </c>
      <c r="R691" s="7" t="str">
        <f>IF('Section 10a Bilan_Diffusion'!K71="","",'Section 10a Bilan_Diffusion'!K71)</f>
        <v/>
      </c>
      <c r="S691" s="7" t="str">
        <f>IF('Section 10a Bilan_Diffusion'!L71="","",'Section 10a Bilan_Diffusion'!L71)</f>
        <v/>
      </c>
      <c r="T691" s="7" t="str">
        <f>IF('Section 10a Bilan_Diffusion'!M71="","",'Section 10a Bilan_Diffusion'!M71)</f>
        <v/>
      </c>
      <c r="U691" s="7" t="str">
        <f>IF('Section 10a Bilan_Diffusion'!N71="","",'Section 10a Bilan_Diffusion'!N71)</f>
        <v/>
      </c>
      <c r="V691" s="7">
        <f>'Section 10a Bilan_Diffusion'!O71</f>
        <v>0</v>
      </c>
      <c r="W691" s="7">
        <f>'Section 10a Bilan_Diffusion'!P71</f>
        <v>0</v>
      </c>
      <c r="X691" s="7">
        <f>'Section 10a Bilan_Diffusion'!Q71</f>
        <v>0</v>
      </c>
      <c r="Y691" s="7">
        <f>'Section 10a Bilan_Diffusion'!R71</f>
        <v>0</v>
      </c>
      <c r="Z691" s="7">
        <f>'Section 10a Bilan_Diffusion'!S71</f>
        <v>0</v>
      </c>
      <c r="AA691" s="7">
        <f>'Section 10a Bilan_Diffusion'!T71</f>
        <v>0</v>
      </c>
      <c r="AB691" s="7">
        <f>'Section 10a Bilan_Diffusion'!U71</f>
        <v>0</v>
      </c>
    </row>
    <row r="692" spans="1:28">
      <c r="A692" s="7">
        <f>'Identification '!$F$11</f>
        <v>0</v>
      </c>
      <c r="B692" s="43" t="str">
        <f>IF(AND('Identification '!$F$11="",'Identification '!$F$15&lt;&gt;""),'Identification '!$F$15,IF('Identification '!$F$11="","",IF('Identification '!$F$13="Inscrire le nom de votre organisme dans la cellule F15",'Identification '!$F$15,'Identification '!$F$13)))</f>
        <v/>
      </c>
      <c r="C692" s="7" t="str">
        <f>REF!$BM$7</f>
        <v>2025-2026</v>
      </c>
      <c r="D692" s="7" t="s">
        <v>2972</v>
      </c>
      <c r="E692" s="43" t="str">
        <f>'Identification '!$F$17</f>
        <v/>
      </c>
      <c r="F692" s="7" t="str">
        <f>'Identification '!$G$18</f>
        <v/>
      </c>
      <c r="G692" s="167" t="str">
        <f>IF('Section 10a Bilan_Diffusion'!$D$6="","",'Section 10a Bilan_Diffusion'!$D$6)</f>
        <v/>
      </c>
      <c r="H692" s="7" t="str">
        <f>IF('Section 10a Bilan_Diffusion'!$D$8="","",'Section 10a Bilan_Diffusion'!$D$8)</f>
        <v/>
      </c>
      <c r="I692" s="7" t="str">
        <f>IF('Section 10a Bilan_Diffusion'!$K$8="","",'Section 10a Bilan_Diffusion'!$K$8)</f>
        <v/>
      </c>
      <c r="J692" s="43" t="str">
        <f>IF('Section 10a Bilan_Diffusion'!C72="","",'Section 10a Bilan_Diffusion'!C72)</f>
        <v/>
      </c>
      <c r="K692" s="1177" t="str">
        <f>IF('Section 10a Bilan_Diffusion'!D72="","",'Section 10a Bilan_Diffusion'!D72)</f>
        <v/>
      </c>
      <c r="L692" s="43" t="str">
        <f>IF('Section 10a Bilan_Diffusion'!E72="","",IF('Section 10a Bilan_Diffusion'!E72="«Choisir»","",'Section 10a Bilan_Diffusion'!E72))</f>
        <v/>
      </c>
      <c r="M692" s="43" t="str">
        <f>IF('Section 10a Bilan_Diffusion'!F72="","",IF('Section 10a Bilan_Diffusion'!F72="«Choisir»","",'Section 10a Bilan_Diffusion'!F72))</f>
        <v/>
      </c>
      <c r="N692" s="43" t="str">
        <f>IF('Section 10a Bilan_Diffusion'!G72="","",'Section 10a Bilan_Diffusion'!G72)</f>
        <v/>
      </c>
      <c r="O692" s="43" t="str">
        <f>IF('Section 10a Bilan_Diffusion'!H72="","",'Section 10a Bilan_Diffusion'!H72)</f>
        <v/>
      </c>
      <c r="P692" s="43" t="str">
        <f>IF('Section 10a Bilan_Diffusion'!I72="","",IF('Section 10a Bilan_Diffusion'!I72="«Choisir»","",'Section 10a Bilan_Diffusion'!I72))</f>
        <v/>
      </c>
      <c r="Q692" s="43" t="str">
        <f>IF('Section 10a Bilan_Diffusion'!J72="","",IF('Section 10a Bilan_Diffusion'!J72="«Choisir»","",'Section 10a Bilan_Diffusion'!J72))</f>
        <v/>
      </c>
      <c r="R692" s="7" t="str">
        <f>IF('Section 10a Bilan_Diffusion'!K72="","",'Section 10a Bilan_Diffusion'!K72)</f>
        <v/>
      </c>
      <c r="S692" s="7" t="str">
        <f>IF('Section 10a Bilan_Diffusion'!L72="","",'Section 10a Bilan_Diffusion'!L72)</f>
        <v/>
      </c>
      <c r="T692" s="7" t="str">
        <f>IF('Section 10a Bilan_Diffusion'!M72="","",'Section 10a Bilan_Diffusion'!M72)</f>
        <v/>
      </c>
      <c r="U692" s="7" t="str">
        <f>IF('Section 10a Bilan_Diffusion'!N72="","",'Section 10a Bilan_Diffusion'!N72)</f>
        <v/>
      </c>
      <c r="V692" s="7">
        <f>'Section 10a Bilan_Diffusion'!O72</f>
        <v>0</v>
      </c>
      <c r="W692" s="7">
        <f>'Section 10a Bilan_Diffusion'!P72</f>
        <v>0</v>
      </c>
      <c r="X692" s="7">
        <f>'Section 10a Bilan_Diffusion'!Q72</f>
        <v>0</v>
      </c>
      <c r="Y692" s="7">
        <f>'Section 10a Bilan_Diffusion'!R72</f>
        <v>0</v>
      </c>
      <c r="Z692" s="7">
        <f>'Section 10a Bilan_Diffusion'!S72</f>
        <v>0</v>
      </c>
      <c r="AA692" s="7">
        <f>'Section 10a Bilan_Diffusion'!T72</f>
        <v>0</v>
      </c>
      <c r="AB692" s="7">
        <f>'Section 10a Bilan_Diffusion'!U72</f>
        <v>0</v>
      </c>
    </row>
    <row r="693" spans="1:28">
      <c r="A693" s="7">
        <f>'Identification '!$F$11</f>
        <v>0</v>
      </c>
      <c r="B693" s="43" t="str">
        <f>IF(AND('Identification '!$F$11="",'Identification '!$F$15&lt;&gt;""),'Identification '!$F$15,IF('Identification '!$F$11="","",IF('Identification '!$F$13="Inscrire le nom de votre organisme dans la cellule F15",'Identification '!$F$15,'Identification '!$F$13)))</f>
        <v/>
      </c>
      <c r="C693" s="7" t="str">
        <f>REF!$BM$7</f>
        <v>2025-2026</v>
      </c>
      <c r="D693" s="7" t="s">
        <v>2972</v>
      </c>
      <c r="E693" s="43" t="str">
        <f>'Identification '!$F$17</f>
        <v/>
      </c>
      <c r="F693" s="7" t="str">
        <f>'Identification '!$G$18</f>
        <v/>
      </c>
      <c r="G693" s="167" t="str">
        <f>IF('Section 10a Bilan_Diffusion'!$D$6="","",'Section 10a Bilan_Diffusion'!$D$6)</f>
        <v/>
      </c>
      <c r="H693" s="7" t="str">
        <f>IF('Section 10a Bilan_Diffusion'!$D$8="","",'Section 10a Bilan_Diffusion'!$D$8)</f>
        <v/>
      </c>
      <c r="I693" s="7" t="str">
        <f>IF('Section 10a Bilan_Diffusion'!$K$8="","",'Section 10a Bilan_Diffusion'!$K$8)</f>
        <v/>
      </c>
      <c r="J693" s="43" t="str">
        <f>IF('Section 10a Bilan_Diffusion'!C73="","",'Section 10a Bilan_Diffusion'!C73)</f>
        <v/>
      </c>
      <c r="K693" s="1177" t="str">
        <f>IF('Section 10a Bilan_Diffusion'!D73="","",'Section 10a Bilan_Diffusion'!D73)</f>
        <v/>
      </c>
      <c r="L693" s="43" t="str">
        <f>IF('Section 10a Bilan_Diffusion'!E73="","",IF('Section 10a Bilan_Diffusion'!E73="«Choisir»","",'Section 10a Bilan_Diffusion'!E73))</f>
        <v/>
      </c>
      <c r="M693" s="43" t="str">
        <f>IF('Section 10a Bilan_Diffusion'!F73="","",IF('Section 10a Bilan_Diffusion'!F73="«Choisir»","",'Section 10a Bilan_Diffusion'!F73))</f>
        <v/>
      </c>
      <c r="N693" s="43" t="str">
        <f>IF('Section 10a Bilan_Diffusion'!G73="","",'Section 10a Bilan_Diffusion'!G73)</f>
        <v/>
      </c>
      <c r="O693" s="43" t="str">
        <f>IF('Section 10a Bilan_Diffusion'!H73="","",'Section 10a Bilan_Diffusion'!H73)</f>
        <v/>
      </c>
      <c r="P693" s="43" t="str">
        <f>IF('Section 10a Bilan_Diffusion'!I73="","",IF('Section 10a Bilan_Diffusion'!I73="«Choisir»","",'Section 10a Bilan_Diffusion'!I73))</f>
        <v/>
      </c>
      <c r="Q693" s="43" t="str">
        <f>IF('Section 10a Bilan_Diffusion'!J73="","",IF('Section 10a Bilan_Diffusion'!J73="«Choisir»","",'Section 10a Bilan_Diffusion'!J73))</f>
        <v/>
      </c>
      <c r="R693" s="7" t="str">
        <f>IF('Section 10a Bilan_Diffusion'!K73="","",'Section 10a Bilan_Diffusion'!K73)</f>
        <v/>
      </c>
      <c r="S693" s="7" t="str">
        <f>IF('Section 10a Bilan_Diffusion'!L73="","",'Section 10a Bilan_Diffusion'!L73)</f>
        <v/>
      </c>
      <c r="T693" s="7" t="str">
        <f>IF('Section 10a Bilan_Diffusion'!M73="","",'Section 10a Bilan_Diffusion'!M73)</f>
        <v/>
      </c>
      <c r="U693" s="7" t="str">
        <f>IF('Section 10a Bilan_Diffusion'!N73="","",'Section 10a Bilan_Diffusion'!N73)</f>
        <v/>
      </c>
      <c r="V693" s="7">
        <f>'Section 10a Bilan_Diffusion'!O73</f>
        <v>0</v>
      </c>
      <c r="W693" s="7">
        <f>'Section 10a Bilan_Diffusion'!P73</f>
        <v>0</v>
      </c>
      <c r="X693" s="7">
        <f>'Section 10a Bilan_Diffusion'!Q73</f>
        <v>0</v>
      </c>
      <c r="Y693" s="7">
        <f>'Section 10a Bilan_Diffusion'!R73</f>
        <v>0</v>
      </c>
      <c r="Z693" s="7">
        <f>'Section 10a Bilan_Diffusion'!S73</f>
        <v>0</v>
      </c>
      <c r="AA693" s="7">
        <f>'Section 10a Bilan_Diffusion'!T73</f>
        <v>0</v>
      </c>
      <c r="AB693" s="7">
        <f>'Section 10a Bilan_Diffusion'!U73</f>
        <v>0</v>
      </c>
    </row>
    <row r="694" spans="1:28">
      <c r="A694" s="7">
        <f>'Identification '!$F$11</f>
        <v>0</v>
      </c>
      <c r="B694" s="43" t="str">
        <f>IF(AND('Identification '!$F$11="",'Identification '!$F$15&lt;&gt;""),'Identification '!$F$15,IF('Identification '!$F$11="","",IF('Identification '!$F$13="Inscrire le nom de votre organisme dans la cellule F15",'Identification '!$F$15,'Identification '!$F$13)))</f>
        <v/>
      </c>
      <c r="C694" s="7" t="str">
        <f>REF!$BM$7</f>
        <v>2025-2026</v>
      </c>
      <c r="D694" s="7" t="s">
        <v>2972</v>
      </c>
      <c r="E694" s="43" t="str">
        <f>'Identification '!$F$17</f>
        <v/>
      </c>
      <c r="F694" s="7" t="str">
        <f>'Identification '!$G$18</f>
        <v/>
      </c>
      <c r="G694" s="167" t="str">
        <f>IF('Section 10a Bilan_Diffusion'!$D$6="","",'Section 10a Bilan_Diffusion'!$D$6)</f>
        <v/>
      </c>
      <c r="H694" s="7" t="str">
        <f>IF('Section 10a Bilan_Diffusion'!$D$8="","",'Section 10a Bilan_Diffusion'!$D$8)</f>
        <v/>
      </c>
      <c r="I694" s="7" t="str">
        <f>IF('Section 10a Bilan_Diffusion'!$K$8="","",'Section 10a Bilan_Diffusion'!$K$8)</f>
        <v/>
      </c>
      <c r="J694" s="43" t="str">
        <f>IF('Section 10a Bilan_Diffusion'!C74="","",'Section 10a Bilan_Diffusion'!C74)</f>
        <v/>
      </c>
      <c r="K694" s="1177" t="str">
        <f>IF('Section 10a Bilan_Diffusion'!D74="","",'Section 10a Bilan_Diffusion'!D74)</f>
        <v/>
      </c>
      <c r="L694" s="43" t="str">
        <f>IF('Section 10a Bilan_Diffusion'!E74="","",IF('Section 10a Bilan_Diffusion'!E74="«Choisir»","",'Section 10a Bilan_Diffusion'!E74))</f>
        <v/>
      </c>
      <c r="M694" s="43" t="str">
        <f>IF('Section 10a Bilan_Diffusion'!F74="","",IF('Section 10a Bilan_Diffusion'!F74="«Choisir»","",'Section 10a Bilan_Diffusion'!F74))</f>
        <v/>
      </c>
      <c r="N694" s="43" t="str">
        <f>IF('Section 10a Bilan_Diffusion'!G74="","",'Section 10a Bilan_Diffusion'!G74)</f>
        <v/>
      </c>
      <c r="O694" s="43" t="str">
        <f>IF('Section 10a Bilan_Diffusion'!H74="","",'Section 10a Bilan_Diffusion'!H74)</f>
        <v/>
      </c>
      <c r="P694" s="43" t="str">
        <f>IF('Section 10a Bilan_Diffusion'!I74="","",IF('Section 10a Bilan_Diffusion'!I74="«Choisir»","",'Section 10a Bilan_Diffusion'!I74))</f>
        <v/>
      </c>
      <c r="Q694" s="43" t="str">
        <f>IF('Section 10a Bilan_Diffusion'!J74="","",IF('Section 10a Bilan_Diffusion'!J74="«Choisir»","",'Section 10a Bilan_Diffusion'!J74))</f>
        <v/>
      </c>
      <c r="R694" s="7" t="str">
        <f>IF('Section 10a Bilan_Diffusion'!K74="","",'Section 10a Bilan_Diffusion'!K74)</f>
        <v/>
      </c>
      <c r="S694" s="7" t="str">
        <f>IF('Section 10a Bilan_Diffusion'!L74="","",'Section 10a Bilan_Diffusion'!L74)</f>
        <v/>
      </c>
      <c r="T694" s="7" t="str">
        <f>IF('Section 10a Bilan_Diffusion'!M74="","",'Section 10a Bilan_Diffusion'!M74)</f>
        <v/>
      </c>
      <c r="U694" s="7" t="str">
        <f>IF('Section 10a Bilan_Diffusion'!N74="","",'Section 10a Bilan_Diffusion'!N74)</f>
        <v/>
      </c>
      <c r="V694" s="7">
        <f>'Section 10a Bilan_Diffusion'!O74</f>
        <v>0</v>
      </c>
      <c r="W694" s="7">
        <f>'Section 10a Bilan_Diffusion'!P74</f>
        <v>0</v>
      </c>
      <c r="X694" s="7">
        <f>'Section 10a Bilan_Diffusion'!Q74</f>
        <v>0</v>
      </c>
      <c r="Y694" s="7">
        <f>'Section 10a Bilan_Diffusion'!R74</f>
        <v>0</v>
      </c>
      <c r="Z694" s="7">
        <f>'Section 10a Bilan_Diffusion'!S74</f>
        <v>0</v>
      </c>
      <c r="AA694" s="7">
        <f>'Section 10a Bilan_Diffusion'!T74</f>
        <v>0</v>
      </c>
      <c r="AB694" s="7">
        <f>'Section 10a Bilan_Diffusion'!U74</f>
        <v>0</v>
      </c>
    </row>
    <row r="695" spans="1:28">
      <c r="A695" s="7">
        <f>'Identification '!$F$11</f>
        <v>0</v>
      </c>
      <c r="B695" s="43" t="str">
        <f>IF(AND('Identification '!$F$11="",'Identification '!$F$15&lt;&gt;""),'Identification '!$F$15,IF('Identification '!$F$11="","",IF('Identification '!$F$13="Inscrire le nom de votre organisme dans la cellule F15",'Identification '!$F$15,'Identification '!$F$13)))</f>
        <v/>
      </c>
      <c r="C695" s="7" t="str">
        <f>REF!$BM$7</f>
        <v>2025-2026</v>
      </c>
      <c r="D695" s="7" t="s">
        <v>2972</v>
      </c>
      <c r="E695" s="43" t="str">
        <f>'Identification '!$F$17</f>
        <v/>
      </c>
      <c r="F695" s="7" t="str">
        <f>'Identification '!$G$18</f>
        <v/>
      </c>
      <c r="G695" s="167" t="str">
        <f>IF('Section 10a Bilan_Diffusion'!$D$6="","",'Section 10a Bilan_Diffusion'!$D$6)</f>
        <v/>
      </c>
      <c r="H695" s="7" t="str">
        <f>IF('Section 10a Bilan_Diffusion'!$D$8="","",'Section 10a Bilan_Diffusion'!$D$8)</f>
        <v/>
      </c>
      <c r="I695" s="7" t="str">
        <f>IF('Section 10a Bilan_Diffusion'!$K$8="","",'Section 10a Bilan_Diffusion'!$K$8)</f>
        <v/>
      </c>
      <c r="J695" s="43" t="str">
        <f>IF('Section 10a Bilan_Diffusion'!C75="","",'Section 10a Bilan_Diffusion'!C75)</f>
        <v/>
      </c>
      <c r="K695" s="1177" t="str">
        <f>IF('Section 10a Bilan_Diffusion'!D75="","",'Section 10a Bilan_Diffusion'!D75)</f>
        <v/>
      </c>
      <c r="L695" s="43" t="str">
        <f>IF('Section 10a Bilan_Diffusion'!E75="","",IF('Section 10a Bilan_Diffusion'!E75="«Choisir»","",'Section 10a Bilan_Diffusion'!E75))</f>
        <v/>
      </c>
      <c r="M695" s="43" t="str">
        <f>IF('Section 10a Bilan_Diffusion'!F75="","",IF('Section 10a Bilan_Diffusion'!F75="«Choisir»","",'Section 10a Bilan_Diffusion'!F75))</f>
        <v/>
      </c>
      <c r="N695" s="43" t="str">
        <f>IF('Section 10a Bilan_Diffusion'!G75="","",'Section 10a Bilan_Diffusion'!G75)</f>
        <v/>
      </c>
      <c r="O695" s="43" t="str">
        <f>IF('Section 10a Bilan_Diffusion'!H75="","",'Section 10a Bilan_Diffusion'!H75)</f>
        <v/>
      </c>
      <c r="P695" s="43" t="str">
        <f>IF('Section 10a Bilan_Diffusion'!I75="","",IF('Section 10a Bilan_Diffusion'!I75="«Choisir»","",'Section 10a Bilan_Diffusion'!I75))</f>
        <v/>
      </c>
      <c r="Q695" s="43" t="str">
        <f>IF('Section 10a Bilan_Diffusion'!J75="","",IF('Section 10a Bilan_Diffusion'!J75="«Choisir»","",'Section 10a Bilan_Diffusion'!J75))</f>
        <v/>
      </c>
      <c r="R695" s="7" t="str">
        <f>IF('Section 10a Bilan_Diffusion'!K75="","",'Section 10a Bilan_Diffusion'!K75)</f>
        <v/>
      </c>
      <c r="S695" s="7" t="str">
        <f>IF('Section 10a Bilan_Diffusion'!L75="","",'Section 10a Bilan_Diffusion'!L75)</f>
        <v/>
      </c>
      <c r="T695" s="7" t="str">
        <f>IF('Section 10a Bilan_Diffusion'!M75="","",'Section 10a Bilan_Diffusion'!M75)</f>
        <v/>
      </c>
      <c r="U695" s="7" t="str">
        <f>IF('Section 10a Bilan_Diffusion'!N75="","",'Section 10a Bilan_Diffusion'!N75)</f>
        <v/>
      </c>
      <c r="V695" s="7">
        <f>'Section 10a Bilan_Diffusion'!O75</f>
        <v>0</v>
      </c>
      <c r="W695" s="7">
        <f>'Section 10a Bilan_Diffusion'!P75</f>
        <v>0</v>
      </c>
      <c r="X695" s="7">
        <f>'Section 10a Bilan_Diffusion'!Q75</f>
        <v>0</v>
      </c>
      <c r="Y695" s="7">
        <f>'Section 10a Bilan_Diffusion'!R75</f>
        <v>0</v>
      </c>
      <c r="Z695" s="7">
        <f>'Section 10a Bilan_Diffusion'!S75</f>
        <v>0</v>
      </c>
      <c r="AA695" s="7">
        <f>'Section 10a Bilan_Diffusion'!T75</f>
        <v>0</v>
      </c>
      <c r="AB695" s="7">
        <f>'Section 10a Bilan_Diffusion'!U75</f>
        <v>0</v>
      </c>
    </row>
    <row r="696" spans="1:28">
      <c r="A696" s="7">
        <f>'Identification '!$F$11</f>
        <v>0</v>
      </c>
      <c r="B696" s="43" t="str">
        <f>IF(AND('Identification '!$F$11="",'Identification '!$F$15&lt;&gt;""),'Identification '!$F$15,IF('Identification '!$F$11="","",IF('Identification '!$F$13="Inscrire le nom de votre organisme dans la cellule F15",'Identification '!$F$15,'Identification '!$F$13)))</f>
        <v/>
      </c>
      <c r="C696" s="7" t="str">
        <f>REF!$BM$7</f>
        <v>2025-2026</v>
      </c>
      <c r="D696" s="7" t="s">
        <v>2972</v>
      </c>
      <c r="E696" s="43" t="str">
        <f>'Identification '!$F$17</f>
        <v/>
      </c>
      <c r="F696" s="7" t="str">
        <f>'Identification '!$G$18</f>
        <v/>
      </c>
      <c r="G696" s="167" t="str">
        <f>IF('Section 10a Bilan_Diffusion'!$D$6="","",'Section 10a Bilan_Diffusion'!$D$6)</f>
        <v/>
      </c>
      <c r="H696" s="7" t="str">
        <f>IF('Section 10a Bilan_Diffusion'!$D$8="","",'Section 10a Bilan_Diffusion'!$D$8)</f>
        <v/>
      </c>
      <c r="I696" s="7" t="str">
        <f>IF('Section 10a Bilan_Diffusion'!$K$8="","",'Section 10a Bilan_Diffusion'!$K$8)</f>
        <v/>
      </c>
      <c r="J696" s="43" t="str">
        <f>IF('Section 10a Bilan_Diffusion'!C76="","",'Section 10a Bilan_Diffusion'!C76)</f>
        <v/>
      </c>
      <c r="K696" s="1177" t="str">
        <f>IF('Section 10a Bilan_Diffusion'!D76="","",'Section 10a Bilan_Diffusion'!D76)</f>
        <v/>
      </c>
      <c r="L696" s="43" t="str">
        <f>IF('Section 10a Bilan_Diffusion'!E76="","",IF('Section 10a Bilan_Diffusion'!E76="«Choisir»","",'Section 10a Bilan_Diffusion'!E76))</f>
        <v/>
      </c>
      <c r="M696" s="43" t="str">
        <f>IF('Section 10a Bilan_Diffusion'!F76="","",IF('Section 10a Bilan_Diffusion'!F76="«Choisir»","",'Section 10a Bilan_Diffusion'!F76))</f>
        <v/>
      </c>
      <c r="N696" s="43" t="str">
        <f>IF('Section 10a Bilan_Diffusion'!G76="","",'Section 10a Bilan_Diffusion'!G76)</f>
        <v/>
      </c>
      <c r="O696" s="43" t="str">
        <f>IF('Section 10a Bilan_Diffusion'!H76="","",'Section 10a Bilan_Diffusion'!H76)</f>
        <v/>
      </c>
      <c r="P696" s="43" t="str">
        <f>IF('Section 10a Bilan_Diffusion'!I76="","",IF('Section 10a Bilan_Diffusion'!I76="«Choisir»","",'Section 10a Bilan_Diffusion'!I76))</f>
        <v/>
      </c>
      <c r="Q696" s="43" t="str">
        <f>IF('Section 10a Bilan_Diffusion'!J76="","",IF('Section 10a Bilan_Diffusion'!J76="«Choisir»","",'Section 10a Bilan_Diffusion'!J76))</f>
        <v/>
      </c>
      <c r="R696" s="7" t="str">
        <f>IF('Section 10a Bilan_Diffusion'!K76="","",'Section 10a Bilan_Diffusion'!K76)</f>
        <v/>
      </c>
      <c r="S696" s="7" t="str">
        <f>IF('Section 10a Bilan_Diffusion'!L76="","",'Section 10a Bilan_Diffusion'!L76)</f>
        <v/>
      </c>
      <c r="T696" s="7" t="str">
        <f>IF('Section 10a Bilan_Diffusion'!M76="","",'Section 10a Bilan_Diffusion'!M76)</f>
        <v/>
      </c>
      <c r="U696" s="7" t="str">
        <f>IF('Section 10a Bilan_Diffusion'!N76="","",'Section 10a Bilan_Diffusion'!N76)</f>
        <v/>
      </c>
      <c r="V696" s="7">
        <f>'Section 10a Bilan_Diffusion'!O76</f>
        <v>0</v>
      </c>
      <c r="W696" s="7">
        <f>'Section 10a Bilan_Diffusion'!P76</f>
        <v>0</v>
      </c>
      <c r="X696" s="7">
        <f>'Section 10a Bilan_Diffusion'!Q76</f>
        <v>0</v>
      </c>
      <c r="Y696" s="7">
        <f>'Section 10a Bilan_Diffusion'!R76</f>
        <v>0</v>
      </c>
      <c r="Z696" s="7">
        <f>'Section 10a Bilan_Diffusion'!S76</f>
        <v>0</v>
      </c>
      <c r="AA696" s="7">
        <f>'Section 10a Bilan_Diffusion'!T76</f>
        <v>0</v>
      </c>
      <c r="AB696" s="7">
        <f>'Section 10a Bilan_Diffusion'!U76</f>
        <v>0</v>
      </c>
    </row>
    <row r="697" spans="1:28">
      <c r="A697" s="7">
        <f>'Identification '!$F$11</f>
        <v>0</v>
      </c>
      <c r="B697" s="43" t="str">
        <f>IF(AND('Identification '!$F$11="",'Identification '!$F$15&lt;&gt;""),'Identification '!$F$15,IF('Identification '!$F$11="","",IF('Identification '!$F$13="Inscrire le nom de votre organisme dans la cellule F15",'Identification '!$F$15,'Identification '!$F$13)))</f>
        <v/>
      </c>
      <c r="C697" s="7" t="str">
        <f>REF!$BM$7</f>
        <v>2025-2026</v>
      </c>
      <c r="D697" s="7" t="s">
        <v>2972</v>
      </c>
      <c r="E697" s="43" t="str">
        <f>'Identification '!$F$17</f>
        <v/>
      </c>
      <c r="F697" s="7" t="str">
        <f>'Identification '!$G$18</f>
        <v/>
      </c>
      <c r="G697" s="167" t="str">
        <f>IF('Section 10a Bilan_Diffusion'!$D$6="","",'Section 10a Bilan_Diffusion'!$D$6)</f>
        <v/>
      </c>
      <c r="H697" s="7" t="str">
        <f>IF('Section 10a Bilan_Diffusion'!$D$8="","",'Section 10a Bilan_Diffusion'!$D$8)</f>
        <v/>
      </c>
      <c r="I697" s="7" t="str">
        <f>IF('Section 10a Bilan_Diffusion'!$K$8="","",'Section 10a Bilan_Diffusion'!$K$8)</f>
        <v/>
      </c>
      <c r="J697" s="43" t="str">
        <f>IF('Section 10a Bilan_Diffusion'!C77="","",'Section 10a Bilan_Diffusion'!C77)</f>
        <v/>
      </c>
      <c r="K697" s="1177" t="str">
        <f>IF('Section 10a Bilan_Diffusion'!D77="","",'Section 10a Bilan_Diffusion'!D77)</f>
        <v/>
      </c>
      <c r="L697" s="43" t="str">
        <f>IF('Section 10a Bilan_Diffusion'!E77="","",IF('Section 10a Bilan_Diffusion'!E77="«Choisir»","",'Section 10a Bilan_Diffusion'!E77))</f>
        <v/>
      </c>
      <c r="M697" s="43" t="str">
        <f>IF('Section 10a Bilan_Diffusion'!F77="","",IF('Section 10a Bilan_Diffusion'!F77="«Choisir»","",'Section 10a Bilan_Diffusion'!F77))</f>
        <v/>
      </c>
      <c r="N697" s="43" t="str">
        <f>IF('Section 10a Bilan_Diffusion'!G77="","",'Section 10a Bilan_Diffusion'!G77)</f>
        <v/>
      </c>
      <c r="O697" s="43" t="str">
        <f>IF('Section 10a Bilan_Diffusion'!H77="","",'Section 10a Bilan_Diffusion'!H77)</f>
        <v/>
      </c>
      <c r="P697" s="43" t="str">
        <f>IF('Section 10a Bilan_Diffusion'!I77="","",IF('Section 10a Bilan_Diffusion'!I77="«Choisir»","",'Section 10a Bilan_Diffusion'!I77))</f>
        <v/>
      </c>
      <c r="Q697" s="43" t="str">
        <f>IF('Section 10a Bilan_Diffusion'!J77="","",IF('Section 10a Bilan_Diffusion'!J77="«Choisir»","",'Section 10a Bilan_Diffusion'!J77))</f>
        <v/>
      </c>
      <c r="R697" s="7" t="str">
        <f>IF('Section 10a Bilan_Diffusion'!K77="","",'Section 10a Bilan_Diffusion'!K77)</f>
        <v/>
      </c>
      <c r="S697" s="7" t="str">
        <f>IF('Section 10a Bilan_Diffusion'!L77="","",'Section 10a Bilan_Diffusion'!L77)</f>
        <v/>
      </c>
      <c r="T697" s="7" t="str">
        <f>IF('Section 10a Bilan_Diffusion'!M77="","",'Section 10a Bilan_Diffusion'!M77)</f>
        <v/>
      </c>
      <c r="U697" s="7" t="str">
        <f>IF('Section 10a Bilan_Diffusion'!N77="","",'Section 10a Bilan_Diffusion'!N77)</f>
        <v/>
      </c>
      <c r="V697" s="7">
        <f>'Section 10a Bilan_Diffusion'!O77</f>
        <v>0</v>
      </c>
      <c r="W697" s="7">
        <f>'Section 10a Bilan_Diffusion'!P77</f>
        <v>0</v>
      </c>
      <c r="X697" s="7">
        <f>'Section 10a Bilan_Diffusion'!Q77</f>
        <v>0</v>
      </c>
      <c r="Y697" s="7">
        <f>'Section 10a Bilan_Diffusion'!R77</f>
        <v>0</v>
      </c>
      <c r="Z697" s="7">
        <f>'Section 10a Bilan_Diffusion'!S77</f>
        <v>0</v>
      </c>
      <c r="AA697" s="7">
        <f>'Section 10a Bilan_Diffusion'!T77</f>
        <v>0</v>
      </c>
      <c r="AB697" s="7">
        <f>'Section 10a Bilan_Diffusion'!U77</f>
        <v>0</v>
      </c>
    </row>
    <row r="698" spans="1:28">
      <c r="A698" s="7">
        <f>'Identification '!$F$11</f>
        <v>0</v>
      </c>
      <c r="B698" s="43" t="str">
        <f>IF(AND('Identification '!$F$11="",'Identification '!$F$15&lt;&gt;""),'Identification '!$F$15,IF('Identification '!$F$11="","",IF('Identification '!$F$13="Inscrire le nom de votre organisme dans la cellule F15",'Identification '!$F$15,'Identification '!$F$13)))</f>
        <v/>
      </c>
      <c r="C698" s="7" t="str">
        <f>REF!$BM$7</f>
        <v>2025-2026</v>
      </c>
      <c r="D698" s="7" t="s">
        <v>2972</v>
      </c>
      <c r="E698" s="43" t="str">
        <f>'Identification '!$F$17</f>
        <v/>
      </c>
      <c r="F698" s="7" t="str">
        <f>'Identification '!$G$18</f>
        <v/>
      </c>
      <c r="G698" s="167" t="str">
        <f>IF('Section 10a Bilan_Diffusion'!$D$6="","",'Section 10a Bilan_Diffusion'!$D$6)</f>
        <v/>
      </c>
      <c r="H698" s="7" t="str">
        <f>IF('Section 10a Bilan_Diffusion'!$D$8="","",'Section 10a Bilan_Diffusion'!$D$8)</f>
        <v/>
      </c>
      <c r="I698" s="7" t="str">
        <f>IF('Section 10a Bilan_Diffusion'!$K$8="","",'Section 10a Bilan_Diffusion'!$K$8)</f>
        <v/>
      </c>
      <c r="J698" s="43" t="str">
        <f>IF('Section 10a Bilan_Diffusion'!C78="","",'Section 10a Bilan_Diffusion'!C78)</f>
        <v/>
      </c>
      <c r="K698" s="1177" t="str">
        <f>IF('Section 10a Bilan_Diffusion'!D78="","",'Section 10a Bilan_Diffusion'!D78)</f>
        <v/>
      </c>
      <c r="L698" s="43" t="str">
        <f>IF('Section 10a Bilan_Diffusion'!E78="","",IF('Section 10a Bilan_Diffusion'!E78="«Choisir»","",'Section 10a Bilan_Diffusion'!E78))</f>
        <v/>
      </c>
      <c r="M698" s="43" t="str">
        <f>IF('Section 10a Bilan_Diffusion'!F78="","",IF('Section 10a Bilan_Diffusion'!F78="«Choisir»","",'Section 10a Bilan_Diffusion'!F78))</f>
        <v/>
      </c>
      <c r="N698" s="43" t="str">
        <f>IF('Section 10a Bilan_Diffusion'!G78="","",'Section 10a Bilan_Diffusion'!G78)</f>
        <v/>
      </c>
      <c r="O698" s="43" t="str">
        <f>IF('Section 10a Bilan_Diffusion'!H78="","",'Section 10a Bilan_Diffusion'!H78)</f>
        <v/>
      </c>
      <c r="P698" s="43" t="str">
        <f>IF('Section 10a Bilan_Diffusion'!I78="","",IF('Section 10a Bilan_Diffusion'!I78="«Choisir»","",'Section 10a Bilan_Diffusion'!I78))</f>
        <v/>
      </c>
      <c r="Q698" s="43" t="str">
        <f>IF('Section 10a Bilan_Diffusion'!J78="","",IF('Section 10a Bilan_Diffusion'!J78="«Choisir»","",'Section 10a Bilan_Diffusion'!J78))</f>
        <v/>
      </c>
      <c r="R698" s="7" t="str">
        <f>IF('Section 10a Bilan_Diffusion'!K78="","",'Section 10a Bilan_Diffusion'!K78)</f>
        <v/>
      </c>
      <c r="S698" s="7" t="str">
        <f>IF('Section 10a Bilan_Diffusion'!L78="","",'Section 10a Bilan_Diffusion'!L78)</f>
        <v/>
      </c>
      <c r="T698" s="7" t="str">
        <f>IF('Section 10a Bilan_Diffusion'!M78="","",'Section 10a Bilan_Diffusion'!M78)</f>
        <v/>
      </c>
      <c r="U698" s="7" t="str">
        <f>IF('Section 10a Bilan_Diffusion'!N78="","",'Section 10a Bilan_Diffusion'!N78)</f>
        <v/>
      </c>
      <c r="V698" s="7">
        <f>'Section 10a Bilan_Diffusion'!O78</f>
        <v>0</v>
      </c>
      <c r="W698" s="7">
        <f>'Section 10a Bilan_Diffusion'!P78</f>
        <v>0</v>
      </c>
      <c r="X698" s="7">
        <f>'Section 10a Bilan_Diffusion'!Q78</f>
        <v>0</v>
      </c>
      <c r="Y698" s="7">
        <f>'Section 10a Bilan_Diffusion'!R78</f>
        <v>0</v>
      </c>
      <c r="Z698" s="7">
        <f>'Section 10a Bilan_Diffusion'!S78</f>
        <v>0</v>
      </c>
      <c r="AA698" s="7">
        <f>'Section 10a Bilan_Diffusion'!T78</f>
        <v>0</v>
      </c>
      <c r="AB698" s="7">
        <f>'Section 10a Bilan_Diffusion'!U78</f>
        <v>0</v>
      </c>
    </row>
    <row r="699" spans="1:28">
      <c r="A699" s="7">
        <f>'Identification '!$F$11</f>
        <v>0</v>
      </c>
      <c r="B699" s="43" t="str">
        <f>IF(AND('Identification '!$F$11="",'Identification '!$F$15&lt;&gt;""),'Identification '!$F$15,IF('Identification '!$F$11="","",IF('Identification '!$F$13="Inscrire le nom de votre organisme dans la cellule F15",'Identification '!$F$15,'Identification '!$F$13)))</f>
        <v/>
      </c>
      <c r="C699" s="7" t="str">
        <f>REF!$BM$7</f>
        <v>2025-2026</v>
      </c>
      <c r="D699" s="7" t="s">
        <v>2972</v>
      </c>
      <c r="E699" s="43" t="str">
        <f>'Identification '!$F$17</f>
        <v/>
      </c>
      <c r="F699" s="7" t="str">
        <f>'Identification '!$G$18</f>
        <v/>
      </c>
      <c r="G699" s="167" t="str">
        <f>IF('Section 10a Bilan_Diffusion'!$D$6="","",'Section 10a Bilan_Diffusion'!$D$6)</f>
        <v/>
      </c>
      <c r="H699" s="7" t="str">
        <f>IF('Section 10a Bilan_Diffusion'!$D$8="","",'Section 10a Bilan_Diffusion'!$D$8)</f>
        <v/>
      </c>
      <c r="I699" s="7" t="str">
        <f>IF('Section 10a Bilan_Diffusion'!$K$8="","",'Section 10a Bilan_Diffusion'!$K$8)</f>
        <v/>
      </c>
      <c r="J699" s="43" t="str">
        <f>IF('Section 10a Bilan_Diffusion'!C79="","",'Section 10a Bilan_Diffusion'!C79)</f>
        <v/>
      </c>
      <c r="K699" s="1177" t="str">
        <f>IF('Section 10a Bilan_Diffusion'!D79="","",'Section 10a Bilan_Diffusion'!D79)</f>
        <v/>
      </c>
      <c r="L699" s="43" t="str">
        <f>IF('Section 10a Bilan_Diffusion'!E79="","",IF('Section 10a Bilan_Diffusion'!E79="«Choisir»","",'Section 10a Bilan_Diffusion'!E79))</f>
        <v/>
      </c>
      <c r="M699" s="43" t="str">
        <f>IF('Section 10a Bilan_Diffusion'!F79="","",IF('Section 10a Bilan_Diffusion'!F79="«Choisir»","",'Section 10a Bilan_Diffusion'!F79))</f>
        <v/>
      </c>
      <c r="N699" s="43" t="str">
        <f>IF('Section 10a Bilan_Diffusion'!G79="","",'Section 10a Bilan_Diffusion'!G79)</f>
        <v/>
      </c>
      <c r="O699" s="43" t="str">
        <f>IF('Section 10a Bilan_Diffusion'!H79="","",'Section 10a Bilan_Diffusion'!H79)</f>
        <v/>
      </c>
      <c r="P699" s="43" t="str">
        <f>IF('Section 10a Bilan_Diffusion'!I79="","",IF('Section 10a Bilan_Diffusion'!I79="«Choisir»","",'Section 10a Bilan_Diffusion'!I79))</f>
        <v/>
      </c>
      <c r="Q699" s="43" t="str">
        <f>IF('Section 10a Bilan_Diffusion'!J79="","",IF('Section 10a Bilan_Diffusion'!J79="«Choisir»","",'Section 10a Bilan_Diffusion'!J79))</f>
        <v/>
      </c>
      <c r="R699" s="7" t="str">
        <f>IF('Section 10a Bilan_Diffusion'!K79="","",'Section 10a Bilan_Diffusion'!K79)</f>
        <v/>
      </c>
      <c r="S699" s="7" t="str">
        <f>IF('Section 10a Bilan_Diffusion'!L79="","",'Section 10a Bilan_Diffusion'!L79)</f>
        <v/>
      </c>
      <c r="T699" s="7" t="str">
        <f>IF('Section 10a Bilan_Diffusion'!M79="","",'Section 10a Bilan_Diffusion'!M79)</f>
        <v/>
      </c>
      <c r="U699" s="7" t="str">
        <f>IF('Section 10a Bilan_Diffusion'!N79="","",'Section 10a Bilan_Diffusion'!N79)</f>
        <v/>
      </c>
      <c r="V699" s="7">
        <f>'Section 10a Bilan_Diffusion'!O79</f>
        <v>0</v>
      </c>
      <c r="W699" s="7">
        <f>'Section 10a Bilan_Diffusion'!P79</f>
        <v>0</v>
      </c>
      <c r="X699" s="7">
        <f>'Section 10a Bilan_Diffusion'!Q79</f>
        <v>0</v>
      </c>
      <c r="Y699" s="7">
        <f>'Section 10a Bilan_Diffusion'!R79</f>
        <v>0</v>
      </c>
      <c r="Z699" s="7">
        <f>'Section 10a Bilan_Diffusion'!S79</f>
        <v>0</v>
      </c>
      <c r="AA699" s="7">
        <f>'Section 10a Bilan_Diffusion'!T79</f>
        <v>0</v>
      </c>
      <c r="AB699" s="7">
        <f>'Section 10a Bilan_Diffusion'!U79</f>
        <v>0</v>
      </c>
    </row>
    <row r="700" spans="1:28">
      <c r="A700" s="7">
        <f>'Identification '!$F$11</f>
        <v>0</v>
      </c>
      <c r="B700" s="43" t="str">
        <f>IF(AND('Identification '!$F$11="",'Identification '!$F$15&lt;&gt;""),'Identification '!$F$15,IF('Identification '!$F$11="","",IF('Identification '!$F$13="Inscrire le nom de votre organisme dans la cellule F15",'Identification '!$F$15,'Identification '!$F$13)))</f>
        <v/>
      </c>
      <c r="C700" s="7" t="str">
        <f>REF!$BM$7</f>
        <v>2025-2026</v>
      </c>
      <c r="D700" s="7" t="s">
        <v>2972</v>
      </c>
      <c r="E700" s="43" t="str">
        <f>'Identification '!$F$17</f>
        <v/>
      </c>
      <c r="F700" s="7" t="str">
        <f>'Identification '!$G$18</f>
        <v/>
      </c>
      <c r="G700" s="167" t="str">
        <f>IF('Section 10a Bilan_Diffusion'!$D$6="","",'Section 10a Bilan_Diffusion'!$D$6)</f>
        <v/>
      </c>
      <c r="H700" s="7" t="str">
        <f>IF('Section 10a Bilan_Diffusion'!$D$8="","",'Section 10a Bilan_Diffusion'!$D$8)</f>
        <v/>
      </c>
      <c r="I700" s="7" t="str">
        <f>IF('Section 10a Bilan_Diffusion'!$K$8="","",'Section 10a Bilan_Diffusion'!$K$8)</f>
        <v/>
      </c>
      <c r="J700" s="43" t="str">
        <f>IF('Section 10a Bilan_Diffusion'!C80="","",'Section 10a Bilan_Diffusion'!C80)</f>
        <v/>
      </c>
      <c r="K700" s="1177" t="str">
        <f>IF('Section 10a Bilan_Diffusion'!D80="","",'Section 10a Bilan_Diffusion'!D80)</f>
        <v/>
      </c>
      <c r="L700" s="43" t="str">
        <f>IF('Section 10a Bilan_Diffusion'!E80="","",IF('Section 10a Bilan_Diffusion'!E80="«Choisir»","",'Section 10a Bilan_Diffusion'!E80))</f>
        <v/>
      </c>
      <c r="M700" s="43" t="str">
        <f>IF('Section 10a Bilan_Diffusion'!F80="","",IF('Section 10a Bilan_Diffusion'!F80="«Choisir»","",'Section 10a Bilan_Diffusion'!F80))</f>
        <v/>
      </c>
      <c r="N700" s="43" t="str">
        <f>IF('Section 10a Bilan_Diffusion'!G80="","",'Section 10a Bilan_Diffusion'!G80)</f>
        <v/>
      </c>
      <c r="O700" s="43" t="str">
        <f>IF('Section 10a Bilan_Diffusion'!H80="","",'Section 10a Bilan_Diffusion'!H80)</f>
        <v/>
      </c>
      <c r="P700" s="43" t="str">
        <f>IF('Section 10a Bilan_Diffusion'!I80="","",IF('Section 10a Bilan_Diffusion'!I80="«Choisir»","",'Section 10a Bilan_Diffusion'!I80))</f>
        <v/>
      </c>
      <c r="Q700" s="43" t="str">
        <f>IF('Section 10a Bilan_Diffusion'!J80="","",IF('Section 10a Bilan_Diffusion'!J80="«Choisir»","",'Section 10a Bilan_Diffusion'!J80))</f>
        <v/>
      </c>
      <c r="R700" s="7" t="str">
        <f>IF('Section 10a Bilan_Diffusion'!K80="","",'Section 10a Bilan_Diffusion'!K80)</f>
        <v/>
      </c>
      <c r="S700" s="7" t="str">
        <f>IF('Section 10a Bilan_Diffusion'!L80="","",'Section 10a Bilan_Diffusion'!L80)</f>
        <v/>
      </c>
      <c r="T700" s="7" t="str">
        <f>IF('Section 10a Bilan_Diffusion'!M80="","",'Section 10a Bilan_Diffusion'!M80)</f>
        <v/>
      </c>
      <c r="U700" s="7" t="str">
        <f>IF('Section 10a Bilan_Diffusion'!N80="","",'Section 10a Bilan_Diffusion'!N80)</f>
        <v/>
      </c>
      <c r="V700" s="7">
        <f>'Section 10a Bilan_Diffusion'!O80</f>
        <v>0</v>
      </c>
      <c r="W700" s="7">
        <f>'Section 10a Bilan_Diffusion'!P80</f>
        <v>0</v>
      </c>
      <c r="X700" s="7">
        <f>'Section 10a Bilan_Diffusion'!Q80</f>
        <v>0</v>
      </c>
      <c r="Y700" s="7">
        <f>'Section 10a Bilan_Diffusion'!R80</f>
        <v>0</v>
      </c>
      <c r="Z700" s="7">
        <f>'Section 10a Bilan_Diffusion'!S80</f>
        <v>0</v>
      </c>
      <c r="AA700" s="7">
        <f>'Section 10a Bilan_Diffusion'!T80</f>
        <v>0</v>
      </c>
      <c r="AB700" s="7">
        <f>'Section 10a Bilan_Diffusion'!U80</f>
        <v>0</v>
      </c>
    </row>
    <row r="701" spans="1:28">
      <c r="A701" s="7">
        <f>'Identification '!$F$11</f>
        <v>0</v>
      </c>
      <c r="B701" s="43" t="str">
        <f>IF(AND('Identification '!$F$11="",'Identification '!$F$15&lt;&gt;""),'Identification '!$F$15,IF('Identification '!$F$11="","",IF('Identification '!$F$13="Inscrire le nom de votre organisme dans la cellule F15",'Identification '!$F$15,'Identification '!$F$13)))</f>
        <v/>
      </c>
      <c r="C701" s="7" t="str">
        <f>REF!$BM$7</f>
        <v>2025-2026</v>
      </c>
      <c r="D701" s="7" t="s">
        <v>2972</v>
      </c>
      <c r="E701" s="43" t="str">
        <f>'Identification '!$F$17</f>
        <v/>
      </c>
      <c r="F701" s="7" t="str">
        <f>'Identification '!$G$18</f>
        <v/>
      </c>
      <c r="G701" s="167" t="str">
        <f>IF('Section 10a Bilan_Diffusion'!$D$6="","",'Section 10a Bilan_Diffusion'!$D$6)</f>
        <v/>
      </c>
      <c r="H701" s="7" t="str">
        <f>IF('Section 10a Bilan_Diffusion'!$D$8="","",'Section 10a Bilan_Diffusion'!$D$8)</f>
        <v/>
      </c>
      <c r="I701" s="7" t="str">
        <f>IF('Section 10a Bilan_Diffusion'!$K$8="","",'Section 10a Bilan_Diffusion'!$K$8)</f>
        <v/>
      </c>
      <c r="J701" s="43" t="str">
        <f>IF('Section 10a Bilan_Diffusion'!C81="","",'Section 10a Bilan_Diffusion'!C81)</f>
        <v/>
      </c>
      <c r="K701" s="1177" t="str">
        <f>IF('Section 10a Bilan_Diffusion'!D81="","",'Section 10a Bilan_Diffusion'!D81)</f>
        <v/>
      </c>
      <c r="L701" s="43" t="str">
        <f>IF('Section 10a Bilan_Diffusion'!E81="","",IF('Section 10a Bilan_Diffusion'!E81="«Choisir»","",'Section 10a Bilan_Diffusion'!E81))</f>
        <v/>
      </c>
      <c r="M701" s="43" t="str">
        <f>IF('Section 10a Bilan_Diffusion'!F81="","",IF('Section 10a Bilan_Diffusion'!F81="«Choisir»","",'Section 10a Bilan_Diffusion'!F81))</f>
        <v/>
      </c>
      <c r="N701" s="43" t="str">
        <f>IF('Section 10a Bilan_Diffusion'!G81="","",'Section 10a Bilan_Diffusion'!G81)</f>
        <v/>
      </c>
      <c r="O701" s="43" t="str">
        <f>IF('Section 10a Bilan_Diffusion'!H81="","",'Section 10a Bilan_Diffusion'!H81)</f>
        <v/>
      </c>
      <c r="P701" s="43" t="str">
        <f>IF('Section 10a Bilan_Diffusion'!I81="","",IF('Section 10a Bilan_Diffusion'!I81="«Choisir»","",'Section 10a Bilan_Diffusion'!I81))</f>
        <v/>
      </c>
      <c r="Q701" s="43" t="str">
        <f>IF('Section 10a Bilan_Diffusion'!J81="","",IF('Section 10a Bilan_Diffusion'!J81="«Choisir»","",'Section 10a Bilan_Diffusion'!J81))</f>
        <v/>
      </c>
      <c r="R701" s="7" t="str">
        <f>IF('Section 10a Bilan_Diffusion'!K81="","",'Section 10a Bilan_Diffusion'!K81)</f>
        <v/>
      </c>
      <c r="S701" s="7" t="str">
        <f>IF('Section 10a Bilan_Diffusion'!L81="","",'Section 10a Bilan_Diffusion'!L81)</f>
        <v/>
      </c>
      <c r="T701" s="7" t="str">
        <f>IF('Section 10a Bilan_Diffusion'!M81="","",'Section 10a Bilan_Diffusion'!M81)</f>
        <v/>
      </c>
      <c r="U701" s="7" t="str">
        <f>IF('Section 10a Bilan_Diffusion'!N81="","",'Section 10a Bilan_Diffusion'!N81)</f>
        <v/>
      </c>
      <c r="V701" s="7">
        <f>'Section 10a Bilan_Diffusion'!O81</f>
        <v>0</v>
      </c>
      <c r="W701" s="7">
        <f>'Section 10a Bilan_Diffusion'!P81</f>
        <v>0</v>
      </c>
      <c r="X701" s="7">
        <f>'Section 10a Bilan_Diffusion'!Q81</f>
        <v>0</v>
      </c>
      <c r="Y701" s="7">
        <f>'Section 10a Bilan_Diffusion'!R81</f>
        <v>0</v>
      </c>
      <c r="Z701" s="7">
        <f>'Section 10a Bilan_Diffusion'!S81</f>
        <v>0</v>
      </c>
      <c r="AA701" s="7">
        <f>'Section 10a Bilan_Diffusion'!T81</f>
        <v>0</v>
      </c>
      <c r="AB701" s="7">
        <f>'Section 10a Bilan_Diffusion'!U81</f>
        <v>0</v>
      </c>
    </row>
    <row r="702" spans="1:28">
      <c r="A702" s="7">
        <f>'Identification '!$F$11</f>
        <v>0</v>
      </c>
      <c r="B702" s="43" t="str">
        <f>IF(AND('Identification '!$F$11="",'Identification '!$F$15&lt;&gt;""),'Identification '!$F$15,IF('Identification '!$F$11="","",IF('Identification '!$F$13="Inscrire le nom de votre organisme dans la cellule F15",'Identification '!$F$15,'Identification '!$F$13)))</f>
        <v/>
      </c>
      <c r="C702" s="7" t="str">
        <f>REF!$BM$7</f>
        <v>2025-2026</v>
      </c>
      <c r="D702" s="7" t="s">
        <v>2972</v>
      </c>
      <c r="E702" s="43" t="str">
        <f>'Identification '!$F$17</f>
        <v/>
      </c>
      <c r="F702" s="7" t="str">
        <f>'Identification '!$G$18</f>
        <v/>
      </c>
      <c r="G702" s="167" t="str">
        <f>IF('Section 10a Bilan_Diffusion'!$D$6="","",'Section 10a Bilan_Diffusion'!$D$6)</f>
        <v/>
      </c>
      <c r="H702" s="7" t="str">
        <f>IF('Section 10a Bilan_Diffusion'!$D$8="","",'Section 10a Bilan_Diffusion'!$D$8)</f>
        <v/>
      </c>
      <c r="I702" s="7" t="str">
        <f>IF('Section 10a Bilan_Diffusion'!$K$8="","",'Section 10a Bilan_Diffusion'!$K$8)</f>
        <v/>
      </c>
      <c r="J702" s="43" t="str">
        <f>IF('Section 10a Bilan_Diffusion'!C82="","",'Section 10a Bilan_Diffusion'!C82)</f>
        <v/>
      </c>
      <c r="K702" s="1177" t="str">
        <f>IF('Section 10a Bilan_Diffusion'!D82="","",'Section 10a Bilan_Diffusion'!D82)</f>
        <v/>
      </c>
      <c r="L702" s="43" t="str">
        <f>IF('Section 10a Bilan_Diffusion'!E82="","",IF('Section 10a Bilan_Diffusion'!E82="«Choisir»","",'Section 10a Bilan_Diffusion'!E82))</f>
        <v/>
      </c>
      <c r="M702" s="43" t="str">
        <f>IF('Section 10a Bilan_Diffusion'!F82="","",IF('Section 10a Bilan_Diffusion'!F82="«Choisir»","",'Section 10a Bilan_Diffusion'!F82))</f>
        <v/>
      </c>
      <c r="N702" s="43" t="str">
        <f>IF('Section 10a Bilan_Diffusion'!G82="","",'Section 10a Bilan_Diffusion'!G82)</f>
        <v/>
      </c>
      <c r="O702" s="43" t="str">
        <f>IF('Section 10a Bilan_Diffusion'!H82="","",'Section 10a Bilan_Diffusion'!H82)</f>
        <v/>
      </c>
      <c r="P702" s="43" t="str">
        <f>IF('Section 10a Bilan_Diffusion'!I82="","",IF('Section 10a Bilan_Diffusion'!I82="«Choisir»","",'Section 10a Bilan_Diffusion'!I82))</f>
        <v/>
      </c>
      <c r="Q702" s="43" t="str">
        <f>IF('Section 10a Bilan_Diffusion'!J82="","",IF('Section 10a Bilan_Diffusion'!J82="«Choisir»","",'Section 10a Bilan_Diffusion'!J82))</f>
        <v/>
      </c>
      <c r="R702" s="7" t="str">
        <f>IF('Section 10a Bilan_Diffusion'!K82="","",'Section 10a Bilan_Diffusion'!K82)</f>
        <v/>
      </c>
      <c r="S702" s="7" t="str">
        <f>IF('Section 10a Bilan_Diffusion'!L82="","",'Section 10a Bilan_Diffusion'!L82)</f>
        <v/>
      </c>
      <c r="T702" s="7" t="str">
        <f>IF('Section 10a Bilan_Diffusion'!M82="","",'Section 10a Bilan_Diffusion'!M82)</f>
        <v/>
      </c>
      <c r="U702" s="7" t="str">
        <f>IF('Section 10a Bilan_Diffusion'!N82="","",'Section 10a Bilan_Diffusion'!N82)</f>
        <v/>
      </c>
      <c r="V702" s="7">
        <f>'Section 10a Bilan_Diffusion'!O82</f>
        <v>0</v>
      </c>
      <c r="W702" s="7">
        <f>'Section 10a Bilan_Diffusion'!P82</f>
        <v>0</v>
      </c>
      <c r="X702" s="7">
        <f>'Section 10a Bilan_Diffusion'!Q82</f>
        <v>0</v>
      </c>
      <c r="Y702" s="7">
        <f>'Section 10a Bilan_Diffusion'!R82</f>
        <v>0</v>
      </c>
      <c r="Z702" s="7">
        <f>'Section 10a Bilan_Diffusion'!S82</f>
        <v>0</v>
      </c>
      <c r="AA702" s="7">
        <f>'Section 10a Bilan_Diffusion'!T82</f>
        <v>0</v>
      </c>
      <c r="AB702" s="7">
        <f>'Section 10a Bilan_Diffusion'!U82</f>
        <v>0</v>
      </c>
    </row>
    <row r="703" spans="1:28">
      <c r="A703" s="7">
        <f>'Identification '!$F$11</f>
        <v>0</v>
      </c>
      <c r="B703" s="43" t="str">
        <f>IF(AND('Identification '!$F$11="",'Identification '!$F$15&lt;&gt;""),'Identification '!$F$15,IF('Identification '!$F$11="","",IF('Identification '!$F$13="Inscrire le nom de votre organisme dans la cellule F15",'Identification '!$F$15,'Identification '!$F$13)))</f>
        <v/>
      </c>
      <c r="C703" s="7" t="str">
        <f>REF!$BM$7</f>
        <v>2025-2026</v>
      </c>
      <c r="D703" s="7" t="s">
        <v>2972</v>
      </c>
      <c r="E703" s="43" t="str">
        <f>'Identification '!$F$17</f>
        <v/>
      </c>
      <c r="F703" s="7" t="str">
        <f>'Identification '!$G$18</f>
        <v/>
      </c>
      <c r="G703" s="167" t="str">
        <f>IF('Section 10a Bilan_Diffusion'!$D$6="","",'Section 10a Bilan_Diffusion'!$D$6)</f>
        <v/>
      </c>
      <c r="H703" s="7" t="str">
        <f>IF('Section 10a Bilan_Diffusion'!$D$8="","",'Section 10a Bilan_Diffusion'!$D$8)</f>
        <v/>
      </c>
      <c r="I703" s="7" t="str">
        <f>IF('Section 10a Bilan_Diffusion'!$K$8="","",'Section 10a Bilan_Diffusion'!$K$8)</f>
        <v/>
      </c>
      <c r="J703" s="43" t="str">
        <f>IF('Section 10a Bilan_Diffusion'!C83="","",'Section 10a Bilan_Diffusion'!C83)</f>
        <v/>
      </c>
      <c r="K703" s="1177" t="str">
        <f>IF('Section 10a Bilan_Diffusion'!D83="","",'Section 10a Bilan_Diffusion'!D83)</f>
        <v/>
      </c>
      <c r="L703" s="43" t="str">
        <f>IF('Section 10a Bilan_Diffusion'!E83="","",IF('Section 10a Bilan_Diffusion'!E83="«Choisir»","",'Section 10a Bilan_Diffusion'!E83))</f>
        <v/>
      </c>
      <c r="M703" s="43" t="str">
        <f>IF('Section 10a Bilan_Diffusion'!F83="","",IF('Section 10a Bilan_Diffusion'!F83="«Choisir»","",'Section 10a Bilan_Diffusion'!F83))</f>
        <v/>
      </c>
      <c r="N703" s="43" t="str">
        <f>IF('Section 10a Bilan_Diffusion'!G83="","",'Section 10a Bilan_Diffusion'!G83)</f>
        <v/>
      </c>
      <c r="O703" s="43" t="str">
        <f>IF('Section 10a Bilan_Diffusion'!H83="","",'Section 10a Bilan_Diffusion'!H83)</f>
        <v/>
      </c>
      <c r="P703" s="43" t="str">
        <f>IF('Section 10a Bilan_Diffusion'!I83="","",IF('Section 10a Bilan_Diffusion'!I83="«Choisir»","",'Section 10a Bilan_Diffusion'!I83))</f>
        <v/>
      </c>
      <c r="Q703" s="43" t="str">
        <f>IF('Section 10a Bilan_Diffusion'!J83="","",IF('Section 10a Bilan_Diffusion'!J83="«Choisir»","",'Section 10a Bilan_Diffusion'!J83))</f>
        <v/>
      </c>
      <c r="R703" s="7" t="str">
        <f>IF('Section 10a Bilan_Diffusion'!K83="","",'Section 10a Bilan_Diffusion'!K83)</f>
        <v/>
      </c>
      <c r="S703" s="7" t="str">
        <f>IF('Section 10a Bilan_Diffusion'!L83="","",'Section 10a Bilan_Diffusion'!L83)</f>
        <v/>
      </c>
      <c r="T703" s="7" t="str">
        <f>IF('Section 10a Bilan_Diffusion'!M83="","",'Section 10a Bilan_Diffusion'!M83)</f>
        <v/>
      </c>
      <c r="U703" s="7" t="str">
        <f>IF('Section 10a Bilan_Diffusion'!N83="","",'Section 10a Bilan_Diffusion'!N83)</f>
        <v/>
      </c>
      <c r="V703" s="7">
        <f>'Section 10a Bilan_Diffusion'!O83</f>
        <v>0</v>
      </c>
      <c r="W703" s="7">
        <f>'Section 10a Bilan_Diffusion'!P83</f>
        <v>0</v>
      </c>
      <c r="X703" s="7">
        <f>'Section 10a Bilan_Diffusion'!Q83</f>
        <v>0</v>
      </c>
      <c r="Y703" s="7">
        <f>'Section 10a Bilan_Diffusion'!R83</f>
        <v>0</v>
      </c>
      <c r="Z703" s="7">
        <f>'Section 10a Bilan_Diffusion'!S83</f>
        <v>0</v>
      </c>
      <c r="AA703" s="7">
        <f>'Section 10a Bilan_Diffusion'!T83</f>
        <v>0</v>
      </c>
      <c r="AB703" s="7">
        <f>'Section 10a Bilan_Diffusion'!U83</f>
        <v>0</v>
      </c>
    </row>
    <row r="704" spans="1:28">
      <c r="A704" s="7">
        <f>'Identification '!$F$11</f>
        <v>0</v>
      </c>
      <c r="B704" s="43" t="str">
        <f>IF(AND('Identification '!$F$11="",'Identification '!$F$15&lt;&gt;""),'Identification '!$F$15,IF('Identification '!$F$11="","",IF('Identification '!$F$13="Inscrire le nom de votre organisme dans la cellule F15",'Identification '!$F$15,'Identification '!$F$13)))</f>
        <v/>
      </c>
      <c r="C704" s="7" t="str">
        <f>REF!$BM$7</f>
        <v>2025-2026</v>
      </c>
      <c r="D704" s="7" t="s">
        <v>2972</v>
      </c>
      <c r="E704" s="43" t="str">
        <f>'Identification '!$F$17</f>
        <v/>
      </c>
      <c r="F704" s="7" t="str">
        <f>'Identification '!$G$18</f>
        <v/>
      </c>
      <c r="G704" s="167" t="str">
        <f>IF('Section 10a Bilan_Diffusion'!$D$6="","",'Section 10a Bilan_Diffusion'!$D$6)</f>
        <v/>
      </c>
      <c r="H704" s="7" t="str">
        <f>IF('Section 10a Bilan_Diffusion'!$D$8="","",'Section 10a Bilan_Diffusion'!$D$8)</f>
        <v/>
      </c>
      <c r="I704" s="7" t="str">
        <f>IF('Section 10a Bilan_Diffusion'!$K$8="","",'Section 10a Bilan_Diffusion'!$K$8)</f>
        <v/>
      </c>
      <c r="J704" s="43" t="str">
        <f>IF('Section 10a Bilan_Diffusion'!C84="","",'Section 10a Bilan_Diffusion'!C84)</f>
        <v/>
      </c>
      <c r="K704" s="1177" t="str">
        <f>IF('Section 10a Bilan_Diffusion'!D84="","",'Section 10a Bilan_Diffusion'!D84)</f>
        <v/>
      </c>
      <c r="L704" s="43" t="str">
        <f>IF('Section 10a Bilan_Diffusion'!E84="","",IF('Section 10a Bilan_Diffusion'!E84="«Choisir»","",'Section 10a Bilan_Diffusion'!E84))</f>
        <v/>
      </c>
      <c r="M704" s="43" t="str">
        <f>IF('Section 10a Bilan_Diffusion'!F84="","",IF('Section 10a Bilan_Diffusion'!F84="«Choisir»","",'Section 10a Bilan_Diffusion'!F84))</f>
        <v/>
      </c>
      <c r="N704" s="43" t="str">
        <f>IF('Section 10a Bilan_Diffusion'!G84="","",'Section 10a Bilan_Diffusion'!G84)</f>
        <v/>
      </c>
      <c r="O704" s="43" t="str">
        <f>IF('Section 10a Bilan_Diffusion'!H84="","",'Section 10a Bilan_Diffusion'!H84)</f>
        <v/>
      </c>
      <c r="P704" s="43" t="str">
        <f>IF('Section 10a Bilan_Diffusion'!I84="","",IF('Section 10a Bilan_Diffusion'!I84="«Choisir»","",'Section 10a Bilan_Diffusion'!I84))</f>
        <v/>
      </c>
      <c r="Q704" s="43" t="str">
        <f>IF('Section 10a Bilan_Diffusion'!J84="","",IF('Section 10a Bilan_Diffusion'!J84="«Choisir»","",'Section 10a Bilan_Diffusion'!J84))</f>
        <v/>
      </c>
      <c r="R704" s="7" t="str">
        <f>IF('Section 10a Bilan_Diffusion'!K84="","",'Section 10a Bilan_Diffusion'!K84)</f>
        <v/>
      </c>
      <c r="S704" s="7" t="str">
        <f>IF('Section 10a Bilan_Diffusion'!L84="","",'Section 10a Bilan_Diffusion'!L84)</f>
        <v/>
      </c>
      <c r="T704" s="7" t="str">
        <f>IF('Section 10a Bilan_Diffusion'!M84="","",'Section 10a Bilan_Diffusion'!M84)</f>
        <v/>
      </c>
      <c r="U704" s="7" t="str">
        <f>IF('Section 10a Bilan_Diffusion'!N84="","",'Section 10a Bilan_Diffusion'!N84)</f>
        <v/>
      </c>
      <c r="V704" s="7">
        <f>'Section 10a Bilan_Diffusion'!O84</f>
        <v>0</v>
      </c>
      <c r="W704" s="7">
        <f>'Section 10a Bilan_Diffusion'!P84</f>
        <v>0</v>
      </c>
      <c r="X704" s="7">
        <f>'Section 10a Bilan_Diffusion'!Q84</f>
        <v>0</v>
      </c>
      <c r="Y704" s="7">
        <f>'Section 10a Bilan_Diffusion'!R84</f>
        <v>0</v>
      </c>
      <c r="Z704" s="7">
        <f>'Section 10a Bilan_Diffusion'!S84</f>
        <v>0</v>
      </c>
      <c r="AA704" s="7">
        <f>'Section 10a Bilan_Diffusion'!T84</f>
        <v>0</v>
      </c>
      <c r="AB704" s="7">
        <f>'Section 10a Bilan_Diffusion'!U84</f>
        <v>0</v>
      </c>
    </row>
    <row r="705" spans="1:28">
      <c r="A705" s="7">
        <f>'Identification '!$F$11</f>
        <v>0</v>
      </c>
      <c r="B705" s="43" t="str">
        <f>IF(AND('Identification '!$F$11="",'Identification '!$F$15&lt;&gt;""),'Identification '!$F$15,IF('Identification '!$F$11="","",IF('Identification '!$F$13="Inscrire le nom de votre organisme dans la cellule F15",'Identification '!$F$15,'Identification '!$F$13)))</f>
        <v/>
      </c>
      <c r="C705" s="7" t="str">
        <f>REF!$BM$7</f>
        <v>2025-2026</v>
      </c>
      <c r="D705" s="7" t="s">
        <v>2972</v>
      </c>
      <c r="E705" s="43" t="str">
        <f>'Identification '!$F$17</f>
        <v/>
      </c>
      <c r="F705" s="7" t="str">
        <f>'Identification '!$G$18</f>
        <v/>
      </c>
      <c r="G705" s="167" t="str">
        <f>IF('Section 10a Bilan_Diffusion'!$D$6="","",'Section 10a Bilan_Diffusion'!$D$6)</f>
        <v/>
      </c>
      <c r="H705" s="7" t="str">
        <f>IF('Section 10a Bilan_Diffusion'!$D$8="","",'Section 10a Bilan_Diffusion'!$D$8)</f>
        <v/>
      </c>
      <c r="I705" s="7" t="str">
        <f>IF('Section 10a Bilan_Diffusion'!$K$8="","",'Section 10a Bilan_Diffusion'!$K$8)</f>
        <v/>
      </c>
      <c r="J705" s="43" t="str">
        <f>IF('Section 10a Bilan_Diffusion'!C85="","",'Section 10a Bilan_Diffusion'!C85)</f>
        <v/>
      </c>
      <c r="K705" s="1177" t="str">
        <f>IF('Section 10a Bilan_Diffusion'!D85="","",'Section 10a Bilan_Diffusion'!D85)</f>
        <v/>
      </c>
      <c r="L705" s="43" t="str">
        <f>IF('Section 10a Bilan_Diffusion'!E85="","",IF('Section 10a Bilan_Diffusion'!E85="«Choisir»","",'Section 10a Bilan_Diffusion'!E85))</f>
        <v/>
      </c>
      <c r="M705" s="43" t="str">
        <f>IF('Section 10a Bilan_Diffusion'!F85="","",IF('Section 10a Bilan_Diffusion'!F85="«Choisir»","",'Section 10a Bilan_Diffusion'!F85))</f>
        <v/>
      </c>
      <c r="N705" s="43" t="str">
        <f>IF('Section 10a Bilan_Diffusion'!G85="","",'Section 10a Bilan_Diffusion'!G85)</f>
        <v/>
      </c>
      <c r="O705" s="43" t="str">
        <f>IF('Section 10a Bilan_Diffusion'!H85="","",'Section 10a Bilan_Diffusion'!H85)</f>
        <v/>
      </c>
      <c r="P705" s="43" t="str">
        <f>IF('Section 10a Bilan_Diffusion'!I85="","",IF('Section 10a Bilan_Diffusion'!I85="«Choisir»","",'Section 10a Bilan_Diffusion'!I85))</f>
        <v/>
      </c>
      <c r="Q705" s="43" t="str">
        <f>IF('Section 10a Bilan_Diffusion'!J85="","",IF('Section 10a Bilan_Diffusion'!J85="«Choisir»","",'Section 10a Bilan_Diffusion'!J85))</f>
        <v/>
      </c>
      <c r="R705" s="7" t="str">
        <f>IF('Section 10a Bilan_Diffusion'!K85="","",'Section 10a Bilan_Diffusion'!K85)</f>
        <v/>
      </c>
      <c r="S705" s="7" t="str">
        <f>IF('Section 10a Bilan_Diffusion'!L85="","",'Section 10a Bilan_Diffusion'!L85)</f>
        <v/>
      </c>
      <c r="T705" s="7" t="str">
        <f>IF('Section 10a Bilan_Diffusion'!M85="","",'Section 10a Bilan_Diffusion'!M85)</f>
        <v/>
      </c>
      <c r="U705" s="7" t="str">
        <f>IF('Section 10a Bilan_Diffusion'!N85="","",'Section 10a Bilan_Diffusion'!N85)</f>
        <v/>
      </c>
      <c r="V705" s="7">
        <f>'Section 10a Bilan_Diffusion'!O85</f>
        <v>0</v>
      </c>
      <c r="W705" s="7">
        <f>'Section 10a Bilan_Diffusion'!P85</f>
        <v>0</v>
      </c>
      <c r="X705" s="7">
        <f>'Section 10a Bilan_Diffusion'!Q85</f>
        <v>0</v>
      </c>
      <c r="Y705" s="7">
        <f>'Section 10a Bilan_Diffusion'!R85</f>
        <v>0</v>
      </c>
      <c r="Z705" s="7">
        <f>'Section 10a Bilan_Diffusion'!S85</f>
        <v>0</v>
      </c>
      <c r="AA705" s="7">
        <f>'Section 10a Bilan_Diffusion'!T85</f>
        <v>0</v>
      </c>
      <c r="AB705" s="7">
        <f>'Section 10a Bilan_Diffusion'!U85</f>
        <v>0</v>
      </c>
    </row>
    <row r="706" spans="1:28">
      <c r="A706" s="7">
        <f>'Identification '!$F$11</f>
        <v>0</v>
      </c>
      <c r="B706" s="43" t="str">
        <f>IF(AND('Identification '!$F$11="",'Identification '!$F$15&lt;&gt;""),'Identification '!$F$15,IF('Identification '!$F$11="","",IF('Identification '!$F$13="Inscrire le nom de votre organisme dans la cellule F15",'Identification '!$F$15,'Identification '!$F$13)))</f>
        <v/>
      </c>
      <c r="C706" s="7" t="str">
        <f>REF!$BM$7</f>
        <v>2025-2026</v>
      </c>
      <c r="D706" s="7" t="s">
        <v>2972</v>
      </c>
      <c r="E706" s="43" t="str">
        <f>'Identification '!$F$17</f>
        <v/>
      </c>
      <c r="F706" s="7" t="str">
        <f>'Identification '!$G$18</f>
        <v/>
      </c>
      <c r="G706" s="167" t="str">
        <f>IF('Section 10a Bilan_Diffusion'!$D$6="","",'Section 10a Bilan_Diffusion'!$D$6)</f>
        <v/>
      </c>
      <c r="H706" s="7" t="str">
        <f>IF('Section 10a Bilan_Diffusion'!$D$8="","",'Section 10a Bilan_Diffusion'!$D$8)</f>
        <v/>
      </c>
      <c r="I706" s="7" t="str">
        <f>IF('Section 10a Bilan_Diffusion'!$K$8="","",'Section 10a Bilan_Diffusion'!$K$8)</f>
        <v/>
      </c>
      <c r="J706" s="43" t="str">
        <f>IF('Section 10a Bilan_Diffusion'!C86="","",'Section 10a Bilan_Diffusion'!C86)</f>
        <v/>
      </c>
      <c r="K706" s="1177" t="str">
        <f>IF('Section 10a Bilan_Diffusion'!D86="","",'Section 10a Bilan_Diffusion'!D86)</f>
        <v/>
      </c>
      <c r="L706" s="43" t="str">
        <f>IF('Section 10a Bilan_Diffusion'!E86="","",IF('Section 10a Bilan_Diffusion'!E86="«Choisir»","",'Section 10a Bilan_Diffusion'!E86))</f>
        <v/>
      </c>
      <c r="M706" s="43" t="str">
        <f>IF('Section 10a Bilan_Diffusion'!F86="","",IF('Section 10a Bilan_Diffusion'!F86="«Choisir»","",'Section 10a Bilan_Diffusion'!F86))</f>
        <v/>
      </c>
      <c r="N706" s="43" t="str">
        <f>IF('Section 10a Bilan_Diffusion'!G86="","",'Section 10a Bilan_Diffusion'!G86)</f>
        <v/>
      </c>
      <c r="O706" s="43" t="str">
        <f>IF('Section 10a Bilan_Diffusion'!H86="","",'Section 10a Bilan_Diffusion'!H86)</f>
        <v/>
      </c>
      <c r="P706" s="43" t="str">
        <f>IF('Section 10a Bilan_Diffusion'!I86="","",IF('Section 10a Bilan_Diffusion'!I86="«Choisir»","",'Section 10a Bilan_Diffusion'!I86))</f>
        <v/>
      </c>
      <c r="Q706" s="43" t="str">
        <f>IF('Section 10a Bilan_Diffusion'!J86="","",IF('Section 10a Bilan_Diffusion'!J86="«Choisir»","",'Section 10a Bilan_Diffusion'!J86))</f>
        <v/>
      </c>
      <c r="R706" s="7" t="str">
        <f>IF('Section 10a Bilan_Diffusion'!K86="","",'Section 10a Bilan_Diffusion'!K86)</f>
        <v/>
      </c>
      <c r="S706" s="7" t="str">
        <f>IF('Section 10a Bilan_Diffusion'!L86="","",'Section 10a Bilan_Diffusion'!L86)</f>
        <v/>
      </c>
      <c r="T706" s="7" t="str">
        <f>IF('Section 10a Bilan_Diffusion'!M86="","",'Section 10a Bilan_Diffusion'!M86)</f>
        <v/>
      </c>
      <c r="U706" s="7" t="str">
        <f>IF('Section 10a Bilan_Diffusion'!N86="","",'Section 10a Bilan_Diffusion'!N86)</f>
        <v/>
      </c>
      <c r="V706" s="7">
        <f>'Section 10a Bilan_Diffusion'!O86</f>
        <v>0</v>
      </c>
      <c r="W706" s="7">
        <f>'Section 10a Bilan_Diffusion'!P86</f>
        <v>0</v>
      </c>
      <c r="X706" s="7">
        <f>'Section 10a Bilan_Diffusion'!Q86</f>
        <v>0</v>
      </c>
      <c r="Y706" s="7">
        <f>'Section 10a Bilan_Diffusion'!R86</f>
        <v>0</v>
      </c>
      <c r="Z706" s="7">
        <f>'Section 10a Bilan_Diffusion'!S86</f>
        <v>0</v>
      </c>
      <c r="AA706" s="7">
        <f>'Section 10a Bilan_Diffusion'!T86</f>
        <v>0</v>
      </c>
      <c r="AB706" s="7">
        <f>'Section 10a Bilan_Diffusion'!U86</f>
        <v>0</v>
      </c>
    </row>
    <row r="707" spans="1:28">
      <c r="A707" s="7">
        <f>'Identification '!$F$11</f>
        <v>0</v>
      </c>
      <c r="B707" s="43" t="str">
        <f>IF(AND('Identification '!$F$11="",'Identification '!$F$15&lt;&gt;""),'Identification '!$F$15,IF('Identification '!$F$11="","",IF('Identification '!$F$13="Inscrire le nom de votre organisme dans la cellule F15",'Identification '!$F$15,'Identification '!$F$13)))</f>
        <v/>
      </c>
      <c r="C707" s="7" t="str">
        <f>REF!$BM$7</f>
        <v>2025-2026</v>
      </c>
      <c r="D707" s="7" t="s">
        <v>2972</v>
      </c>
      <c r="E707" s="43" t="str">
        <f>'Identification '!$F$17</f>
        <v/>
      </c>
      <c r="F707" s="7" t="str">
        <f>'Identification '!$G$18</f>
        <v/>
      </c>
      <c r="G707" s="167" t="str">
        <f>IF('Section 10a Bilan_Diffusion'!$D$6="","",'Section 10a Bilan_Diffusion'!$D$6)</f>
        <v/>
      </c>
      <c r="H707" s="7" t="str">
        <f>IF('Section 10a Bilan_Diffusion'!$D$8="","",'Section 10a Bilan_Diffusion'!$D$8)</f>
        <v/>
      </c>
      <c r="I707" s="7" t="str">
        <f>IF('Section 10a Bilan_Diffusion'!$K$8="","",'Section 10a Bilan_Diffusion'!$K$8)</f>
        <v/>
      </c>
      <c r="J707" s="43" t="str">
        <f>IF('Section 10a Bilan_Diffusion'!C87="","",'Section 10a Bilan_Diffusion'!C87)</f>
        <v/>
      </c>
      <c r="K707" s="1177" t="str">
        <f>IF('Section 10a Bilan_Diffusion'!D87="","",'Section 10a Bilan_Diffusion'!D87)</f>
        <v/>
      </c>
      <c r="L707" s="43" t="str">
        <f>IF('Section 10a Bilan_Diffusion'!E87="","",IF('Section 10a Bilan_Diffusion'!E87="«Choisir»","",'Section 10a Bilan_Diffusion'!E87))</f>
        <v/>
      </c>
      <c r="M707" s="43" t="str">
        <f>IF('Section 10a Bilan_Diffusion'!F87="","",IF('Section 10a Bilan_Diffusion'!F87="«Choisir»","",'Section 10a Bilan_Diffusion'!F87))</f>
        <v/>
      </c>
      <c r="N707" s="43" t="str">
        <f>IF('Section 10a Bilan_Diffusion'!G87="","",'Section 10a Bilan_Diffusion'!G87)</f>
        <v/>
      </c>
      <c r="O707" s="43" t="str">
        <f>IF('Section 10a Bilan_Diffusion'!H87="","",'Section 10a Bilan_Diffusion'!H87)</f>
        <v/>
      </c>
      <c r="P707" s="43" t="str">
        <f>IF('Section 10a Bilan_Diffusion'!I87="","",IF('Section 10a Bilan_Diffusion'!I87="«Choisir»","",'Section 10a Bilan_Diffusion'!I87))</f>
        <v/>
      </c>
      <c r="Q707" s="43" t="str">
        <f>IF('Section 10a Bilan_Diffusion'!J87="","",IF('Section 10a Bilan_Diffusion'!J87="«Choisir»","",'Section 10a Bilan_Diffusion'!J87))</f>
        <v/>
      </c>
      <c r="R707" s="7" t="str">
        <f>IF('Section 10a Bilan_Diffusion'!K87="","",'Section 10a Bilan_Diffusion'!K87)</f>
        <v/>
      </c>
      <c r="S707" s="7" t="str">
        <f>IF('Section 10a Bilan_Diffusion'!L87="","",'Section 10a Bilan_Diffusion'!L87)</f>
        <v/>
      </c>
      <c r="T707" s="7" t="str">
        <f>IF('Section 10a Bilan_Diffusion'!M87="","",'Section 10a Bilan_Diffusion'!M87)</f>
        <v/>
      </c>
      <c r="U707" s="7" t="str">
        <f>IF('Section 10a Bilan_Diffusion'!N87="","",'Section 10a Bilan_Diffusion'!N87)</f>
        <v/>
      </c>
      <c r="V707" s="7">
        <f>'Section 10a Bilan_Diffusion'!O87</f>
        <v>0</v>
      </c>
      <c r="W707" s="7">
        <f>'Section 10a Bilan_Diffusion'!P87</f>
        <v>0</v>
      </c>
      <c r="X707" s="7">
        <f>'Section 10a Bilan_Diffusion'!Q87</f>
        <v>0</v>
      </c>
      <c r="Y707" s="7">
        <f>'Section 10a Bilan_Diffusion'!R87</f>
        <v>0</v>
      </c>
      <c r="Z707" s="7">
        <f>'Section 10a Bilan_Diffusion'!S87</f>
        <v>0</v>
      </c>
      <c r="AA707" s="7">
        <f>'Section 10a Bilan_Diffusion'!T87</f>
        <v>0</v>
      </c>
      <c r="AB707" s="7">
        <f>'Section 10a Bilan_Diffusion'!U87</f>
        <v>0</v>
      </c>
    </row>
    <row r="708" spans="1:28">
      <c r="A708" s="7">
        <f>'Identification '!$F$11</f>
        <v>0</v>
      </c>
      <c r="B708" s="43" t="str">
        <f>IF(AND('Identification '!$F$11="",'Identification '!$F$15&lt;&gt;""),'Identification '!$F$15,IF('Identification '!$F$11="","",IF('Identification '!$F$13="Inscrire le nom de votre organisme dans la cellule F15",'Identification '!$F$15,'Identification '!$F$13)))</f>
        <v/>
      </c>
      <c r="C708" s="7" t="str">
        <f>REF!$BM$7</f>
        <v>2025-2026</v>
      </c>
      <c r="D708" s="7" t="s">
        <v>2972</v>
      </c>
      <c r="E708" s="43" t="str">
        <f>'Identification '!$F$17</f>
        <v/>
      </c>
      <c r="F708" s="7" t="str">
        <f>'Identification '!$G$18</f>
        <v/>
      </c>
      <c r="G708" s="167" t="str">
        <f>IF('Section 10a Bilan_Diffusion'!$D$6="","",'Section 10a Bilan_Diffusion'!$D$6)</f>
        <v/>
      </c>
      <c r="H708" s="7" t="str">
        <f>IF('Section 10a Bilan_Diffusion'!$D$8="","",'Section 10a Bilan_Diffusion'!$D$8)</f>
        <v/>
      </c>
      <c r="I708" s="7" t="str">
        <f>IF('Section 10a Bilan_Diffusion'!$K$8="","",'Section 10a Bilan_Diffusion'!$K$8)</f>
        <v/>
      </c>
      <c r="J708" s="43" t="str">
        <f>IF('Section 10a Bilan_Diffusion'!C88="","",'Section 10a Bilan_Diffusion'!C88)</f>
        <v/>
      </c>
      <c r="K708" s="1177" t="str">
        <f>IF('Section 10a Bilan_Diffusion'!D88="","",'Section 10a Bilan_Diffusion'!D88)</f>
        <v/>
      </c>
      <c r="L708" s="43" t="str">
        <f>IF('Section 10a Bilan_Diffusion'!E88="","",IF('Section 10a Bilan_Diffusion'!E88="«Choisir»","",'Section 10a Bilan_Diffusion'!E88))</f>
        <v/>
      </c>
      <c r="M708" s="43" t="str">
        <f>IF('Section 10a Bilan_Diffusion'!F88="","",IF('Section 10a Bilan_Diffusion'!F88="«Choisir»","",'Section 10a Bilan_Diffusion'!F88))</f>
        <v/>
      </c>
      <c r="N708" s="43" t="str">
        <f>IF('Section 10a Bilan_Diffusion'!G88="","",'Section 10a Bilan_Diffusion'!G88)</f>
        <v/>
      </c>
      <c r="O708" s="43" t="str">
        <f>IF('Section 10a Bilan_Diffusion'!H88="","",'Section 10a Bilan_Diffusion'!H88)</f>
        <v/>
      </c>
      <c r="P708" s="43" t="str">
        <f>IF('Section 10a Bilan_Diffusion'!I88="","",IF('Section 10a Bilan_Diffusion'!I88="«Choisir»","",'Section 10a Bilan_Diffusion'!I88))</f>
        <v/>
      </c>
      <c r="Q708" s="43" t="str">
        <f>IF('Section 10a Bilan_Diffusion'!J88="","",IF('Section 10a Bilan_Diffusion'!J88="«Choisir»","",'Section 10a Bilan_Diffusion'!J88))</f>
        <v/>
      </c>
      <c r="R708" s="7" t="str">
        <f>IF('Section 10a Bilan_Diffusion'!K88="","",'Section 10a Bilan_Diffusion'!K88)</f>
        <v/>
      </c>
      <c r="S708" s="7" t="str">
        <f>IF('Section 10a Bilan_Diffusion'!L88="","",'Section 10a Bilan_Diffusion'!L88)</f>
        <v/>
      </c>
      <c r="T708" s="7" t="str">
        <f>IF('Section 10a Bilan_Diffusion'!M88="","",'Section 10a Bilan_Diffusion'!M88)</f>
        <v/>
      </c>
      <c r="U708" s="7" t="str">
        <f>IF('Section 10a Bilan_Diffusion'!N88="","",'Section 10a Bilan_Diffusion'!N88)</f>
        <v/>
      </c>
      <c r="V708" s="7">
        <f>'Section 10a Bilan_Diffusion'!O88</f>
        <v>0</v>
      </c>
      <c r="W708" s="7">
        <f>'Section 10a Bilan_Diffusion'!P88</f>
        <v>0</v>
      </c>
      <c r="X708" s="7">
        <f>'Section 10a Bilan_Diffusion'!Q88</f>
        <v>0</v>
      </c>
      <c r="Y708" s="7">
        <f>'Section 10a Bilan_Diffusion'!R88</f>
        <v>0</v>
      </c>
      <c r="Z708" s="7">
        <f>'Section 10a Bilan_Diffusion'!S88</f>
        <v>0</v>
      </c>
      <c r="AA708" s="7">
        <f>'Section 10a Bilan_Diffusion'!T88</f>
        <v>0</v>
      </c>
      <c r="AB708" s="7">
        <f>'Section 10a Bilan_Diffusion'!U88</f>
        <v>0</v>
      </c>
    </row>
    <row r="709" spans="1:28">
      <c r="A709" s="7">
        <f>'Identification '!$F$11</f>
        <v>0</v>
      </c>
      <c r="B709" s="43" t="str">
        <f>IF(AND('Identification '!$F$11="",'Identification '!$F$15&lt;&gt;""),'Identification '!$F$15,IF('Identification '!$F$11="","",IF('Identification '!$F$13="Inscrire le nom de votre organisme dans la cellule F15",'Identification '!$F$15,'Identification '!$F$13)))</f>
        <v/>
      </c>
      <c r="C709" s="7" t="str">
        <f>REF!$BM$7</f>
        <v>2025-2026</v>
      </c>
      <c r="D709" s="7" t="s">
        <v>2972</v>
      </c>
      <c r="E709" s="43" t="str">
        <f>'Identification '!$F$17</f>
        <v/>
      </c>
      <c r="F709" s="7" t="str">
        <f>'Identification '!$G$18</f>
        <v/>
      </c>
      <c r="G709" s="167" t="str">
        <f>IF('Section 10a Bilan_Diffusion'!$D$6="","",'Section 10a Bilan_Diffusion'!$D$6)</f>
        <v/>
      </c>
      <c r="H709" s="7" t="str">
        <f>IF('Section 10a Bilan_Diffusion'!$D$8="","",'Section 10a Bilan_Diffusion'!$D$8)</f>
        <v/>
      </c>
      <c r="I709" s="7" t="str">
        <f>IF('Section 10a Bilan_Diffusion'!$K$8="","",'Section 10a Bilan_Diffusion'!$K$8)</f>
        <v/>
      </c>
      <c r="J709" s="43" t="str">
        <f>IF('Section 10a Bilan_Diffusion'!C89="","",'Section 10a Bilan_Diffusion'!C89)</f>
        <v/>
      </c>
      <c r="K709" s="1177" t="str">
        <f>IF('Section 10a Bilan_Diffusion'!D89="","",'Section 10a Bilan_Diffusion'!D89)</f>
        <v/>
      </c>
      <c r="L709" s="43" t="str">
        <f>IF('Section 10a Bilan_Diffusion'!E89="","",IF('Section 10a Bilan_Diffusion'!E89="«Choisir»","",'Section 10a Bilan_Diffusion'!E89))</f>
        <v/>
      </c>
      <c r="M709" s="43" t="str">
        <f>IF('Section 10a Bilan_Diffusion'!F89="","",IF('Section 10a Bilan_Diffusion'!F89="«Choisir»","",'Section 10a Bilan_Diffusion'!F89))</f>
        <v/>
      </c>
      <c r="N709" s="43" t="str">
        <f>IF('Section 10a Bilan_Diffusion'!G89="","",'Section 10a Bilan_Diffusion'!G89)</f>
        <v/>
      </c>
      <c r="O709" s="43" t="str">
        <f>IF('Section 10a Bilan_Diffusion'!H89="","",'Section 10a Bilan_Diffusion'!H89)</f>
        <v/>
      </c>
      <c r="P709" s="43" t="str">
        <f>IF('Section 10a Bilan_Diffusion'!I89="","",IF('Section 10a Bilan_Diffusion'!I89="«Choisir»","",'Section 10a Bilan_Diffusion'!I89))</f>
        <v/>
      </c>
      <c r="Q709" s="43" t="str">
        <f>IF('Section 10a Bilan_Diffusion'!J89="","",IF('Section 10a Bilan_Diffusion'!J89="«Choisir»","",'Section 10a Bilan_Diffusion'!J89))</f>
        <v/>
      </c>
      <c r="R709" s="7" t="str">
        <f>IF('Section 10a Bilan_Diffusion'!K89="","",'Section 10a Bilan_Diffusion'!K89)</f>
        <v/>
      </c>
      <c r="S709" s="7" t="str">
        <f>IF('Section 10a Bilan_Diffusion'!L89="","",'Section 10a Bilan_Diffusion'!L89)</f>
        <v/>
      </c>
      <c r="T709" s="7" t="str">
        <f>IF('Section 10a Bilan_Diffusion'!M89="","",'Section 10a Bilan_Diffusion'!M89)</f>
        <v/>
      </c>
      <c r="U709" s="7" t="str">
        <f>IF('Section 10a Bilan_Diffusion'!N89="","",'Section 10a Bilan_Diffusion'!N89)</f>
        <v/>
      </c>
      <c r="V709" s="7">
        <f>'Section 10a Bilan_Diffusion'!O89</f>
        <v>0</v>
      </c>
      <c r="W709" s="7">
        <f>'Section 10a Bilan_Diffusion'!P89</f>
        <v>0</v>
      </c>
      <c r="X709" s="7">
        <f>'Section 10a Bilan_Diffusion'!Q89</f>
        <v>0</v>
      </c>
      <c r="Y709" s="7">
        <f>'Section 10a Bilan_Diffusion'!R89</f>
        <v>0</v>
      </c>
      <c r="Z709" s="7">
        <f>'Section 10a Bilan_Diffusion'!S89</f>
        <v>0</v>
      </c>
      <c r="AA709" s="7">
        <f>'Section 10a Bilan_Diffusion'!T89</f>
        <v>0</v>
      </c>
      <c r="AB709" s="7">
        <f>'Section 10a Bilan_Diffusion'!U89</f>
        <v>0</v>
      </c>
    </row>
    <row r="710" spans="1:28">
      <c r="A710" s="7">
        <f>'Identification '!$F$11</f>
        <v>0</v>
      </c>
      <c r="B710" s="43" t="str">
        <f>IF(AND('Identification '!$F$11="",'Identification '!$F$15&lt;&gt;""),'Identification '!$F$15,IF('Identification '!$F$11="","",IF('Identification '!$F$13="Inscrire le nom de votre organisme dans la cellule F15",'Identification '!$F$15,'Identification '!$F$13)))</f>
        <v/>
      </c>
      <c r="C710" s="7" t="str">
        <f>REF!$BM$7</f>
        <v>2025-2026</v>
      </c>
      <c r="D710" s="7" t="s">
        <v>2972</v>
      </c>
      <c r="E710" s="43" t="str">
        <f>'Identification '!$F$17</f>
        <v/>
      </c>
      <c r="F710" s="7" t="str">
        <f>'Identification '!$G$18</f>
        <v/>
      </c>
      <c r="G710" s="167" t="str">
        <f>IF('Section 10a Bilan_Diffusion'!$D$6="","",'Section 10a Bilan_Diffusion'!$D$6)</f>
        <v/>
      </c>
      <c r="H710" s="7" t="str">
        <f>IF('Section 10a Bilan_Diffusion'!$D$8="","",'Section 10a Bilan_Diffusion'!$D$8)</f>
        <v/>
      </c>
      <c r="I710" s="7" t="str">
        <f>IF('Section 10a Bilan_Diffusion'!$K$8="","",'Section 10a Bilan_Diffusion'!$K$8)</f>
        <v/>
      </c>
      <c r="J710" s="43" t="str">
        <f>IF('Section 10a Bilan_Diffusion'!C90="","",'Section 10a Bilan_Diffusion'!C90)</f>
        <v/>
      </c>
      <c r="K710" s="1177" t="str">
        <f>IF('Section 10a Bilan_Diffusion'!D90="","",'Section 10a Bilan_Diffusion'!D90)</f>
        <v/>
      </c>
      <c r="L710" s="43" t="str">
        <f>IF('Section 10a Bilan_Diffusion'!E90="","",IF('Section 10a Bilan_Diffusion'!E90="«Choisir»","",'Section 10a Bilan_Diffusion'!E90))</f>
        <v/>
      </c>
      <c r="M710" s="43" t="str">
        <f>IF('Section 10a Bilan_Diffusion'!F90="","",IF('Section 10a Bilan_Diffusion'!F90="«Choisir»","",'Section 10a Bilan_Diffusion'!F90))</f>
        <v/>
      </c>
      <c r="N710" s="43" t="str">
        <f>IF('Section 10a Bilan_Diffusion'!G90="","",'Section 10a Bilan_Diffusion'!G90)</f>
        <v/>
      </c>
      <c r="O710" s="43" t="str">
        <f>IF('Section 10a Bilan_Diffusion'!H90="","",'Section 10a Bilan_Diffusion'!H90)</f>
        <v/>
      </c>
      <c r="P710" s="43" t="str">
        <f>IF('Section 10a Bilan_Diffusion'!I90="","",IF('Section 10a Bilan_Diffusion'!I90="«Choisir»","",'Section 10a Bilan_Diffusion'!I90))</f>
        <v/>
      </c>
      <c r="Q710" s="43" t="str">
        <f>IF('Section 10a Bilan_Diffusion'!J90="","",IF('Section 10a Bilan_Diffusion'!J90="«Choisir»","",'Section 10a Bilan_Diffusion'!J90))</f>
        <v/>
      </c>
      <c r="R710" s="7" t="str">
        <f>IF('Section 10a Bilan_Diffusion'!K90="","",'Section 10a Bilan_Diffusion'!K90)</f>
        <v/>
      </c>
      <c r="S710" s="7" t="str">
        <f>IF('Section 10a Bilan_Diffusion'!L90="","",'Section 10a Bilan_Diffusion'!L90)</f>
        <v/>
      </c>
      <c r="T710" s="7" t="str">
        <f>IF('Section 10a Bilan_Diffusion'!M90="","",'Section 10a Bilan_Diffusion'!M90)</f>
        <v/>
      </c>
      <c r="U710" s="7" t="str">
        <f>IF('Section 10a Bilan_Diffusion'!N90="","",'Section 10a Bilan_Diffusion'!N90)</f>
        <v/>
      </c>
      <c r="V710" s="7">
        <f>'Section 10a Bilan_Diffusion'!O90</f>
        <v>0</v>
      </c>
      <c r="W710" s="7">
        <f>'Section 10a Bilan_Diffusion'!P90</f>
        <v>0</v>
      </c>
      <c r="X710" s="7">
        <f>'Section 10a Bilan_Diffusion'!Q90</f>
        <v>0</v>
      </c>
      <c r="Y710" s="7">
        <f>'Section 10a Bilan_Diffusion'!R90</f>
        <v>0</v>
      </c>
      <c r="Z710" s="7">
        <f>'Section 10a Bilan_Diffusion'!S90</f>
        <v>0</v>
      </c>
      <c r="AA710" s="7">
        <f>'Section 10a Bilan_Diffusion'!T90</f>
        <v>0</v>
      </c>
      <c r="AB710" s="7">
        <f>'Section 10a Bilan_Diffusion'!U90</f>
        <v>0</v>
      </c>
    </row>
    <row r="711" spans="1:28">
      <c r="A711" s="7">
        <f>'Identification '!$F$11</f>
        <v>0</v>
      </c>
      <c r="B711" s="43" t="str">
        <f>IF(AND('Identification '!$F$11="",'Identification '!$F$15&lt;&gt;""),'Identification '!$F$15,IF('Identification '!$F$11="","",IF('Identification '!$F$13="Inscrire le nom de votre organisme dans la cellule F15",'Identification '!$F$15,'Identification '!$F$13)))</f>
        <v/>
      </c>
      <c r="C711" s="7" t="str">
        <f>REF!$BM$7</f>
        <v>2025-2026</v>
      </c>
      <c r="D711" s="7" t="s">
        <v>2972</v>
      </c>
      <c r="E711" s="43" t="str">
        <f>'Identification '!$F$17</f>
        <v/>
      </c>
      <c r="F711" s="7" t="str">
        <f>'Identification '!$G$18</f>
        <v/>
      </c>
      <c r="G711" s="167" t="str">
        <f>IF('Section 10a Bilan_Diffusion'!$D$6="","",'Section 10a Bilan_Diffusion'!$D$6)</f>
        <v/>
      </c>
      <c r="H711" s="7" t="str">
        <f>IF('Section 10a Bilan_Diffusion'!$D$8="","",'Section 10a Bilan_Diffusion'!$D$8)</f>
        <v/>
      </c>
      <c r="I711" s="7" t="str">
        <f>IF('Section 10a Bilan_Diffusion'!$K$8="","",'Section 10a Bilan_Diffusion'!$K$8)</f>
        <v/>
      </c>
      <c r="J711" s="43" t="str">
        <f>IF('Section 10a Bilan_Diffusion'!C91="","",'Section 10a Bilan_Diffusion'!C91)</f>
        <v/>
      </c>
      <c r="K711" s="1177" t="str">
        <f>IF('Section 10a Bilan_Diffusion'!D91="","",'Section 10a Bilan_Diffusion'!D91)</f>
        <v/>
      </c>
      <c r="L711" s="43" t="str">
        <f>IF('Section 10a Bilan_Diffusion'!E91="","",IF('Section 10a Bilan_Diffusion'!E91="«Choisir»","",'Section 10a Bilan_Diffusion'!E91))</f>
        <v/>
      </c>
      <c r="M711" s="43" t="str">
        <f>IF('Section 10a Bilan_Diffusion'!F91="","",IF('Section 10a Bilan_Diffusion'!F91="«Choisir»","",'Section 10a Bilan_Diffusion'!F91))</f>
        <v/>
      </c>
      <c r="N711" s="43" t="str">
        <f>IF('Section 10a Bilan_Diffusion'!G91="","",'Section 10a Bilan_Diffusion'!G91)</f>
        <v/>
      </c>
      <c r="O711" s="43" t="str">
        <f>IF('Section 10a Bilan_Diffusion'!H91="","",'Section 10a Bilan_Diffusion'!H91)</f>
        <v/>
      </c>
      <c r="P711" s="43" t="str">
        <f>IF('Section 10a Bilan_Diffusion'!I91="","",IF('Section 10a Bilan_Diffusion'!I91="«Choisir»","",'Section 10a Bilan_Diffusion'!I91))</f>
        <v/>
      </c>
      <c r="Q711" s="43" t="str">
        <f>IF('Section 10a Bilan_Diffusion'!J91="","",IF('Section 10a Bilan_Diffusion'!J91="«Choisir»","",'Section 10a Bilan_Diffusion'!J91))</f>
        <v/>
      </c>
      <c r="R711" s="7" t="str">
        <f>IF('Section 10a Bilan_Diffusion'!K91="","",'Section 10a Bilan_Diffusion'!K91)</f>
        <v/>
      </c>
      <c r="S711" s="7" t="str">
        <f>IF('Section 10a Bilan_Diffusion'!L91="","",'Section 10a Bilan_Diffusion'!L91)</f>
        <v/>
      </c>
      <c r="T711" s="7" t="str">
        <f>IF('Section 10a Bilan_Diffusion'!M91="","",'Section 10a Bilan_Diffusion'!M91)</f>
        <v/>
      </c>
      <c r="U711" s="7" t="str">
        <f>IF('Section 10a Bilan_Diffusion'!N91="","",'Section 10a Bilan_Diffusion'!N91)</f>
        <v/>
      </c>
      <c r="V711" s="7">
        <f>'Section 10a Bilan_Diffusion'!O91</f>
        <v>0</v>
      </c>
      <c r="W711" s="7">
        <f>'Section 10a Bilan_Diffusion'!P91</f>
        <v>0</v>
      </c>
      <c r="X711" s="7">
        <f>'Section 10a Bilan_Diffusion'!Q91</f>
        <v>0</v>
      </c>
      <c r="Y711" s="7">
        <f>'Section 10a Bilan_Diffusion'!R91</f>
        <v>0</v>
      </c>
      <c r="Z711" s="7">
        <f>'Section 10a Bilan_Diffusion'!S91</f>
        <v>0</v>
      </c>
      <c r="AA711" s="7">
        <f>'Section 10a Bilan_Diffusion'!T91</f>
        <v>0</v>
      </c>
      <c r="AB711" s="7">
        <f>'Section 10a Bilan_Diffusion'!U91</f>
        <v>0</v>
      </c>
    </row>
    <row r="712" spans="1:28">
      <c r="A712" s="7">
        <f>'Identification '!$F$11</f>
        <v>0</v>
      </c>
      <c r="B712" s="43" t="str">
        <f>IF(AND('Identification '!$F$11="",'Identification '!$F$15&lt;&gt;""),'Identification '!$F$15,IF('Identification '!$F$11="","",IF('Identification '!$F$13="Inscrire le nom de votre organisme dans la cellule F15",'Identification '!$F$15,'Identification '!$F$13)))</f>
        <v/>
      </c>
      <c r="C712" s="7" t="str">
        <f>REF!$BM$7</f>
        <v>2025-2026</v>
      </c>
      <c r="D712" s="7" t="s">
        <v>2972</v>
      </c>
      <c r="E712" s="43" t="str">
        <f>'Identification '!$F$17</f>
        <v/>
      </c>
      <c r="F712" s="7" t="str">
        <f>'Identification '!$G$18</f>
        <v/>
      </c>
      <c r="G712" s="167" t="str">
        <f>IF('Section 10a Bilan_Diffusion'!$D$6="","",'Section 10a Bilan_Diffusion'!$D$6)</f>
        <v/>
      </c>
      <c r="H712" s="7" t="str">
        <f>IF('Section 10a Bilan_Diffusion'!$D$8="","",'Section 10a Bilan_Diffusion'!$D$8)</f>
        <v/>
      </c>
      <c r="I712" s="7" t="str">
        <f>IF('Section 10a Bilan_Diffusion'!$K$8="","",'Section 10a Bilan_Diffusion'!$K$8)</f>
        <v/>
      </c>
      <c r="J712" s="43" t="str">
        <f>IF('Section 10a Bilan_Diffusion'!C92="","",'Section 10a Bilan_Diffusion'!C92)</f>
        <v/>
      </c>
      <c r="K712" s="1177" t="str">
        <f>IF('Section 10a Bilan_Diffusion'!D92="","",'Section 10a Bilan_Diffusion'!D92)</f>
        <v/>
      </c>
      <c r="L712" s="43" t="str">
        <f>IF('Section 10a Bilan_Diffusion'!E92="","",IF('Section 10a Bilan_Diffusion'!E92="«Choisir»","",'Section 10a Bilan_Diffusion'!E92))</f>
        <v/>
      </c>
      <c r="M712" s="43" t="str">
        <f>IF('Section 10a Bilan_Diffusion'!F92="","",IF('Section 10a Bilan_Diffusion'!F92="«Choisir»","",'Section 10a Bilan_Diffusion'!F92))</f>
        <v/>
      </c>
      <c r="N712" s="43" t="str">
        <f>IF('Section 10a Bilan_Diffusion'!G92="","",'Section 10a Bilan_Diffusion'!G92)</f>
        <v/>
      </c>
      <c r="O712" s="43" t="str">
        <f>IF('Section 10a Bilan_Diffusion'!H92="","",'Section 10a Bilan_Diffusion'!H92)</f>
        <v/>
      </c>
      <c r="P712" s="43" t="str">
        <f>IF('Section 10a Bilan_Diffusion'!I92="","",IF('Section 10a Bilan_Diffusion'!I92="«Choisir»","",'Section 10a Bilan_Diffusion'!I92))</f>
        <v/>
      </c>
      <c r="Q712" s="43" t="str">
        <f>IF('Section 10a Bilan_Diffusion'!J92="","",IF('Section 10a Bilan_Diffusion'!J92="«Choisir»","",'Section 10a Bilan_Diffusion'!J92))</f>
        <v/>
      </c>
      <c r="R712" s="7" t="str">
        <f>IF('Section 10a Bilan_Diffusion'!K92="","",'Section 10a Bilan_Diffusion'!K92)</f>
        <v/>
      </c>
      <c r="S712" s="7" t="str">
        <f>IF('Section 10a Bilan_Diffusion'!L92="","",'Section 10a Bilan_Diffusion'!L92)</f>
        <v/>
      </c>
      <c r="T712" s="7" t="str">
        <f>IF('Section 10a Bilan_Diffusion'!M92="","",'Section 10a Bilan_Diffusion'!M92)</f>
        <v/>
      </c>
      <c r="U712" s="7" t="str">
        <f>IF('Section 10a Bilan_Diffusion'!N92="","",'Section 10a Bilan_Diffusion'!N92)</f>
        <v/>
      </c>
      <c r="V712" s="7">
        <f>'Section 10a Bilan_Diffusion'!O92</f>
        <v>0</v>
      </c>
      <c r="W712" s="7">
        <f>'Section 10a Bilan_Diffusion'!P92</f>
        <v>0</v>
      </c>
      <c r="X712" s="7">
        <f>'Section 10a Bilan_Diffusion'!Q92</f>
        <v>0</v>
      </c>
      <c r="Y712" s="7">
        <f>'Section 10a Bilan_Diffusion'!R92</f>
        <v>0</v>
      </c>
      <c r="Z712" s="7">
        <f>'Section 10a Bilan_Diffusion'!S92</f>
        <v>0</v>
      </c>
      <c r="AA712" s="7">
        <f>'Section 10a Bilan_Diffusion'!T92</f>
        <v>0</v>
      </c>
      <c r="AB712" s="7">
        <f>'Section 10a Bilan_Diffusion'!U92</f>
        <v>0</v>
      </c>
    </row>
    <row r="713" spans="1:28">
      <c r="A713" s="7">
        <f>'Identification '!$F$11</f>
        <v>0</v>
      </c>
      <c r="B713" s="43" t="str">
        <f>IF(AND('Identification '!$F$11="",'Identification '!$F$15&lt;&gt;""),'Identification '!$F$15,IF('Identification '!$F$11="","",IF('Identification '!$F$13="Inscrire le nom de votre organisme dans la cellule F15",'Identification '!$F$15,'Identification '!$F$13)))</f>
        <v/>
      </c>
      <c r="C713" s="7" t="str">
        <f>REF!$BM$7</f>
        <v>2025-2026</v>
      </c>
      <c r="D713" s="7" t="s">
        <v>2972</v>
      </c>
      <c r="E713" s="43" t="str">
        <f>'Identification '!$F$17</f>
        <v/>
      </c>
      <c r="F713" s="7" t="str">
        <f>'Identification '!$G$18</f>
        <v/>
      </c>
      <c r="G713" s="167" t="str">
        <f>IF('Section 10a Bilan_Diffusion'!$D$6="","",'Section 10a Bilan_Diffusion'!$D$6)</f>
        <v/>
      </c>
      <c r="H713" s="7" t="str">
        <f>IF('Section 10a Bilan_Diffusion'!$D$8="","",'Section 10a Bilan_Diffusion'!$D$8)</f>
        <v/>
      </c>
      <c r="I713" s="7" t="str">
        <f>IF('Section 10a Bilan_Diffusion'!$K$8="","",'Section 10a Bilan_Diffusion'!$K$8)</f>
        <v/>
      </c>
      <c r="J713" s="43" t="str">
        <f>IF('Section 10a Bilan_Diffusion'!C93="","",'Section 10a Bilan_Diffusion'!C93)</f>
        <v/>
      </c>
      <c r="K713" s="1177" t="str">
        <f>IF('Section 10a Bilan_Diffusion'!D93="","",'Section 10a Bilan_Diffusion'!D93)</f>
        <v/>
      </c>
      <c r="L713" s="43" t="str">
        <f>IF('Section 10a Bilan_Diffusion'!E93="","",IF('Section 10a Bilan_Diffusion'!E93="«Choisir»","",'Section 10a Bilan_Diffusion'!E93))</f>
        <v/>
      </c>
      <c r="M713" s="43" t="str">
        <f>IF('Section 10a Bilan_Diffusion'!F93="","",IF('Section 10a Bilan_Diffusion'!F93="«Choisir»","",'Section 10a Bilan_Diffusion'!F93))</f>
        <v/>
      </c>
      <c r="N713" s="43" t="str">
        <f>IF('Section 10a Bilan_Diffusion'!G93="","",'Section 10a Bilan_Diffusion'!G93)</f>
        <v/>
      </c>
      <c r="O713" s="43" t="str">
        <f>IF('Section 10a Bilan_Diffusion'!H93="","",'Section 10a Bilan_Diffusion'!H93)</f>
        <v/>
      </c>
      <c r="P713" s="43" t="str">
        <f>IF('Section 10a Bilan_Diffusion'!I93="","",IF('Section 10a Bilan_Diffusion'!I93="«Choisir»","",'Section 10a Bilan_Diffusion'!I93))</f>
        <v/>
      </c>
      <c r="Q713" s="43" t="str">
        <f>IF('Section 10a Bilan_Diffusion'!J93="","",IF('Section 10a Bilan_Diffusion'!J93="«Choisir»","",'Section 10a Bilan_Diffusion'!J93))</f>
        <v/>
      </c>
      <c r="R713" s="7" t="str">
        <f>IF('Section 10a Bilan_Diffusion'!K93="","",'Section 10a Bilan_Diffusion'!K93)</f>
        <v/>
      </c>
      <c r="S713" s="7" t="str">
        <f>IF('Section 10a Bilan_Diffusion'!L93="","",'Section 10a Bilan_Diffusion'!L93)</f>
        <v/>
      </c>
      <c r="T713" s="7" t="str">
        <f>IF('Section 10a Bilan_Diffusion'!M93="","",'Section 10a Bilan_Diffusion'!M93)</f>
        <v/>
      </c>
      <c r="U713" s="7" t="str">
        <f>IF('Section 10a Bilan_Diffusion'!N93="","",'Section 10a Bilan_Diffusion'!N93)</f>
        <v/>
      </c>
      <c r="V713" s="7">
        <f>'Section 10a Bilan_Diffusion'!O93</f>
        <v>0</v>
      </c>
      <c r="W713" s="7">
        <f>'Section 10a Bilan_Diffusion'!P93</f>
        <v>0</v>
      </c>
      <c r="X713" s="7">
        <f>'Section 10a Bilan_Diffusion'!Q93</f>
        <v>0</v>
      </c>
      <c r="Y713" s="7">
        <f>'Section 10a Bilan_Diffusion'!R93</f>
        <v>0</v>
      </c>
      <c r="Z713" s="7">
        <f>'Section 10a Bilan_Diffusion'!S93</f>
        <v>0</v>
      </c>
      <c r="AA713" s="7">
        <f>'Section 10a Bilan_Diffusion'!T93</f>
        <v>0</v>
      </c>
      <c r="AB713" s="7">
        <f>'Section 10a Bilan_Diffusion'!U93</f>
        <v>0</v>
      </c>
    </row>
    <row r="714" spans="1:28">
      <c r="A714" s="7">
        <f>'Identification '!$F$11</f>
        <v>0</v>
      </c>
      <c r="B714" s="43" t="str">
        <f>IF(AND('Identification '!$F$11="",'Identification '!$F$15&lt;&gt;""),'Identification '!$F$15,IF('Identification '!$F$11="","",IF('Identification '!$F$13="Inscrire le nom de votre organisme dans la cellule F15",'Identification '!$F$15,'Identification '!$F$13)))</f>
        <v/>
      </c>
      <c r="C714" s="7" t="str">
        <f>REF!$BM$7</f>
        <v>2025-2026</v>
      </c>
      <c r="D714" s="7" t="s">
        <v>2972</v>
      </c>
      <c r="E714" s="43" t="str">
        <f>'Identification '!$F$17</f>
        <v/>
      </c>
      <c r="F714" s="7" t="str">
        <f>'Identification '!$G$18</f>
        <v/>
      </c>
      <c r="G714" s="167" t="str">
        <f>IF('Section 10a Bilan_Diffusion'!$D$6="","",'Section 10a Bilan_Diffusion'!$D$6)</f>
        <v/>
      </c>
      <c r="H714" s="7" t="str">
        <f>IF('Section 10a Bilan_Diffusion'!$D$8="","",'Section 10a Bilan_Diffusion'!$D$8)</f>
        <v/>
      </c>
      <c r="I714" s="7" t="str">
        <f>IF('Section 10a Bilan_Diffusion'!$K$8="","",'Section 10a Bilan_Diffusion'!$K$8)</f>
        <v/>
      </c>
      <c r="J714" s="43" t="str">
        <f>IF('Section 10a Bilan_Diffusion'!C94="","",'Section 10a Bilan_Diffusion'!C94)</f>
        <v/>
      </c>
      <c r="K714" s="1177" t="str">
        <f>IF('Section 10a Bilan_Diffusion'!D94="","",'Section 10a Bilan_Diffusion'!D94)</f>
        <v/>
      </c>
      <c r="L714" s="43" t="str">
        <f>IF('Section 10a Bilan_Diffusion'!E94="","",IF('Section 10a Bilan_Diffusion'!E94="«Choisir»","",'Section 10a Bilan_Diffusion'!E94))</f>
        <v/>
      </c>
      <c r="M714" s="43" t="str">
        <f>IF('Section 10a Bilan_Diffusion'!F94="","",IF('Section 10a Bilan_Diffusion'!F94="«Choisir»","",'Section 10a Bilan_Diffusion'!F94))</f>
        <v/>
      </c>
      <c r="N714" s="43" t="str">
        <f>IF('Section 10a Bilan_Diffusion'!G94="","",'Section 10a Bilan_Diffusion'!G94)</f>
        <v/>
      </c>
      <c r="O714" s="43" t="str">
        <f>IF('Section 10a Bilan_Diffusion'!H94="","",'Section 10a Bilan_Diffusion'!H94)</f>
        <v/>
      </c>
      <c r="P714" s="43" t="str">
        <f>IF('Section 10a Bilan_Diffusion'!I94="","",IF('Section 10a Bilan_Diffusion'!I94="«Choisir»","",'Section 10a Bilan_Diffusion'!I94))</f>
        <v/>
      </c>
      <c r="Q714" s="43" t="str">
        <f>IF('Section 10a Bilan_Diffusion'!J94="","",IF('Section 10a Bilan_Diffusion'!J94="«Choisir»","",'Section 10a Bilan_Diffusion'!J94))</f>
        <v/>
      </c>
      <c r="R714" s="7" t="str">
        <f>IF('Section 10a Bilan_Diffusion'!K94="","",'Section 10a Bilan_Diffusion'!K94)</f>
        <v/>
      </c>
      <c r="S714" s="7" t="str">
        <f>IF('Section 10a Bilan_Diffusion'!L94="","",'Section 10a Bilan_Diffusion'!L94)</f>
        <v/>
      </c>
      <c r="T714" s="7" t="str">
        <f>IF('Section 10a Bilan_Diffusion'!M94="","",'Section 10a Bilan_Diffusion'!M94)</f>
        <v/>
      </c>
      <c r="U714" s="7" t="str">
        <f>IF('Section 10a Bilan_Diffusion'!N94="","",'Section 10a Bilan_Diffusion'!N94)</f>
        <v/>
      </c>
      <c r="V714" s="7">
        <f>'Section 10a Bilan_Diffusion'!O94</f>
        <v>0</v>
      </c>
      <c r="W714" s="7">
        <f>'Section 10a Bilan_Diffusion'!P94</f>
        <v>0</v>
      </c>
      <c r="X714" s="7">
        <f>'Section 10a Bilan_Diffusion'!Q94</f>
        <v>0</v>
      </c>
      <c r="Y714" s="7">
        <f>'Section 10a Bilan_Diffusion'!R94</f>
        <v>0</v>
      </c>
      <c r="Z714" s="7">
        <f>'Section 10a Bilan_Diffusion'!S94</f>
        <v>0</v>
      </c>
      <c r="AA714" s="7">
        <f>'Section 10a Bilan_Diffusion'!T94</f>
        <v>0</v>
      </c>
      <c r="AB714" s="7">
        <f>'Section 10a Bilan_Diffusion'!U94</f>
        <v>0</v>
      </c>
    </row>
    <row r="715" spans="1:28">
      <c r="A715" s="7">
        <f>'Identification '!$F$11</f>
        <v>0</v>
      </c>
      <c r="B715" s="43" t="str">
        <f>IF(AND('Identification '!$F$11="",'Identification '!$F$15&lt;&gt;""),'Identification '!$F$15,IF('Identification '!$F$11="","",IF('Identification '!$F$13="Inscrire le nom de votre organisme dans la cellule F15",'Identification '!$F$15,'Identification '!$F$13)))</f>
        <v/>
      </c>
      <c r="C715" s="7" t="str">
        <f>REF!$BM$7</f>
        <v>2025-2026</v>
      </c>
      <c r="D715" s="7" t="s">
        <v>2972</v>
      </c>
      <c r="E715" s="43" t="str">
        <f>'Identification '!$F$17</f>
        <v/>
      </c>
      <c r="F715" s="7" t="str">
        <f>'Identification '!$G$18</f>
        <v/>
      </c>
      <c r="G715" s="167" t="str">
        <f>IF('Section 10a Bilan_Diffusion'!$D$6="","",'Section 10a Bilan_Diffusion'!$D$6)</f>
        <v/>
      </c>
      <c r="H715" s="7" t="str">
        <f>IF('Section 10a Bilan_Diffusion'!$D$8="","",'Section 10a Bilan_Diffusion'!$D$8)</f>
        <v/>
      </c>
      <c r="I715" s="7" t="str">
        <f>IF('Section 10a Bilan_Diffusion'!$K$8="","",'Section 10a Bilan_Diffusion'!$K$8)</f>
        <v/>
      </c>
      <c r="J715" s="43" t="str">
        <f>IF('Section 10a Bilan_Diffusion'!C95="","",'Section 10a Bilan_Diffusion'!C95)</f>
        <v/>
      </c>
      <c r="K715" s="1177" t="str">
        <f>IF('Section 10a Bilan_Diffusion'!D95="","",'Section 10a Bilan_Diffusion'!D95)</f>
        <v/>
      </c>
      <c r="L715" s="43" t="str">
        <f>IF('Section 10a Bilan_Diffusion'!E95="","",IF('Section 10a Bilan_Diffusion'!E95="«Choisir»","",'Section 10a Bilan_Diffusion'!E95))</f>
        <v/>
      </c>
      <c r="M715" s="43" t="str">
        <f>IF('Section 10a Bilan_Diffusion'!F95="","",IF('Section 10a Bilan_Diffusion'!F95="«Choisir»","",'Section 10a Bilan_Diffusion'!F95))</f>
        <v/>
      </c>
      <c r="N715" s="43" t="str">
        <f>IF('Section 10a Bilan_Diffusion'!G95="","",'Section 10a Bilan_Diffusion'!G95)</f>
        <v/>
      </c>
      <c r="O715" s="43" t="str">
        <f>IF('Section 10a Bilan_Diffusion'!H95="","",'Section 10a Bilan_Diffusion'!H95)</f>
        <v/>
      </c>
      <c r="P715" s="43" t="str">
        <f>IF('Section 10a Bilan_Diffusion'!I95="","",IF('Section 10a Bilan_Diffusion'!I95="«Choisir»","",'Section 10a Bilan_Diffusion'!I95))</f>
        <v/>
      </c>
      <c r="Q715" s="43" t="str">
        <f>IF('Section 10a Bilan_Diffusion'!J95="","",IF('Section 10a Bilan_Diffusion'!J95="«Choisir»","",'Section 10a Bilan_Diffusion'!J95))</f>
        <v/>
      </c>
      <c r="R715" s="7" t="str">
        <f>IF('Section 10a Bilan_Diffusion'!K95="","",'Section 10a Bilan_Diffusion'!K95)</f>
        <v/>
      </c>
      <c r="S715" s="7" t="str">
        <f>IF('Section 10a Bilan_Diffusion'!L95="","",'Section 10a Bilan_Diffusion'!L95)</f>
        <v/>
      </c>
      <c r="T715" s="7" t="str">
        <f>IF('Section 10a Bilan_Diffusion'!M95="","",'Section 10a Bilan_Diffusion'!M95)</f>
        <v/>
      </c>
      <c r="U715" s="7" t="str">
        <f>IF('Section 10a Bilan_Diffusion'!N95="","",'Section 10a Bilan_Diffusion'!N95)</f>
        <v/>
      </c>
      <c r="V715" s="7">
        <f>'Section 10a Bilan_Diffusion'!O95</f>
        <v>0</v>
      </c>
      <c r="W715" s="7">
        <f>'Section 10a Bilan_Diffusion'!P95</f>
        <v>0</v>
      </c>
      <c r="X715" s="7">
        <f>'Section 10a Bilan_Diffusion'!Q95</f>
        <v>0</v>
      </c>
      <c r="Y715" s="7">
        <f>'Section 10a Bilan_Diffusion'!R95</f>
        <v>0</v>
      </c>
      <c r="Z715" s="7">
        <f>'Section 10a Bilan_Diffusion'!S95</f>
        <v>0</v>
      </c>
      <c r="AA715" s="7">
        <f>'Section 10a Bilan_Diffusion'!T95</f>
        <v>0</v>
      </c>
      <c r="AB715" s="7">
        <f>'Section 10a Bilan_Diffusion'!U95</f>
        <v>0</v>
      </c>
    </row>
    <row r="716" spans="1:28">
      <c r="A716" s="7">
        <f>'Identification '!$F$11</f>
        <v>0</v>
      </c>
      <c r="B716" s="43" t="str">
        <f>IF(AND('Identification '!$F$11="",'Identification '!$F$15&lt;&gt;""),'Identification '!$F$15,IF('Identification '!$F$11="","",IF('Identification '!$F$13="Inscrire le nom de votre organisme dans la cellule F15",'Identification '!$F$15,'Identification '!$F$13)))</f>
        <v/>
      </c>
      <c r="C716" s="7" t="str">
        <f>REF!$BM$7</f>
        <v>2025-2026</v>
      </c>
      <c r="D716" s="7" t="s">
        <v>2972</v>
      </c>
      <c r="E716" s="43" t="str">
        <f>'Identification '!$F$17</f>
        <v/>
      </c>
      <c r="F716" s="7" t="str">
        <f>'Identification '!$G$18</f>
        <v/>
      </c>
      <c r="G716" s="167" t="str">
        <f>IF('Section 10a Bilan_Diffusion'!$D$6="","",'Section 10a Bilan_Diffusion'!$D$6)</f>
        <v/>
      </c>
      <c r="H716" s="7" t="str">
        <f>IF('Section 10a Bilan_Diffusion'!$D$8="","",'Section 10a Bilan_Diffusion'!$D$8)</f>
        <v/>
      </c>
      <c r="I716" s="7" t="str">
        <f>IF('Section 10a Bilan_Diffusion'!$K$8="","",'Section 10a Bilan_Diffusion'!$K$8)</f>
        <v/>
      </c>
      <c r="J716" s="43" t="str">
        <f>IF('Section 10a Bilan_Diffusion'!C96="","",'Section 10a Bilan_Diffusion'!C96)</f>
        <v/>
      </c>
      <c r="K716" s="1177" t="str">
        <f>IF('Section 10a Bilan_Diffusion'!D96="","",'Section 10a Bilan_Diffusion'!D96)</f>
        <v/>
      </c>
      <c r="L716" s="43" t="str">
        <f>IF('Section 10a Bilan_Diffusion'!E96="","",IF('Section 10a Bilan_Diffusion'!E96="«Choisir»","",'Section 10a Bilan_Diffusion'!E96))</f>
        <v/>
      </c>
      <c r="M716" s="43" t="str">
        <f>IF('Section 10a Bilan_Diffusion'!F96="","",IF('Section 10a Bilan_Diffusion'!F96="«Choisir»","",'Section 10a Bilan_Diffusion'!F96))</f>
        <v/>
      </c>
      <c r="N716" s="43" t="str">
        <f>IF('Section 10a Bilan_Diffusion'!G96="","",'Section 10a Bilan_Diffusion'!G96)</f>
        <v/>
      </c>
      <c r="O716" s="43" t="str">
        <f>IF('Section 10a Bilan_Diffusion'!H96="","",'Section 10a Bilan_Diffusion'!H96)</f>
        <v/>
      </c>
      <c r="P716" s="43" t="str">
        <f>IF('Section 10a Bilan_Diffusion'!I96="","",IF('Section 10a Bilan_Diffusion'!I96="«Choisir»","",'Section 10a Bilan_Diffusion'!I96))</f>
        <v/>
      </c>
      <c r="Q716" s="43" t="str">
        <f>IF('Section 10a Bilan_Diffusion'!J96="","",IF('Section 10a Bilan_Diffusion'!J96="«Choisir»","",'Section 10a Bilan_Diffusion'!J96))</f>
        <v/>
      </c>
      <c r="R716" s="7" t="str">
        <f>IF('Section 10a Bilan_Diffusion'!K96="","",'Section 10a Bilan_Diffusion'!K96)</f>
        <v/>
      </c>
      <c r="S716" s="7" t="str">
        <f>IF('Section 10a Bilan_Diffusion'!L96="","",'Section 10a Bilan_Diffusion'!L96)</f>
        <v/>
      </c>
      <c r="T716" s="7" t="str">
        <f>IF('Section 10a Bilan_Diffusion'!M96="","",'Section 10a Bilan_Diffusion'!M96)</f>
        <v/>
      </c>
      <c r="U716" s="7" t="str">
        <f>IF('Section 10a Bilan_Diffusion'!N96="","",'Section 10a Bilan_Diffusion'!N96)</f>
        <v/>
      </c>
      <c r="V716" s="7">
        <f>'Section 10a Bilan_Diffusion'!O96</f>
        <v>0</v>
      </c>
      <c r="W716" s="7">
        <f>'Section 10a Bilan_Diffusion'!P96</f>
        <v>0</v>
      </c>
      <c r="X716" s="7">
        <f>'Section 10a Bilan_Diffusion'!Q96</f>
        <v>0</v>
      </c>
      <c r="Y716" s="7">
        <f>'Section 10a Bilan_Diffusion'!R96</f>
        <v>0</v>
      </c>
      <c r="Z716" s="7">
        <f>'Section 10a Bilan_Diffusion'!S96</f>
        <v>0</v>
      </c>
      <c r="AA716" s="7">
        <f>'Section 10a Bilan_Diffusion'!T96</f>
        <v>0</v>
      </c>
      <c r="AB716" s="7">
        <f>'Section 10a Bilan_Diffusion'!U96</f>
        <v>0</v>
      </c>
    </row>
    <row r="717" spans="1:28">
      <c r="A717" s="7">
        <f>'Identification '!$F$11</f>
        <v>0</v>
      </c>
      <c r="B717" s="43" t="str">
        <f>IF(AND('Identification '!$F$11="",'Identification '!$F$15&lt;&gt;""),'Identification '!$F$15,IF('Identification '!$F$11="","",IF('Identification '!$F$13="Inscrire le nom de votre organisme dans la cellule F15",'Identification '!$F$15,'Identification '!$F$13)))</f>
        <v/>
      </c>
      <c r="C717" s="7" t="str">
        <f>REF!$BM$7</f>
        <v>2025-2026</v>
      </c>
      <c r="D717" s="7" t="s">
        <v>2972</v>
      </c>
      <c r="E717" s="43" t="str">
        <f>'Identification '!$F$17</f>
        <v/>
      </c>
      <c r="F717" s="7" t="str">
        <f>'Identification '!$G$18</f>
        <v/>
      </c>
      <c r="G717" s="167" t="str">
        <f>IF('Section 10a Bilan_Diffusion'!$D$6="","",'Section 10a Bilan_Diffusion'!$D$6)</f>
        <v/>
      </c>
      <c r="H717" s="7" t="str">
        <f>IF('Section 10a Bilan_Diffusion'!$D$8="","",'Section 10a Bilan_Diffusion'!$D$8)</f>
        <v/>
      </c>
      <c r="I717" s="7" t="str">
        <f>IF('Section 10a Bilan_Diffusion'!$K$8="","",'Section 10a Bilan_Diffusion'!$K$8)</f>
        <v/>
      </c>
      <c r="J717" s="43" t="str">
        <f>IF('Section 10a Bilan_Diffusion'!C97="","",'Section 10a Bilan_Diffusion'!C97)</f>
        <v/>
      </c>
      <c r="K717" s="1177" t="str">
        <f>IF('Section 10a Bilan_Diffusion'!D97="","",'Section 10a Bilan_Diffusion'!D97)</f>
        <v/>
      </c>
      <c r="L717" s="43" t="str">
        <f>IF('Section 10a Bilan_Diffusion'!E97="","",IF('Section 10a Bilan_Diffusion'!E97="«Choisir»","",'Section 10a Bilan_Diffusion'!E97))</f>
        <v/>
      </c>
      <c r="M717" s="43" t="str">
        <f>IF('Section 10a Bilan_Diffusion'!F97="","",IF('Section 10a Bilan_Diffusion'!F97="«Choisir»","",'Section 10a Bilan_Diffusion'!F97))</f>
        <v/>
      </c>
      <c r="N717" s="43" t="str">
        <f>IF('Section 10a Bilan_Diffusion'!G97="","",'Section 10a Bilan_Diffusion'!G97)</f>
        <v/>
      </c>
      <c r="O717" s="43" t="str">
        <f>IF('Section 10a Bilan_Diffusion'!H97="","",'Section 10a Bilan_Diffusion'!H97)</f>
        <v/>
      </c>
      <c r="P717" s="43" t="str">
        <f>IF('Section 10a Bilan_Diffusion'!I97="","",IF('Section 10a Bilan_Diffusion'!I97="«Choisir»","",'Section 10a Bilan_Diffusion'!I97))</f>
        <v/>
      </c>
      <c r="Q717" s="43" t="str">
        <f>IF('Section 10a Bilan_Diffusion'!J97="","",IF('Section 10a Bilan_Diffusion'!J97="«Choisir»","",'Section 10a Bilan_Diffusion'!J97))</f>
        <v/>
      </c>
      <c r="R717" s="7" t="str">
        <f>IF('Section 10a Bilan_Diffusion'!K97="","",'Section 10a Bilan_Diffusion'!K97)</f>
        <v/>
      </c>
      <c r="S717" s="7" t="str">
        <f>IF('Section 10a Bilan_Diffusion'!L97="","",'Section 10a Bilan_Diffusion'!L97)</f>
        <v/>
      </c>
      <c r="T717" s="7" t="str">
        <f>IF('Section 10a Bilan_Diffusion'!M97="","",'Section 10a Bilan_Diffusion'!M97)</f>
        <v/>
      </c>
      <c r="U717" s="7" t="str">
        <f>IF('Section 10a Bilan_Diffusion'!N97="","",'Section 10a Bilan_Diffusion'!N97)</f>
        <v/>
      </c>
      <c r="V717" s="7">
        <f>'Section 10a Bilan_Diffusion'!O97</f>
        <v>0</v>
      </c>
      <c r="W717" s="7">
        <f>'Section 10a Bilan_Diffusion'!P97</f>
        <v>0</v>
      </c>
      <c r="X717" s="7">
        <f>'Section 10a Bilan_Diffusion'!Q97</f>
        <v>0</v>
      </c>
      <c r="Y717" s="7">
        <f>'Section 10a Bilan_Diffusion'!R97</f>
        <v>0</v>
      </c>
      <c r="Z717" s="7">
        <f>'Section 10a Bilan_Diffusion'!S97</f>
        <v>0</v>
      </c>
      <c r="AA717" s="7">
        <f>'Section 10a Bilan_Diffusion'!T97</f>
        <v>0</v>
      </c>
      <c r="AB717" s="7">
        <f>'Section 10a Bilan_Diffusion'!U97</f>
        <v>0</v>
      </c>
    </row>
    <row r="718" spans="1:28">
      <c r="A718" s="7">
        <f>'Identification '!$F$11</f>
        <v>0</v>
      </c>
      <c r="B718" s="43" t="str">
        <f>IF(AND('Identification '!$F$11="",'Identification '!$F$15&lt;&gt;""),'Identification '!$F$15,IF('Identification '!$F$11="","",IF('Identification '!$F$13="Inscrire le nom de votre organisme dans la cellule F15",'Identification '!$F$15,'Identification '!$F$13)))</f>
        <v/>
      </c>
      <c r="C718" s="7" t="str">
        <f>REF!$BM$7</f>
        <v>2025-2026</v>
      </c>
      <c r="D718" s="7" t="s">
        <v>2972</v>
      </c>
      <c r="E718" s="43" t="str">
        <f>'Identification '!$F$17</f>
        <v/>
      </c>
      <c r="F718" s="7" t="str">
        <f>'Identification '!$G$18</f>
        <v/>
      </c>
      <c r="G718" s="167" t="str">
        <f>IF('Section 10a Bilan_Diffusion'!$D$6="","",'Section 10a Bilan_Diffusion'!$D$6)</f>
        <v/>
      </c>
      <c r="H718" s="7" t="str">
        <f>IF('Section 10a Bilan_Diffusion'!$D$8="","",'Section 10a Bilan_Diffusion'!$D$8)</f>
        <v/>
      </c>
      <c r="I718" s="7" t="str">
        <f>IF('Section 10a Bilan_Diffusion'!$K$8="","",'Section 10a Bilan_Diffusion'!$K$8)</f>
        <v/>
      </c>
      <c r="J718" s="43" t="str">
        <f>IF('Section 10a Bilan_Diffusion'!C98="","",'Section 10a Bilan_Diffusion'!C98)</f>
        <v/>
      </c>
      <c r="K718" s="1177" t="str">
        <f>IF('Section 10a Bilan_Diffusion'!D98="","",'Section 10a Bilan_Diffusion'!D98)</f>
        <v/>
      </c>
      <c r="L718" s="43" t="str">
        <f>IF('Section 10a Bilan_Diffusion'!E98="","",IF('Section 10a Bilan_Diffusion'!E98="«Choisir»","",'Section 10a Bilan_Diffusion'!E98))</f>
        <v/>
      </c>
      <c r="M718" s="43" t="str">
        <f>IF('Section 10a Bilan_Diffusion'!F98="","",IF('Section 10a Bilan_Diffusion'!F98="«Choisir»","",'Section 10a Bilan_Diffusion'!F98))</f>
        <v/>
      </c>
      <c r="N718" s="43" t="str">
        <f>IF('Section 10a Bilan_Diffusion'!G98="","",'Section 10a Bilan_Diffusion'!G98)</f>
        <v/>
      </c>
      <c r="O718" s="43" t="str">
        <f>IF('Section 10a Bilan_Diffusion'!H98="","",'Section 10a Bilan_Diffusion'!H98)</f>
        <v/>
      </c>
      <c r="P718" s="43" t="str">
        <f>IF('Section 10a Bilan_Diffusion'!I98="","",IF('Section 10a Bilan_Diffusion'!I98="«Choisir»","",'Section 10a Bilan_Diffusion'!I98))</f>
        <v/>
      </c>
      <c r="Q718" s="43" t="str">
        <f>IF('Section 10a Bilan_Diffusion'!J98="","",IF('Section 10a Bilan_Diffusion'!J98="«Choisir»","",'Section 10a Bilan_Diffusion'!J98))</f>
        <v/>
      </c>
      <c r="R718" s="7" t="str">
        <f>IF('Section 10a Bilan_Diffusion'!K98="","",'Section 10a Bilan_Diffusion'!K98)</f>
        <v/>
      </c>
      <c r="S718" s="7" t="str">
        <f>IF('Section 10a Bilan_Diffusion'!L98="","",'Section 10a Bilan_Diffusion'!L98)</f>
        <v/>
      </c>
      <c r="T718" s="7" t="str">
        <f>IF('Section 10a Bilan_Diffusion'!M98="","",'Section 10a Bilan_Diffusion'!M98)</f>
        <v/>
      </c>
      <c r="U718" s="7" t="str">
        <f>IF('Section 10a Bilan_Diffusion'!N98="","",'Section 10a Bilan_Diffusion'!N98)</f>
        <v/>
      </c>
      <c r="V718" s="7">
        <f>'Section 10a Bilan_Diffusion'!O98</f>
        <v>0</v>
      </c>
      <c r="W718" s="7">
        <f>'Section 10a Bilan_Diffusion'!P98</f>
        <v>0</v>
      </c>
      <c r="X718" s="7">
        <f>'Section 10a Bilan_Diffusion'!Q98</f>
        <v>0</v>
      </c>
      <c r="Y718" s="7">
        <f>'Section 10a Bilan_Diffusion'!R98</f>
        <v>0</v>
      </c>
      <c r="Z718" s="7">
        <f>'Section 10a Bilan_Diffusion'!S98</f>
        <v>0</v>
      </c>
      <c r="AA718" s="7">
        <f>'Section 10a Bilan_Diffusion'!T98</f>
        <v>0</v>
      </c>
      <c r="AB718" s="7">
        <f>'Section 10a Bilan_Diffusion'!U98</f>
        <v>0</v>
      </c>
    </row>
    <row r="719" spans="1:28">
      <c r="A719" s="7">
        <f>'Identification '!$F$11</f>
        <v>0</v>
      </c>
      <c r="B719" s="43" t="str">
        <f>IF(AND('Identification '!$F$11="",'Identification '!$F$15&lt;&gt;""),'Identification '!$F$15,IF('Identification '!$F$11="","",IF('Identification '!$F$13="Inscrire le nom de votre organisme dans la cellule F15",'Identification '!$F$15,'Identification '!$F$13)))</f>
        <v/>
      </c>
      <c r="C719" s="7" t="str">
        <f>REF!$BM$7</f>
        <v>2025-2026</v>
      </c>
      <c r="D719" s="7" t="s">
        <v>2972</v>
      </c>
      <c r="E719" s="43" t="str">
        <f>'Identification '!$F$17</f>
        <v/>
      </c>
      <c r="F719" s="7" t="str">
        <f>'Identification '!$G$18</f>
        <v/>
      </c>
      <c r="G719" s="167" t="str">
        <f>IF('Section 10a Bilan_Diffusion'!$D$6="","",'Section 10a Bilan_Diffusion'!$D$6)</f>
        <v/>
      </c>
      <c r="H719" s="7" t="str">
        <f>IF('Section 10a Bilan_Diffusion'!$D$8="","",'Section 10a Bilan_Diffusion'!$D$8)</f>
        <v/>
      </c>
      <c r="I719" s="7" t="str">
        <f>IF('Section 10a Bilan_Diffusion'!$K$8="","",'Section 10a Bilan_Diffusion'!$K$8)</f>
        <v/>
      </c>
      <c r="J719" s="43" t="str">
        <f>IF('Section 10a Bilan_Diffusion'!C99="","",'Section 10a Bilan_Diffusion'!C99)</f>
        <v/>
      </c>
      <c r="K719" s="1177" t="str">
        <f>IF('Section 10a Bilan_Diffusion'!D99="","",'Section 10a Bilan_Diffusion'!D99)</f>
        <v/>
      </c>
      <c r="L719" s="43" t="str">
        <f>IF('Section 10a Bilan_Diffusion'!E99="","",IF('Section 10a Bilan_Diffusion'!E99="«Choisir»","",'Section 10a Bilan_Diffusion'!E99))</f>
        <v/>
      </c>
      <c r="M719" s="43" t="str">
        <f>IF('Section 10a Bilan_Diffusion'!F99="","",IF('Section 10a Bilan_Diffusion'!F99="«Choisir»","",'Section 10a Bilan_Diffusion'!F99))</f>
        <v/>
      </c>
      <c r="N719" s="43" t="str">
        <f>IF('Section 10a Bilan_Diffusion'!G99="","",'Section 10a Bilan_Diffusion'!G99)</f>
        <v/>
      </c>
      <c r="O719" s="43" t="str">
        <f>IF('Section 10a Bilan_Diffusion'!H99="","",'Section 10a Bilan_Diffusion'!H99)</f>
        <v/>
      </c>
      <c r="P719" s="43" t="str">
        <f>IF('Section 10a Bilan_Diffusion'!I99="","",IF('Section 10a Bilan_Diffusion'!I99="«Choisir»","",'Section 10a Bilan_Diffusion'!I99))</f>
        <v/>
      </c>
      <c r="Q719" s="43" t="str">
        <f>IF('Section 10a Bilan_Diffusion'!J99="","",IF('Section 10a Bilan_Diffusion'!J99="«Choisir»","",'Section 10a Bilan_Diffusion'!J99))</f>
        <v/>
      </c>
      <c r="R719" s="7" t="str">
        <f>IF('Section 10a Bilan_Diffusion'!K99="","",'Section 10a Bilan_Diffusion'!K99)</f>
        <v/>
      </c>
      <c r="S719" s="7" t="str">
        <f>IF('Section 10a Bilan_Diffusion'!L99="","",'Section 10a Bilan_Diffusion'!L99)</f>
        <v/>
      </c>
      <c r="T719" s="7" t="str">
        <f>IF('Section 10a Bilan_Diffusion'!M99="","",'Section 10a Bilan_Diffusion'!M99)</f>
        <v/>
      </c>
      <c r="U719" s="7" t="str">
        <f>IF('Section 10a Bilan_Diffusion'!N99="","",'Section 10a Bilan_Diffusion'!N99)</f>
        <v/>
      </c>
      <c r="V719" s="7">
        <f>'Section 10a Bilan_Diffusion'!O99</f>
        <v>0</v>
      </c>
      <c r="W719" s="7">
        <f>'Section 10a Bilan_Diffusion'!P99</f>
        <v>0</v>
      </c>
      <c r="X719" s="7">
        <f>'Section 10a Bilan_Diffusion'!Q99</f>
        <v>0</v>
      </c>
      <c r="Y719" s="7">
        <f>'Section 10a Bilan_Diffusion'!R99</f>
        <v>0</v>
      </c>
      <c r="Z719" s="7">
        <f>'Section 10a Bilan_Diffusion'!S99</f>
        <v>0</v>
      </c>
      <c r="AA719" s="7">
        <f>'Section 10a Bilan_Diffusion'!T99</f>
        <v>0</v>
      </c>
      <c r="AB719" s="7">
        <f>'Section 10a Bilan_Diffusion'!U99</f>
        <v>0</v>
      </c>
    </row>
    <row r="720" spans="1:28">
      <c r="A720" s="7">
        <f>'Identification '!$F$11</f>
        <v>0</v>
      </c>
      <c r="B720" s="43" t="str">
        <f>IF(AND('Identification '!$F$11="",'Identification '!$F$15&lt;&gt;""),'Identification '!$F$15,IF('Identification '!$F$11="","",IF('Identification '!$F$13="Inscrire le nom de votre organisme dans la cellule F15",'Identification '!$F$15,'Identification '!$F$13)))</f>
        <v/>
      </c>
      <c r="C720" s="7" t="str">
        <f>REF!$BM$7</f>
        <v>2025-2026</v>
      </c>
      <c r="D720" s="7" t="s">
        <v>2972</v>
      </c>
      <c r="E720" s="43" t="str">
        <f>'Identification '!$F$17</f>
        <v/>
      </c>
      <c r="F720" s="7" t="str">
        <f>'Identification '!$G$18</f>
        <v/>
      </c>
      <c r="G720" s="167" t="str">
        <f>IF('Section 10a Bilan_Diffusion'!$D$6="","",'Section 10a Bilan_Diffusion'!$D$6)</f>
        <v/>
      </c>
      <c r="H720" s="7" t="str">
        <f>IF('Section 10a Bilan_Diffusion'!$D$8="","",'Section 10a Bilan_Diffusion'!$D$8)</f>
        <v/>
      </c>
      <c r="I720" s="7" t="str">
        <f>IF('Section 10a Bilan_Diffusion'!$K$8="","",'Section 10a Bilan_Diffusion'!$K$8)</f>
        <v/>
      </c>
      <c r="J720" s="43" t="str">
        <f>IF('Section 10a Bilan_Diffusion'!C100="","",'Section 10a Bilan_Diffusion'!C100)</f>
        <v/>
      </c>
      <c r="K720" s="1177" t="str">
        <f>IF('Section 10a Bilan_Diffusion'!D100="","",'Section 10a Bilan_Diffusion'!D100)</f>
        <v/>
      </c>
      <c r="L720" s="43" t="str">
        <f>IF('Section 10a Bilan_Diffusion'!E100="","",IF('Section 10a Bilan_Diffusion'!E100="«Choisir»","",'Section 10a Bilan_Diffusion'!E100))</f>
        <v/>
      </c>
      <c r="M720" s="43" t="str">
        <f>IF('Section 10a Bilan_Diffusion'!F100="","",IF('Section 10a Bilan_Diffusion'!F100="«Choisir»","",'Section 10a Bilan_Diffusion'!F100))</f>
        <v/>
      </c>
      <c r="N720" s="43" t="str">
        <f>IF('Section 10a Bilan_Diffusion'!G100="","",'Section 10a Bilan_Diffusion'!G100)</f>
        <v/>
      </c>
      <c r="O720" s="43" t="str">
        <f>IF('Section 10a Bilan_Diffusion'!H100="","",'Section 10a Bilan_Diffusion'!H100)</f>
        <v/>
      </c>
      <c r="P720" s="43" t="str">
        <f>IF('Section 10a Bilan_Diffusion'!I100="","",IF('Section 10a Bilan_Diffusion'!I100="«Choisir»","",'Section 10a Bilan_Diffusion'!I100))</f>
        <v/>
      </c>
      <c r="Q720" s="43" t="str">
        <f>IF('Section 10a Bilan_Diffusion'!J100="","",IF('Section 10a Bilan_Diffusion'!J100="«Choisir»","",'Section 10a Bilan_Diffusion'!J100))</f>
        <v/>
      </c>
      <c r="R720" s="7" t="str">
        <f>IF('Section 10a Bilan_Diffusion'!K100="","",'Section 10a Bilan_Diffusion'!K100)</f>
        <v/>
      </c>
      <c r="S720" s="7" t="str">
        <f>IF('Section 10a Bilan_Diffusion'!L100="","",'Section 10a Bilan_Diffusion'!L100)</f>
        <v/>
      </c>
      <c r="T720" s="7" t="str">
        <f>IF('Section 10a Bilan_Diffusion'!M100="","",'Section 10a Bilan_Diffusion'!M100)</f>
        <v/>
      </c>
      <c r="U720" s="7" t="str">
        <f>IF('Section 10a Bilan_Diffusion'!N100="","",'Section 10a Bilan_Diffusion'!N100)</f>
        <v/>
      </c>
      <c r="V720" s="7">
        <f>'Section 10a Bilan_Diffusion'!O100</f>
        <v>0</v>
      </c>
      <c r="W720" s="7">
        <f>'Section 10a Bilan_Diffusion'!P100</f>
        <v>0</v>
      </c>
      <c r="X720" s="7">
        <f>'Section 10a Bilan_Diffusion'!Q100</f>
        <v>0</v>
      </c>
      <c r="Y720" s="7">
        <f>'Section 10a Bilan_Diffusion'!R100</f>
        <v>0</v>
      </c>
      <c r="Z720" s="7">
        <f>'Section 10a Bilan_Diffusion'!S100</f>
        <v>0</v>
      </c>
      <c r="AA720" s="7">
        <f>'Section 10a Bilan_Diffusion'!T100</f>
        <v>0</v>
      </c>
      <c r="AB720" s="7">
        <f>'Section 10a Bilan_Diffusion'!U100</f>
        <v>0</v>
      </c>
    </row>
    <row r="721" spans="1:28">
      <c r="A721" s="7">
        <f>'Identification '!$F$11</f>
        <v>0</v>
      </c>
      <c r="B721" s="43" t="str">
        <f>IF(AND('Identification '!$F$11="",'Identification '!$F$15&lt;&gt;""),'Identification '!$F$15,IF('Identification '!$F$11="","",IF('Identification '!$F$13="Inscrire le nom de votre organisme dans la cellule F15",'Identification '!$F$15,'Identification '!$F$13)))</f>
        <v/>
      </c>
      <c r="C721" s="7" t="str">
        <f>REF!$BM$7</f>
        <v>2025-2026</v>
      </c>
      <c r="D721" s="7" t="s">
        <v>2972</v>
      </c>
      <c r="E721" s="43" t="str">
        <f>'Identification '!$F$17</f>
        <v/>
      </c>
      <c r="F721" s="7" t="str">
        <f>'Identification '!$G$18</f>
        <v/>
      </c>
      <c r="G721" s="167" t="str">
        <f>IF('Section 10a Bilan_Diffusion'!$D$6="","",'Section 10a Bilan_Diffusion'!$D$6)</f>
        <v/>
      </c>
      <c r="H721" s="7" t="str">
        <f>IF('Section 10a Bilan_Diffusion'!$D$8="","",'Section 10a Bilan_Diffusion'!$D$8)</f>
        <v/>
      </c>
      <c r="I721" s="7" t="str">
        <f>IF('Section 10a Bilan_Diffusion'!$K$8="","",'Section 10a Bilan_Diffusion'!$K$8)</f>
        <v/>
      </c>
      <c r="J721" s="43" t="str">
        <f>IF('Section 10a Bilan_Diffusion'!C101="","",'Section 10a Bilan_Diffusion'!C101)</f>
        <v/>
      </c>
      <c r="K721" s="1177" t="str">
        <f>IF('Section 10a Bilan_Diffusion'!D101="","",'Section 10a Bilan_Diffusion'!D101)</f>
        <v/>
      </c>
      <c r="L721" s="43" t="str">
        <f>IF('Section 10a Bilan_Diffusion'!E101="","",IF('Section 10a Bilan_Diffusion'!E101="«Choisir»","",'Section 10a Bilan_Diffusion'!E101))</f>
        <v/>
      </c>
      <c r="M721" s="43" t="str">
        <f>IF('Section 10a Bilan_Diffusion'!F101="","",IF('Section 10a Bilan_Diffusion'!F101="«Choisir»","",'Section 10a Bilan_Diffusion'!F101))</f>
        <v/>
      </c>
      <c r="N721" s="43" t="str">
        <f>IF('Section 10a Bilan_Diffusion'!G101="","",'Section 10a Bilan_Diffusion'!G101)</f>
        <v/>
      </c>
      <c r="O721" s="43" t="str">
        <f>IF('Section 10a Bilan_Diffusion'!H101="","",'Section 10a Bilan_Diffusion'!H101)</f>
        <v/>
      </c>
      <c r="P721" s="43" t="str">
        <f>IF('Section 10a Bilan_Diffusion'!I101="","",IF('Section 10a Bilan_Diffusion'!I101="«Choisir»","",'Section 10a Bilan_Diffusion'!I101))</f>
        <v/>
      </c>
      <c r="Q721" s="43" t="str">
        <f>IF('Section 10a Bilan_Diffusion'!J101="","",IF('Section 10a Bilan_Diffusion'!J101="«Choisir»","",'Section 10a Bilan_Diffusion'!J101))</f>
        <v/>
      </c>
      <c r="R721" s="7" t="str">
        <f>IF('Section 10a Bilan_Diffusion'!K101="","",'Section 10a Bilan_Diffusion'!K101)</f>
        <v/>
      </c>
      <c r="S721" s="7" t="str">
        <f>IF('Section 10a Bilan_Diffusion'!L101="","",'Section 10a Bilan_Diffusion'!L101)</f>
        <v/>
      </c>
      <c r="T721" s="7" t="str">
        <f>IF('Section 10a Bilan_Diffusion'!M101="","",'Section 10a Bilan_Diffusion'!M101)</f>
        <v/>
      </c>
      <c r="U721" s="7" t="str">
        <f>IF('Section 10a Bilan_Diffusion'!N101="","",'Section 10a Bilan_Diffusion'!N101)</f>
        <v/>
      </c>
      <c r="V721" s="7">
        <f>'Section 10a Bilan_Diffusion'!O101</f>
        <v>0</v>
      </c>
      <c r="W721" s="7">
        <f>'Section 10a Bilan_Diffusion'!P101</f>
        <v>0</v>
      </c>
      <c r="X721" s="7">
        <f>'Section 10a Bilan_Diffusion'!Q101</f>
        <v>0</v>
      </c>
      <c r="Y721" s="7">
        <f>'Section 10a Bilan_Diffusion'!R101</f>
        <v>0</v>
      </c>
      <c r="Z721" s="7">
        <f>'Section 10a Bilan_Diffusion'!S101</f>
        <v>0</v>
      </c>
      <c r="AA721" s="7">
        <f>'Section 10a Bilan_Diffusion'!T101</f>
        <v>0</v>
      </c>
      <c r="AB721" s="7">
        <f>'Section 10a Bilan_Diffusion'!U101</f>
        <v>0</v>
      </c>
    </row>
    <row r="722" spans="1:28">
      <c r="A722" s="7">
        <f>'Identification '!$F$11</f>
        <v>0</v>
      </c>
      <c r="B722" s="43" t="str">
        <f>IF(AND('Identification '!$F$11="",'Identification '!$F$15&lt;&gt;""),'Identification '!$F$15,IF('Identification '!$F$11="","",IF('Identification '!$F$13="Inscrire le nom de votre organisme dans la cellule F15",'Identification '!$F$15,'Identification '!$F$13)))</f>
        <v/>
      </c>
      <c r="C722" s="7" t="str">
        <f>REF!$BM$7</f>
        <v>2025-2026</v>
      </c>
      <c r="D722" s="7" t="s">
        <v>2972</v>
      </c>
      <c r="E722" s="43" t="str">
        <f>'Identification '!$F$17</f>
        <v/>
      </c>
      <c r="F722" s="7" t="str">
        <f>'Identification '!$G$18</f>
        <v/>
      </c>
      <c r="G722" s="167" t="str">
        <f>IF('Section 10a Bilan_Diffusion'!$D$6="","",'Section 10a Bilan_Diffusion'!$D$6)</f>
        <v/>
      </c>
      <c r="H722" s="7" t="str">
        <f>IF('Section 10a Bilan_Diffusion'!$D$8="","",'Section 10a Bilan_Diffusion'!$D$8)</f>
        <v/>
      </c>
      <c r="I722" s="7" t="str">
        <f>IF('Section 10a Bilan_Diffusion'!$K$8="","",'Section 10a Bilan_Diffusion'!$K$8)</f>
        <v/>
      </c>
      <c r="J722" s="43" t="str">
        <f>IF('Section 10a Bilan_Diffusion'!C102="","",'Section 10a Bilan_Diffusion'!C102)</f>
        <v/>
      </c>
      <c r="K722" s="1177" t="str">
        <f>IF('Section 10a Bilan_Diffusion'!D102="","",'Section 10a Bilan_Diffusion'!D102)</f>
        <v/>
      </c>
      <c r="L722" s="43" t="str">
        <f>IF('Section 10a Bilan_Diffusion'!E102="","",IF('Section 10a Bilan_Diffusion'!E102="«Choisir»","",'Section 10a Bilan_Diffusion'!E102))</f>
        <v/>
      </c>
      <c r="M722" s="43" t="str">
        <f>IF('Section 10a Bilan_Diffusion'!F102="","",IF('Section 10a Bilan_Diffusion'!F102="«Choisir»","",'Section 10a Bilan_Diffusion'!F102))</f>
        <v/>
      </c>
      <c r="N722" s="43" t="str">
        <f>IF('Section 10a Bilan_Diffusion'!G102="","",'Section 10a Bilan_Diffusion'!G102)</f>
        <v/>
      </c>
      <c r="O722" s="43" t="str">
        <f>IF('Section 10a Bilan_Diffusion'!H102="","",'Section 10a Bilan_Diffusion'!H102)</f>
        <v/>
      </c>
      <c r="P722" s="43" t="str">
        <f>IF('Section 10a Bilan_Diffusion'!I102="","",IF('Section 10a Bilan_Diffusion'!I102="«Choisir»","",'Section 10a Bilan_Diffusion'!I102))</f>
        <v/>
      </c>
      <c r="Q722" s="43" t="str">
        <f>IF('Section 10a Bilan_Diffusion'!J102="","",IF('Section 10a Bilan_Diffusion'!J102="«Choisir»","",'Section 10a Bilan_Diffusion'!J102))</f>
        <v/>
      </c>
      <c r="R722" s="7" t="str">
        <f>IF('Section 10a Bilan_Diffusion'!K102="","",'Section 10a Bilan_Diffusion'!K102)</f>
        <v/>
      </c>
      <c r="S722" s="7" t="str">
        <f>IF('Section 10a Bilan_Diffusion'!L102="","",'Section 10a Bilan_Diffusion'!L102)</f>
        <v/>
      </c>
      <c r="T722" s="7" t="str">
        <f>IF('Section 10a Bilan_Diffusion'!M102="","",'Section 10a Bilan_Diffusion'!M102)</f>
        <v/>
      </c>
      <c r="U722" s="7" t="str">
        <f>IF('Section 10a Bilan_Diffusion'!N102="","",'Section 10a Bilan_Diffusion'!N102)</f>
        <v/>
      </c>
      <c r="V722" s="7">
        <f>'Section 10a Bilan_Diffusion'!O102</f>
        <v>0</v>
      </c>
      <c r="W722" s="7">
        <f>'Section 10a Bilan_Diffusion'!P102</f>
        <v>0</v>
      </c>
      <c r="X722" s="7">
        <f>'Section 10a Bilan_Diffusion'!Q102</f>
        <v>0</v>
      </c>
      <c r="Y722" s="7">
        <f>'Section 10a Bilan_Diffusion'!R102</f>
        <v>0</v>
      </c>
      <c r="Z722" s="7">
        <f>'Section 10a Bilan_Diffusion'!S102</f>
        <v>0</v>
      </c>
      <c r="AA722" s="7">
        <f>'Section 10a Bilan_Diffusion'!T102</f>
        <v>0</v>
      </c>
      <c r="AB722" s="7">
        <f>'Section 10a Bilan_Diffusion'!U102</f>
        <v>0</v>
      </c>
    </row>
    <row r="723" spans="1:28">
      <c r="A723" s="7">
        <f>'Identification '!$F$11</f>
        <v>0</v>
      </c>
      <c r="B723" s="43" t="str">
        <f>IF(AND('Identification '!$F$11="",'Identification '!$F$15&lt;&gt;""),'Identification '!$F$15,IF('Identification '!$F$11="","",IF('Identification '!$F$13="Inscrire le nom de votre organisme dans la cellule F15",'Identification '!$F$15,'Identification '!$F$13)))</f>
        <v/>
      </c>
      <c r="C723" s="7" t="str">
        <f>REF!$BM$7</f>
        <v>2025-2026</v>
      </c>
      <c r="D723" s="7" t="s">
        <v>2972</v>
      </c>
      <c r="E723" s="43" t="str">
        <f>'Identification '!$F$17</f>
        <v/>
      </c>
      <c r="F723" s="7" t="str">
        <f>'Identification '!$G$18</f>
        <v/>
      </c>
      <c r="G723" s="167" t="str">
        <f>IF('Section 10a Bilan_Diffusion'!$D$6="","",'Section 10a Bilan_Diffusion'!$D$6)</f>
        <v/>
      </c>
      <c r="H723" s="7" t="str">
        <f>IF('Section 10a Bilan_Diffusion'!$D$8="","",'Section 10a Bilan_Diffusion'!$D$8)</f>
        <v/>
      </c>
      <c r="I723" s="7" t="str">
        <f>IF('Section 10a Bilan_Diffusion'!$K$8="","",'Section 10a Bilan_Diffusion'!$K$8)</f>
        <v/>
      </c>
      <c r="J723" s="43" t="str">
        <f>IF('Section 10a Bilan_Diffusion'!C103="","",'Section 10a Bilan_Diffusion'!C103)</f>
        <v/>
      </c>
      <c r="K723" s="1177" t="str">
        <f>IF('Section 10a Bilan_Diffusion'!D103="","",'Section 10a Bilan_Diffusion'!D103)</f>
        <v/>
      </c>
      <c r="L723" s="43" t="str">
        <f>IF('Section 10a Bilan_Diffusion'!E103="","",IF('Section 10a Bilan_Diffusion'!E103="«Choisir»","",'Section 10a Bilan_Diffusion'!E103))</f>
        <v/>
      </c>
      <c r="M723" s="43" t="str">
        <f>IF('Section 10a Bilan_Diffusion'!F103="","",IF('Section 10a Bilan_Diffusion'!F103="«Choisir»","",'Section 10a Bilan_Diffusion'!F103))</f>
        <v/>
      </c>
      <c r="N723" s="43" t="str">
        <f>IF('Section 10a Bilan_Diffusion'!G103="","",'Section 10a Bilan_Diffusion'!G103)</f>
        <v/>
      </c>
      <c r="O723" s="43" t="str">
        <f>IF('Section 10a Bilan_Diffusion'!H103="","",'Section 10a Bilan_Diffusion'!H103)</f>
        <v/>
      </c>
      <c r="P723" s="43" t="str">
        <f>IF('Section 10a Bilan_Diffusion'!I103="","",IF('Section 10a Bilan_Diffusion'!I103="«Choisir»","",'Section 10a Bilan_Diffusion'!I103))</f>
        <v/>
      </c>
      <c r="Q723" s="43" t="str">
        <f>IF('Section 10a Bilan_Diffusion'!J103="","",IF('Section 10a Bilan_Diffusion'!J103="«Choisir»","",'Section 10a Bilan_Diffusion'!J103))</f>
        <v/>
      </c>
      <c r="R723" s="7" t="str">
        <f>IF('Section 10a Bilan_Diffusion'!K103="","",'Section 10a Bilan_Diffusion'!K103)</f>
        <v/>
      </c>
      <c r="S723" s="7" t="str">
        <f>IF('Section 10a Bilan_Diffusion'!L103="","",'Section 10a Bilan_Diffusion'!L103)</f>
        <v/>
      </c>
      <c r="T723" s="7" t="str">
        <f>IF('Section 10a Bilan_Diffusion'!M103="","",'Section 10a Bilan_Diffusion'!M103)</f>
        <v/>
      </c>
      <c r="U723" s="7" t="str">
        <f>IF('Section 10a Bilan_Diffusion'!N103="","",'Section 10a Bilan_Diffusion'!N103)</f>
        <v/>
      </c>
      <c r="V723" s="7">
        <f>'Section 10a Bilan_Diffusion'!O103</f>
        <v>0</v>
      </c>
      <c r="W723" s="7">
        <f>'Section 10a Bilan_Diffusion'!P103</f>
        <v>0</v>
      </c>
      <c r="X723" s="7">
        <f>'Section 10a Bilan_Diffusion'!Q103</f>
        <v>0</v>
      </c>
      <c r="Y723" s="7">
        <f>'Section 10a Bilan_Diffusion'!R103</f>
        <v>0</v>
      </c>
      <c r="Z723" s="7">
        <f>'Section 10a Bilan_Diffusion'!S103</f>
        <v>0</v>
      </c>
      <c r="AA723" s="7">
        <f>'Section 10a Bilan_Diffusion'!T103</f>
        <v>0</v>
      </c>
      <c r="AB723" s="7">
        <f>'Section 10a Bilan_Diffusion'!U103</f>
        <v>0</v>
      </c>
    </row>
    <row r="724" spans="1:28">
      <c r="A724" s="7">
        <f>'Identification '!$F$11</f>
        <v>0</v>
      </c>
      <c r="B724" s="43" t="str">
        <f>IF(AND('Identification '!$F$11="",'Identification '!$F$15&lt;&gt;""),'Identification '!$F$15,IF('Identification '!$F$11="","",IF('Identification '!$F$13="Inscrire le nom de votre organisme dans la cellule F15",'Identification '!$F$15,'Identification '!$F$13)))</f>
        <v/>
      </c>
      <c r="C724" s="7" t="str">
        <f>REF!$BM$7</f>
        <v>2025-2026</v>
      </c>
      <c r="D724" s="7" t="s">
        <v>2972</v>
      </c>
      <c r="E724" s="43" t="str">
        <f>'Identification '!$F$17</f>
        <v/>
      </c>
      <c r="F724" s="7" t="str">
        <f>'Identification '!$G$18</f>
        <v/>
      </c>
      <c r="G724" s="167" t="str">
        <f>IF('Section 10a Bilan_Diffusion'!$D$6="","",'Section 10a Bilan_Diffusion'!$D$6)</f>
        <v/>
      </c>
      <c r="H724" s="7" t="str">
        <f>IF('Section 10a Bilan_Diffusion'!$D$8="","",'Section 10a Bilan_Diffusion'!$D$8)</f>
        <v/>
      </c>
      <c r="I724" s="7" t="str">
        <f>IF('Section 10a Bilan_Diffusion'!$K$8="","",'Section 10a Bilan_Diffusion'!$K$8)</f>
        <v/>
      </c>
      <c r="J724" s="43" t="str">
        <f>IF('Section 10a Bilan_Diffusion'!C104="","",'Section 10a Bilan_Diffusion'!C104)</f>
        <v/>
      </c>
      <c r="K724" s="1177" t="str">
        <f>IF('Section 10a Bilan_Diffusion'!D104="","",'Section 10a Bilan_Diffusion'!D104)</f>
        <v/>
      </c>
      <c r="L724" s="43" t="str">
        <f>IF('Section 10a Bilan_Diffusion'!E104="","",IF('Section 10a Bilan_Diffusion'!E104="«Choisir»","",'Section 10a Bilan_Diffusion'!E104))</f>
        <v/>
      </c>
      <c r="M724" s="43" t="str">
        <f>IF('Section 10a Bilan_Diffusion'!F104="","",IF('Section 10a Bilan_Diffusion'!F104="«Choisir»","",'Section 10a Bilan_Diffusion'!F104))</f>
        <v/>
      </c>
      <c r="N724" s="43" t="str">
        <f>IF('Section 10a Bilan_Diffusion'!G104="","",'Section 10a Bilan_Diffusion'!G104)</f>
        <v/>
      </c>
      <c r="O724" s="43" t="str">
        <f>IF('Section 10a Bilan_Diffusion'!H104="","",'Section 10a Bilan_Diffusion'!H104)</f>
        <v/>
      </c>
      <c r="P724" s="43" t="str">
        <f>IF('Section 10a Bilan_Diffusion'!I104="","",IF('Section 10a Bilan_Diffusion'!I104="«Choisir»","",'Section 10a Bilan_Diffusion'!I104))</f>
        <v/>
      </c>
      <c r="Q724" s="43" t="str">
        <f>IF('Section 10a Bilan_Diffusion'!J104="","",IF('Section 10a Bilan_Diffusion'!J104="«Choisir»","",'Section 10a Bilan_Diffusion'!J104))</f>
        <v/>
      </c>
      <c r="R724" s="7" t="str">
        <f>IF('Section 10a Bilan_Diffusion'!K104="","",'Section 10a Bilan_Diffusion'!K104)</f>
        <v/>
      </c>
      <c r="S724" s="7" t="str">
        <f>IF('Section 10a Bilan_Diffusion'!L104="","",'Section 10a Bilan_Diffusion'!L104)</f>
        <v/>
      </c>
      <c r="T724" s="7" t="str">
        <f>IF('Section 10a Bilan_Diffusion'!M104="","",'Section 10a Bilan_Diffusion'!M104)</f>
        <v/>
      </c>
      <c r="U724" s="7" t="str">
        <f>IF('Section 10a Bilan_Diffusion'!N104="","",'Section 10a Bilan_Diffusion'!N104)</f>
        <v/>
      </c>
      <c r="V724" s="7">
        <f>'Section 10a Bilan_Diffusion'!O104</f>
        <v>0</v>
      </c>
      <c r="W724" s="7">
        <f>'Section 10a Bilan_Diffusion'!P104</f>
        <v>0</v>
      </c>
      <c r="X724" s="7">
        <f>'Section 10a Bilan_Diffusion'!Q104</f>
        <v>0</v>
      </c>
      <c r="Y724" s="7">
        <f>'Section 10a Bilan_Diffusion'!R104</f>
        <v>0</v>
      </c>
      <c r="Z724" s="7">
        <f>'Section 10a Bilan_Diffusion'!S104</f>
        <v>0</v>
      </c>
      <c r="AA724" s="7">
        <f>'Section 10a Bilan_Diffusion'!T104</f>
        <v>0</v>
      </c>
      <c r="AB724" s="7">
        <f>'Section 10a Bilan_Diffusion'!U104</f>
        <v>0</v>
      </c>
    </row>
    <row r="725" spans="1:28">
      <c r="A725" s="7">
        <f>'Identification '!$F$11</f>
        <v>0</v>
      </c>
      <c r="B725" s="43" t="str">
        <f>IF(AND('Identification '!$F$11="",'Identification '!$F$15&lt;&gt;""),'Identification '!$F$15,IF('Identification '!$F$11="","",IF('Identification '!$F$13="Inscrire le nom de votre organisme dans la cellule F15",'Identification '!$F$15,'Identification '!$F$13)))</f>
        <v/>
      </c>
      <c r="C725" s="7" t="str">
        <f>REF!$BM$7</f>
        <v>2025-2026</v>
      </c>
      <c r="D725" s="7" t="s">
        <v>2972</v>
      </c>
      <c r="E725" s="43" t="str">
        <f>'Identification '!$F$17</f>
        <v/>
      </c>
      <c r="F725" s="7" t="str">
        <f>'Identification '!$G$18</f>
        <v/>
      </c>
      <c r="G725" s="167" t="str">
        <f>IF('Section 10a Bilan_Diffusion'!$D$6="","",'Section 10a Bilan_Diffusion'!$D$6)</f>
        <v/>
      </c>
      <c r="H725" s="7" t="str">
        <f>IF('Section 10a Bilan_Diffusion'!$D$8="","",'Section 10a Bilan_Diffusion'!$D$8)</f>
        <v/>
      </c>
      <c r="I725" s="7" t="str">
        <f>IF('Section 10a Bilan_Diffusion'!$K$8="","",'Section 10a Bilan_Diffusion'!$K$8)</f>
        <v/>
      </c>
      <c r="J725" s="43" t="str">
        <f>IF('Section 10a Bilan_Diffusion'!C105="","",'Section 10a Bilan_Diffusion'!C105)</f>
        <v/>
      </c>
      <c r="K725" s="1177" t="str">
        <f>IF('Section 10a Bilan_Diffusion'!D105="","",'Section 10a Bilan_Diffusion'!D105)</f>
        <v/>
      </c>
      <c r="L725" s="43" t="str">
        <f>IF('Section 10a Bilan_Diffusion'!E105="","",IF('Section 10a Bilan_Diffusion'!E105="«Choisir»","",'Section 10a Bilan_Diffusion'!E105))</f>
        <v/>
      </c>
      <c r="M725" s="43" t="str">
        <f>IF('Section 10a Bilan_Diffusion'!F105="","",IF('Section 10a Bilan_Diffusion'!F105="«Choisir»","",'Section 10a Bilan_Diffusion'!F105))</f>
        <v/>
      </c>
      <c r="N725" s="43" t="str">
        <f>IF('Section 10a Bilan_Diffusion'!G105="","",'Section 10a Bilan_Diffusion'!G105)</f>
        <v/>
      </c>
      <c r="O725" s="43" t="str">
        <f>IF('Section 10a Bilan_Diffusion'!H105="","",'Section 10a Bilan_Diffusion'!H105)</f>
        <v/>
      </c>
      <c r="P725" s="43" t="str">
        <f>IF('Section 10a Bilan_Diffusion'!I105="","",IF('Section 10a Bilan_Diffusion'!I105="«Choisir»","",'Section 10a Bilan_Diffusion'!I105))</f>
        <v/>
      </c>
      <c r="Q725" s="43" t="str">
        <f>IF('Section 10a Bilan_Diffusion'!J105="","",IF('Section 10a Bilan_Diffusion'!J105="«Choisir»","",'Section 10a Bilan_Diffusion'!J105))</f>
        <v/>
      </c>
      <c r="R725" s="7" t="str">
        <f>IF('Section 10a Bilan_Diffusion'!K105="","",'Section 10a Bilan_Diffusion'!K105)</f>
        <v/>
      </c>
      <c r="S725" s="7" t="str">
        <f>IF('Section 10a Bilan_Diffusion'!L105="","",'Section 10a Bilan_Diffusion'!L105)</f>
        <v/>
      </c>
      <c r="T725" s="7" t="str">
        <f>IF('Section 10a Bilan_Diffusion'!M105="","",'Section 10a Bilan_Diffusion'!M105)</f>
        <v/>
      </c>
      <c r="U725" s="7" t="str">
        <f>IF('Section 10a Bilan_Diffusion'!N105="","",'Section 10a Bilan_Diffusion'!N105)</f>
        <v/>
      </c>
      <c r="V725" s="7">
        <f>'Section 10a Bilan_Diffusion'!O105</f>
        <v>0</v>
      </c>
      <c r="W725" s="7">
        <f>'Section 10a Bilan_Diffusion'!P105</f>
        <v>0</v>
      </c>
      <c r="X725" s="7">
        <f>'Section 10a Bilan_Diffusion'!Q105</f>
        <v>0</v>
      </c>
      <c r="Y725" s="7">
        <f>'Section 10a Bilan_Diffusion'!R105</f>
        <v>0</v>
      </c>
      <c r="Z725" s="7">
        <f>'Section 10a Bilan_Diffusion'!S105</f>
        <v>0</v>
      </c>
      <c r="AA725" s="7">
        <f>'Section 10a Bilan_Diffusion'!T105</f>
        <v>0</v>
      </c>
      <c r="AB725" s="7">
        <f>'Section 10a Bilan_Diffusion'!U105</f>
        <v>0</v>
      </c>
    </row>
    <row r="726" spans="1:28">
      <c r="A726" s="7">
        <f>'Identification '!$F$11</f>
        <v>0</v>
      </c>
      <c r="B726" s="43" t="str">
        <f>IF(AND('Identification '!$F$11="",'Identification '!$F$15&lt;&gt;""),'Identification '!$F$15,IF('Identification '!$F$11="","",IF('Identification '!$F$13="Inscrire le nom de votre organisme dans la cellule F15",'Identification '!$F$15,'Identification '!$F$13)))</f>
        <v/>
      </c>
      <c r="C726" s="7" t="str">
        <f>REF!$BM$7</f>
        <v>2025-2026</v>
      </c>
      <c r="D726" s="7" t="s">
        <v>2972</v>
      </c>
      <c r="E726" s="43" t="str">
        <f>'Identification '!$F$17</f>
        <v/>
      </c>
      <c r="F726" s="7" t="str">
        <f>'Identification '!$G$18</f>
        <v/>
      </c>
      <c r="G726" s="167" t="str">
        <f>IF('Section 10a Bilan_Diffusion'!$D$6="","",'Section 10a Bilan_Diffusion'!$D$6)</f>
        <v/>
      </c>
      <c r="H726" s="7" t="str">
        <f>IF('Section 10a Bilan_Diffusion'!$D$8="","",'Section 10a Bilan_Diffusion'!$D$8)</f>
        <v/>
      </c>
      <c r="I726" s="7" t="str">
        <f>IF('Section 10a Bilan_Diffusion'!$K$8="","",'Section 10a Bilan_Diffusion'!$K$8)</f>
        <v/>
      </c>
      <c r="J726" s="43" t="str">
        <f>IF('Section 10a Bilan_Diffusion'!C106="","",'Section 10a Bilan_Diffusion'!C106)</f>
        <v/>
      </c>
      <c r="K726" s="1177" t="str">
        <f>IF('Section 10a Bilan_Diffusion'!D106="","",'Section 10a Bilan_Diffusion'!D106)</f>
        <v/>
      </c>
      <c r="L726" s="43" t="str">
        <f>IF('Section 10a Bilan_Diffusion'!E106="","",IF('Section 10a Bilan_Diffusion'!E106="«Choisir»","",'Section 10a Bilan_Diffusion'!E106))</f>
        <v/>
      </c>
      <c r="M726" s="43" t="str">
        <f>IF('Section 10a Bilan_Diffusion'!F106="","",IF('Section 10a Bilan_Diffusion'!F106="«Choisir»","",'Section 10a Bilan_Diffusion'!F106))</f>
        <v/>
      </c>
      <c r="N726" s="43" t="str">
        <f>IF('Section 10a Bilan_Diffusion'!G106="","",'Section 10a Bilan_Diffusion'!G106)</f>
        <v/>
      </c>
      <c r="O726" s="43" t="str">
        <f>IF('Section 10a Bilan_Diffusion'!H106="","",'Section 10a Bilan_Diffusion'!H106)</f>
        <v/>
      </c>
      <c r="P726" s="43" t="str">
        <f>IF('Section 10a Bilan_Diffusion'!I106="","",IF('Section 10a Bilan_Diffusion'!I106="«Choisir»","",'Section 10a Bilan_Diffusion'!I106))</f>
        <v/>
      </c>
      <c r="Q726" s="43" t="str">
        <f>IF('Section 10a Bilan_Diffusion'!J106="","",IF('Section 10a Bilan_Diffusion'!J106="«Choisir»","",'Section 10a Bilan_Diffusion'!J106))</f>
        <v/>
      </c>
      <c r="R726" s="7" t="str">
        <f>IF('Section 10a Bilan_Diffusion'!K106="","",'Section 10a Bilan_Diffusion'!K106)</f>
        <v/>
      </c>
      <c r="S726" s="7" t="str">
        <f>IF('Section 10a Bilan_Diffusion'!L106="","",'Section 10a Bilan_Diffusion'!L106)</f>
        <v/>
      </c>
      <c r="T726" s="7" t="str">
        <f>IF('Section 10a Bilan_Diffusion'!M106="","",'Section 10a Bilan_Diffusion'!M106)</f>
        <v/>
      </c>
      <c r="U726" s="7" t="str">
        <f>IF('Section 10a Bilan_Diffusion'!N106="","",'Section 10a Bilan_Diffusion'!N106)</f>
        <v/>
      </c>
      <c r="V726" s="7">
        <f>'Section 10a Bilan_Diffusion'!O106</f>
        <v>0</v>
      </c>
      <c r="W726" s="7">
        <f>'Section 10a Bilan_Diffusion'!P106</f>
        <v>0</v>
      </c>
      <c r="X726" s="7">
        <f>'Section 10a Bilan_Diffusion'!Q106</f>
        <v>0</v>
      </c>
      <c r="Y726" s="7">
        <f>'Section 10a Bilan_Diffusion'!R106</f>
        <v>0</v>
      </c>
      <c r="Z726" s="7">
        <f>'Section 10a Bilan_Diffusion'!S106</f>
        <v>0</v>
      </c>
      <c r="AA726" s="7">
        <f>'Section 10a Bilan_Diffusion'!T106</f>
        <v>0</v>
      </c>
      <c r="AB726" s="7">
        <f>'Section 10a Bilan_Diffusion'!U106</f>
        <v>0</v>
      </c>
    </row>
    <row r="727" spans="1:28">
      <c r="A727" s="7">
        <f>'Identification '!$F$11</f>
        <v>0</v>
      </c>
      <c r="B727" s="43" t="str">
        <f>IF(AND('Identification '!$F$11="",'Identification '!$F$15&lt;&gt;""),'Identification '!$F$15,IF('Identification '!$F$11="","",IF('Identification '!$F$13="Inscrire le nom de votre organisme dans la cellule F15",'Identification '!$F$15,'Identification '!$F$13)))</f>
        <v/>
      </c>
      <c r="C727" s="7" t="str">
        <f>REF!$BM$7</f>
        <v>2025-2026</v>
      </c>
      <c r="D727" s="7" t="s">
        <v>2972</v>
      </c>
      <c r="E727" s="43" t="str">
        <f>'Identification '!$F$17</f>
        <v/>
      </c>
      <c r="F727" s="7" t="str">
        <f>'Identification '!$G$18</f>
        <v/>
      </c>
      <c r="G727" s="167" t="str">
        <f>IF('Section 10a Bilan_Diffusion'!$D$6="","",'Section 10a Bilan_Diffusion'!$D$6)</f>
        <v/>
      </c>
      <c r="H727" s="7" t="str">
        <f>IF('Section 10a Bilan_Diffusion'!$D$8="","",'Section 10a Bilan_Diffusion'!$D$8)</f>
        <v/>
      </c>
      <c r="I727" s="7" t="str">
        <f>IF('Section 10a Bilan_Diffusion'!$K$8="","",'Section 10a Bilan_Diffusion'!$K$8)</f>
        <v/>
      </c>
      <c r="J727" s="43" t="str">
        <f>IF('Section 10a Bilan_Diffusion'!C107="","",'Section 10a Bilan_Diffusion'!C107)</f>
        <v/>
      </c>
      <c r="K727" s="1177" t="str">
        <f>IF('Section 10a Bilan_Diffusion'!D107="","",'Section 10a Bilan_Diffusion'!D107)</f>
        <v/>
      </c>
      <c r="L727" s="43" t="str">
        <f>IF('Section 10a Bilan_Diffusion'!E107="","",IF('Section 10a Bilan_Diffusion'!E107="«Choisir»","",'Section 10a Bilan_Diffusion'!E107))</f>
        <v/>
      </c>
      <c r="M727" s="43" t="str">
        <f>IF('Section 10a Bilan_Diffusion'!F107="","",IF('Section 10a Bilan_Diffusion'!F107="«Choisir»","",'Section 10a Bilan_Diffusion'!F107))</f>
        <v/>
      </c>
      <c r="N727" s="43" t="str">
        <f>IF('Section 10a Bilan_Diffusion'!G107="","",'Section 10a Bilan_Diffusion'!G107)</f>
        <v/>
      </c>
      <c r="O727" s="43" t="str">
        <f>IF('Section 10a Bilan_Diffusion'!H107="","",'Section 10a Bilan_Diffusion'!H107)</f>
        <v/>
      </c>
      <c r="P727" s="43" t="str">
        <f>IF('Section 10a Bilan_Diffusion'!I107="","",IF('Section 10a Bilan_Diffusion'!I107="«Choisir»","",'Section 10a Bilan_Diffusion'!I107))</f>
        <v/>
      </c>
      <c r="Q727" s="43" t="str">
        <f>IF('Section 10a Bilan_Diffusion'!J107="","",IF('Section 10a Bilan_Diffusion'!J107="«Choisir»","",'Section 10a Bilan_Diffusion'!J107))</f>
        <v/>
      </c>
      <c r="R727" s="7" t="str">
        <f>IF('Section 10a Bilan_Diffusion'!K107="","",'Section 10a Bilan_Diffusion'!K107)</f>
        <v/>
      </c>
      <c r="S727" s="7" t="str">
        <f>IF('Section 10a Bilan_Diffusion'!L107="","",'Section 10a Bilan_Diffusion'!L107)</f>
        <v/>
      </c>
      <c r="T727" s="7" t="str">
        <f>IF('Section 10a Bilan_Diffusion'!M107="","",'Section 10a Bilan_Diffusion'!M107)</f>
        <v/>
      </c>
      <c r="U727" s="7" t="str">
        <f>IF('Section 10a Bilan_Diffusion'!N107="","",'Section 10a Bilan_Diffusion'!N107)</f>
        <v/>
      </c>
      <c r="V727" s="7">
        <f>'Section 10a Bilan_Diffusion'!O107</f>
        <v>0</v>
      </c>
      <c r="W727" s="7">
        <f>'Section 10a Bilan_Diffusion'!P107</f>
        <v>0</v>
      </c>
      <c r="X727" s="7">
        <f>'Section 10a Bilan_Diffusion'!Q107</f>
        <v>0</v>
      </c>
      <c r="Y727" s="7">
        <f>'Section 10a Bilan_Diffusion'!R107</f>
        <v>0</v>
      </c>
      <c r="Z727" s="7">
        <f>'Section 10a Bilan_Diffusion'!S107</f>
        <v>0</v>
      </c>
      <c r="AA727" s="7">
        <f>'Section 10a Bilan_Diffusion'!T107</f>
        <v>0</v>
      </c>
      <c r="AB727" s="7">
        <f>'Section 10a Bilan_Diffusion'!U107</f>
        <v>0</v>
      </c>
    </row>
    <row r="728" spans="1:28">
      <c r="A728" s="7">
        <f>'Identification '!$F$11</f>
        <v>0</v>
      </c>
      <c r="B728" s="43" t="str">
        <f>IF(AND('Identification '!$F$11="",'Identification '!$F$15&lt;&gt;""),'Identification '!$F$15,IF('Identification '!$F$11="","",IF('Identification '!$F$13="Inscrire le nom de votre organisme dans la cellule F15",'Identification '!$F$15,'Identification '!$F$13)))</f>
        <v/>
      </c>
      <c r="C728" s="7" t="str">
        <f>REF!$BM$7</f>
        <v>2025-2026</v>
      </c>
      <c r="D728" s="7" t="s">
        <v>2972</v>
      </c>
      <c r="E728" s="43" t="str">
        <f>'Identification '!$F$17</f>
        <v/>
      </c>
      <c r="F728" s="7" t="str">
        <f>'Identification '!$G$18</f>
        <v/>
      </c>
      <c r="G728" s="167" t="str">
        <f>IF('Section 10a Bilan_Diffusion'!$D$6="","",'Section 10a Bilan_Diffusion'!$D$6)</f>
        <v/>
      </c>
      <c r="H728" s="7" t="str">
        <f>IF('Section 10a Bilan_Diffusion'!$D$8="","",'Section 10a Bilan_Diffusion'!$D$8)</f>
        <v/>
      </c>
      <c r="I728" s="7" t="str">
        <f>IF('Section 10a Bilan_Diffusion'!$K$8="","",'Section 10a Bilan_Diffusion'!$K$8)</f>
        <v/>
      </c>
      <c r="J728" s="43" t="str">
        <f>IF('Section 10a Bilan_Diffusion'!C108="","",'Section 10a Bilan_Diffusion'!C108)</f>
        <v/>
      </c>
      <c r="K728" s="1177" t="str">
        <f>IF('Section 10a Bilan_Diffusion'!D108="","",'Section 10a Bilan_Diffusion'!D108)</f>
        <v/>
      </c>
      <c r="L728" s="43" t="str">
        <f>IF('Section 10a Bilan_Diffusion'!E108="","",IF('Section 10a Bilan_Diffusion'!E108="«Choisir»","",'Section 10a Bilan_Diffusion'!E108))</f>
        <v/>
      </c>
      <c r="M728" s="43" t="str">
        <f>IF('Section 10a Bilan_Diffusion'!F108="","",IF('Section 10a Bilan_Diffusion'!F108="«Choisir»","",'Section 10a Bilan_Diffusion'!F108))</f>
        <v/>
      </c>
      <c r="N728" s="43" t="str">
        <f>IF('Section 10a Bilan_Diffusion'!G108="","",'Section 10a Bilan_Diffusion'!G108)</f>
        <v/>
      </c>
      <c r="O728" s="43" t="str">
        <f>IF('Section 10a Bilan_Diffusion'!H108="","",'Section 10a Bilan_Diffusion'!H108)</f>
        <v/>
      </c>
      <c r="P728" s="43" t="str">
        <f>IF('Section 10a Bilan_Diffusion'!I108="","",IF('Section 10a Bilan_Diffusion'!I108="«Choisir»","",'Section 10a Bilan_Diffusion'!I108))</f>
        <v/>
      </c>
      <c r="Q728" s="43" t="str">
        <f>IF('Section 10a Bilan_Diffusion'!J108="","",IF('Section 10a Bilan_Diffusion'!J108="«Choisir»","",'Section 10a Bilan_Diffusion'!J108))</f>
        <v/>
      </c>
      <c r="R728" s="7" t="str">
        <f>IF('Section 10a Bilan_Diffusion'!K108="","",'Section 10a Bilan_Diffusion'!K108)</f>
        <v/>
      </c>
      <c r="S728" s="7" t="str">
        <f>IF('Section 10a Bilan_Diffusion'!L108="","",'Section 10a Bilan_Diffusion'!L108)</f>
        <v/>
      </c>
      <c r="T728" s="7" t="str">
        <f>IF('Section 10a Bilan_Diffusion'!M108="","",'Section 10a Bilan_Diffusion'!M108)</f>
        <v/>
      </c>
      <c r="U728" s="7" t="str">
        <f>IF('Section 10a Bilan_Diffusion'!N108="","",'Section 10a Bilan_Diffusion'!N108)</f>
        <v/>
      </c>
      <c r="V728" s="7">
        <f>'Section 10a Bilan_Diffusion'!O108</f>
        <v>0</v>
      </c>
      <c r="W728" s="7">
        <f>'Section 10a Bilan_Diffusion'!P108</f>
        <v>0</v>
      </c>
      <c r="X728" s="7">
        <f>'Section 10a Bilan_Diffusion'!Q108</f>
        <v>0</v>
      </c>
      <c r="Y728" s="7">
        <f>'Section 10a Bilan_Diffusion'!R108</f>
        <v>0</v>
      </c>
      <c r="Z728" s="7">
        <f>'Section 10a Bilan_Diffusion'!S108</f>
        <v>0</v>
      </c>
      <c r="AA728" s="7">
        <f>'Section 10a Bilan_Diffusion'!T108</f>
        <v>0</v>
      </c>
      <c r="AB728" s="7">
        <f>'Section 10a Bilan_Diffusion'!U108</f>
        <v>0</v>
      </c>
    </row>
    <row r="729" spans="1:28">
      <c r="A729" s="7">
        <f>'Identification '!$F$11</f>
        <v>0</v>
      </c>
      <c r="B729" s="43" t="str">
        <f>IF(AND('Identification '!$F$11="",'Identification '!$F$15&lt;&gt;""),'Identification '!$F$15,IF('Identification '!$F$11="","",IF('Identification '!$F$13="Inscrire le nom de votre organisme dans la cellule F15",'Identification '!$F$15,'Identification '!$F$13)))</f>
        <v/>
      </c>
      <c r="C729" s="7" t="str">
        <f>REF!$BM$7</f>
        <v>2025-2026</v>
      </c>
      <c r="D729" s="7" t="s">
        <v>2972</v>
      </c>
      <c r="E729" s="43" t="str">
        <f>'Identification '!$F$17</f>
        <v/>
      </c>
      <c r="F729" s="7" t="str">
        <f>'Identification '!$G$18</f>
        <v/>
      </c>
      <c r="G729" s="167" t="str">
        <f>IF('Section 10a Bilan_Diffusion'!$D$6="","",'Section 10a Bilan_Diffusion'!$D$6)</f>
        <v/>
      </c>
      <c r="H729" s="7" t="str">
        <f>IF('Section 10a Bilan_Diffusion'!$D$8="","",'Section 10a Bilan_Diffusion'!$D$8)</f>
        <v/>
      </c>
      <c r="I729" s="7" t="str">
        <f>IF('Section 10a Bilan_Diffusion'!$K$8="","",'Section 10a Bilan_Diffusion'!$K$8)</f>
        <v/>
      </c>
      <c r="J729" s="43" t="str">
        <f>IF('Section 10a Bilan_Diffusion'!C109="","",'Section 10a Bilan_Diffusion'!C109)</f>
        <v/>
      </c>
      <c r="K729" s="1177" t="str">
        <f>IF('Section 10a Bilan_Diffusion'!D109="","",'Section 10a Bilan_Diffusion'!D109)</f>
        <v/>
      </c>
      <c r="L729" s="43" t="str">
        <f>IF('Section 10a Bilan_Diffusion'!E109="","",IF('Section 10a Bilan_Diffusion'!E109="«Choisir»","",'Section 10a Bilan_Diffusion'!E109))</f>
        <v/>
      </c>
      <c r="M729" s="43" t="str">
        <f>IF('Section 10a Bilan_Diffusion'!F109="","",IF('Section 10a Bilan_Diffusion'!F109="«Choisir»","",'Section 10a Bilan_Diffusion'!F109))</f>
        <v/>
      </c>
      <c r="N729" s="43" t="str">
        <f>IF('Section 10a Bilan_Diffusion'!G109="","",'Section 10a Bilan_Diffusion'!G109)</f>
        <v/>
      </c>
      <c r="O729" s="43" t="str">
        <f>IF('Section 10a Bilan_Diffusion'!H109="","",'Section 10a Bilan_Diffusion'!H109)</f>
        <v/>
      </c>
      <c r="P729" s="43" t="str">
        <f>IF('Section 10a Bilan_Diffusion'!I109="","",IF('Section 10a Bilan_Diffusion'!I109="«Choisir»","",'Section 10a Bilan_Diffusion'!I109))</f>
        <v/>
      </c>
      <c r="Q729" s="43" t="str">
        <f>IF('Section 10a Bilan_Diffusion'!J109="","",IF('Section 10a Bilan_Diffusion'!J109="«Choisir»","",'Section 10a Bilan_Diffusion'!J109))</f>
        <v/>
      </c>
      <c r="R729" s="7" t="str">
        <f>IF('Section 10a Bilan_Diffusion'!K109="","",'Section 10a Bilan_Diffusion'!K109)</f>
        <v/>
      </c>
      <c r="S729" s="7" t="str">
        <f>IF('Section 10a Bilan_Diffusion'!L109="","",'Section 10a Bilan_Diffusion'!L109)</f>
        <v/>
      </c>
      <c r="T729" s="7" t="str">
        <f>IF('Section 10a Bilan_Diffusion'!M109="","",'Section 10a Bilan_Diffusion'!M109)</f>
        <v/>
      </c>
      <c r="U729" s="7" t="str">
        <f>IF('Section 10a Bilan_Diffusion'!N109="","",'Section 10a Bilan_Diffusion'!N109)</f>
        <v/>
      </c>
      <c r="V729" s="7">
        <f>'Section 10a Bilan_Diffusion'!O109</f>
        <v>0</v>
      </c>
      <c r="W729" s="7">
        <f>'Section 10a Bilan_Diffusion'!P109</f>
        <v>0</v>
      </c>
      <c r="X729" s="7">
        <f>'Section 10a Bilan_Diffusion'!Q109</f>
        <v>0</v>
      </c>
      <c r="Y729" s="7">
        <f>'Section 10a Bilan_Diffusion'!R109</f>
        <v>0</v>
      </c>
      <c r="Z729" s="7">
        <f>'Section 10a Bilan_Diffusion'!S109</f>
        <v>0</v>
      </c>
      <c r="AA729" s="7">
        <f>'Section 10a Bilan_Diffusion'!T109</f>
        <v>0</v>
      </c>
      <c r="AB729" s="7">
        <f>'Section 10a Bilan_Diffusion'!U109</f>
        <v>0</v>
      </c>
    </row>
    <row r="730" spans="1:28">
      <c r="A730" s="7">
        <f>'Identification '!$F$11</f>
        <v>0</v>
      </c>
      <c r="B730" s="43" t="str">
        <f>IF(AND('Identification '!$F$11="",'Identification '!$F$15&lt;&gt;""),'Identification '!$F$15,IF('Identification '!$F$11="","",IF('Identification '!$F$13="Inscrire le nom de votre organisme dans la cellule F15",'Identification '!$F$15,'Identification '!$F$13)))</f>
        <v/>
      </c>
      <c r="C730" s="7" t="str">
        <f>REF!$BM$7</f>
        <v>2025-2026</v>
      </c>
      <c r="D730" s="7" t="s">
        <v>2972</v>
      </c>
      <c r="E730" s="43" t="str">
        <f>'Identification '!$F$17</f>
        <v/>
      </c>
      <c r="F730" s="7" t="str">
        <f>'Identification '!$G$18</f>
        <v/>
      </c>
      <c r="G730" s="167" t="str">
        <f>IF('Section 10a Bilan_Diffusion'!$D$6="","",'Section 10a Bilan_Diffusion'!$D$6)</f>
        <v/>
      </c>
      <c r="H730" s="7" t="str">
        <f>IF('Section 10a Bilan_Diffusion'!$D$8="","",'Section 10a Bilan_Diffusion'!$D$8)</f>
        <v/>
      </c>
      <c r="I730" s="7" t="str">
        <f>IF('Section 10a Bilan_Diffusion'!$K$8="","",'Section 10a Bilan_Diffusion'!$K$8)</f>
        <v/>
      </c>
      <c r="J730" s="43" t="str">
        <f>IF('Section 10a Bilan_Diffusion'!C110="","",'Section 10a Bilan_Diffusion'!C110)</f>
        <v/>
      </c>
      <c r="K730" s="1177" t="str">
        <f>IF('Section 10a Bilan_Diffusion'!D110="","",'Section 10a Bilan_Diffusion'!D110)</f>
        <v/>
      </c>
      <c r="L730" s="43" t="str">
        <f>IF('Section 10a Bilan_Diffusion'!E110="","",IF('Section 10a Bilan_Diffusion'!E110="«Choisir»","",'Section 10a Bilan_Diffusion'!E110))</f>
        <v/>
      </c>
      <c r="M730" s="43" t="str">
        <f>IF('Section 10a Bilan_Diffusion'!F110="","",IF('Section 10a Bilan_Diffusion'!F110="«Choisir»","",'Section 10a Bilan_Diffusion'!F110))</f>
        <v/>
      </c>
      <c r="N730" s="43" t="str">
        <f>IF('Section 10a Bilan_Diffusion'!G110="","",'Section 10a Bilan_Diffusion'!G110)</f>
        <v/>
      </c>
      <c r="O730" s="43" t="str">
        <f>IF('Section 10a Bilan_Diffusion'!H110="","",'Section 10a Bilan_Diffusion'!H110)</f>
        <v/>
      </c>
      <c r="P730" s="43" t="str">
        <f>IF('Section 10a Bilan_Diffusion'!I110="","",IF('Section 10a Bilan_Diffusion'!I110="«Choisir»","",'Section 10a Bilan_Diffusion'!I110))</f>
        <v/>
      </c>
      <c r="Q730" s="43" t="str">
        <f>IF('Section 10a Bilan_Diffusion'!J110="","",IF('Section 10a Bilan_Diffusion'!J110="«Choisir»","",'Section 10a Bilan_Diffusion'!J110))</f>
        <v/>
      </c>
      <c r="R730" s="7" t="str">
        <f>IF('Section 10a Bilan_Diffusion'!K110="","",'Section 10a Bilan_Diffusion'!K110)</f>
        <v/>
      </c>
      <c r="S730" s="7" t="str">
        <f>IF('Section 10a Bilan_Diffusion'!L110="","",'Section 10a Bilan_Diffusion'!L110)</f>
        <v/>
      </c>
      <c r="T730" s="7" t="str">
        <f>IF('Section 10a Bilan_Diffusion'!M110="","",'Section 10a Bilan_Diffusion'!M110)</f>
        <v/>
      </c>
      <c r="U730" s="7" t="str">
        <f>IF('Section 10a Bilan_Diffusion'!N110="","",'Section 10a Bilan_Diffusion'!N110)</f>
        <v/>
      </c>
      <c r="V730" s="7">
        <f>'Section 10a Bilan_Diffusion'!O110</f>
        <v>0</v>
      </c>
      <c r="W730" s="7">
        <f>'Section 10a Bilan_Diffusion'!P110</f>
        <v>0</v>
      </c>
      <c r="X730" s="7">
        <f>'Section 10a Bilan_Diffusion'!Q110</f>
        <v>0</v>
      </c>
      <c r="Y730" s="7">
        <f>'Section 10a Bilan_Diffusion'!R110</f>
        <v>0</v>
      </c>
      <c r="Z730" s="7">
        <f>'Section 10a Bilan_Diffusion'!S110</f>
        <v>0</v>
      </c>
      <c r="AA730" s="7">
        <f>'Section 10a Bilan_Diffusion'!T110</f>
        <v>0</v>
      </c>
      <c r="AB730" s="7">
        <f>'Section 10a Bilan_Diffusion'!U110</f>
        <v>0</v>
      </c>
    </row>
    <row r="731" spans="1:28">
      <c r="A731" s="7">
        <f>'Identification '!$F$11</f>
        <v>0</v>
      </c>
      <c r="B731" s="43" t="str">
        <f>IF(AND('Identification '!$F$11="",'Identification '!$F$15&lt;&gt;""),'Identification '!$F$15,IF('Identification '!$F$11="","",IF('Identification '!$F$13="Inscrire le nom de votre organisme dans la cellule F15",'Identification '!$F$15,'Identification '!$F$13)))</f>
        <v/>
      </c>
      <c r="C731" s="7" t="str">
        <f>REF!$BM$7</f>
        <v>2025-2026</v>
      </c>
      <c r="D731" s="7" t="s">
        <v>2972</v>
      </c>
      <c r="E731" s="43" t="str">
        <f>'Identification '!$F$17</f>
        <v/>
      </c>
      <c r="F731" s="7" t="str">
        <f>'Identification '!$G$18</f>
        <v/>
      </c>
      <c r="G731" s="167" t="str">
        <f>IF('Section 10a Bilan_Diffusion'!$D$6="","",'Section 10a Bilan_Diffusion'!$D$6)</f>
        <v/>
      </c>
      <c r="H731" s="7" t="str">
        <f>IF('Section 10a Bilan_Diffusion'!$D$8="","",'Section 10a Bilan_Diffusion'!$D$8)</f>
        <v/>
      </c>
      <c r="I731" s="7" t="str">
        <f>IF('Section 10a Bilan_Diffusion'!$K$8="","",'Section 10a Bilan_Diffusion'!$K$8)</f>
        <v/>
      </c>
      <c r="J731" s="43" t="str">
        <f>IF('Section 10a Bilan_Diffusion'!C111="","",'Section 10a Bilan_Diffusion'!C111)</f>
        <v/>
      </c>
      <c r="K731" s="1177" t="str">
        <f>IF('Section 10a Bilan_Diffusion'!D111="","",'Section 10a Bilan_Diffusion'!D111)</f>
        <v/>
      </c>
      <c r="L731" s="43" t="str">
        <f>IF('Section 10a Bilan_Diffusion'!E111="","",IF('Section 10a Bilan_Diffusion'!E111="«Choisir»","",'Section 10a Bilan_Diffusion'!E111))</f>
        <v/>
      </c>
      <c r="M731" s="43" t="str">
        <f>IF('Section 10a Bilan_Diffusion'!F111="","",IF('Section 10a Bilan_Diffusion'!F111="«Choisir»","",'Section 10a Bilan_Diffusion'!F111))</f>
        <v/>
      </c>
      <c r="N731" s="43" t="str">
        <f>IF('Section 10a Bilan_Diffusion'!G111="","",'Section 10a Bilan_Diffusion'!G111)</f>
        <v/>
      </c>
      <c r="O731" s="43" t="str">
        <f>IF('Section 10a Bilan_Diffusion'!H111="","",'Section 10a Bilan_Diffusion'!H111)</f>
        <v/>
      </c>
      <c r="P731" s="43" t="str">
        <f>IF('Section 10a Bilan_Diffusion'!I111="","",IF('Section 10a Bilan_Diffusion'!I111="«Choisir»","",'Section 10a Bilan_Diffusion'!I111))</f>
        <v/>
      </c>
      <c r="Q731" s="43" t="str">
        <f>IF('Section 10a Bilan_Diffusion'!J111="","",IF('Section 10a Bilan_Diffusion'!J111="«Choisir»","",'Section 10a Bilan_Diffusion'!J111))</f>
        <v/>
      </c>
      <c r="R731" s="7" t="str">
        <f>IF('Section 10a Bilan_Diffusion'!K111="","",'Section 10a Bilan_Diffusion'!K111)</f>
        <v/>
      </c>
      <c r="S731" s="7" t="str">
        <f>IF('Section 10a Bilan_Diffusion'!L111="","",'Section 10a Bilan_Diffusion'!L111)</f>
        <v/>
      </c>
      <c r="T731" s="7" t="str">
        <f>IF('Section 10a Bilan_Diffusion'!M111="","",'Section 10a Bilan_Diffusion'!M111)</f>
        <v/>
      </c>
      <c r="U731" s="7" t="str">
        <f>IF('Section 10a Bilan_Diffusion'!N111="","",'Section 10a Bilan_Diffusion'!N111)</f>
        <v/>
      </c>
      <c r="V731" s="7">
        <f>'Section 10a Bilan_Diffusion'!O111</f>
        <v>0</v>
      </c>
      <c r="W731" s="7">
        <f>'Section 10a Bilan_Diffusion'!P111</f>
        <v>0</v>
      </c>
      <c r="X731" s="7">
        <f>'Section 10a Bilan_Diffusion'!Q111</f>
        <v>0</v>
      </c>
      <c r="Y731" s="7">
        <f>'Section 10a Bilan_Diffusion'!R111</f>
        <v>0</v>
      </c>
      <c r="Z731" s="7">
        <f>'Section 10a Bilan_Diffusion'!S111</f>
        <v>0</v>
      </c>
      <c r="AA731" s="7">
        <f>'Section 10a Bilan_Diffusion'!T111</f>
        <v>0</v>
      </c>
      <c r="AB731" s="7">
        <f>'Section 10a Bilan_Diffusion'!U111</f>
        <v>0</v>
      </c>
    </row>
    <row r="732" spans="1:28">
      <c r="A732" s="7">
        <f>'Identification '!$F$11</f>
        <v>0</v>
      </c>
      <c r="B732" s="43" t="str">
        <f>IF(AND('Identification '!$F$11="",'Identification '!$F$15&lt;&gt;""),'Identification '!$F$15,IF('Identification '!$F$11="","",IF('Identification '!$F$13="Inscrire le nom de votre organisme dans la cellule F15",'Identification '!$F$15,'Identification '!$F$13)))</f>
        <v/>
      </c>
      <c r="C732" s="7" t="str">
        <f>REF!$BM$7</f>
        <v>2025-2026</v>
      </c>
      <c r="D732" s="7" t="s">
        <v>2972</v>
      </c>
      <c r="E732" s="43" t="str">
        <f>'Identification '!$F$17</f>
        <v/>
      </c>
      <c r="F732" s="7" t="str">
        <f>'Identification '!$G$18</f>
        <v/>
      </c>
      <c r="G732" s="167" t="str">
        <f>IF('Section 10a Bilan_Diffusion'!$D$6="","",'Section 10a Bilan_Diffusion'!$D$6)</f>
        <v/>
      </c>
      <c r="H732" s="7" t="str">
        <f>IF('Section 10a Bilan_Diffusion'!$D$8="","",'Section 10a Bilan_Diffusion'!$D$8)</f>
        <v/>
      </c>
      <c r="I732" s="7" t="str">
        <f>IF('Section 10a Bilan_Diffusion'!$K$8="","",'Section 10a Bilan_Diffusion'!$K$8)</f>
        <v/>
      </c>
      <c r="J732" s="43" t="str">
        <f>IF('Section 10a Bilan_Diffusion'!C112="","",'Section 10a Bilan_Diffusion'!C112)</f>
        <v/>
      </c>
      <c r="K732" s="1177" t="str">
        <f>IF('Section 10a Bilan_Diffusion'!D112="","",'Section 10a Bilan_Diffusion'!D112)</f>
        <v/>
      </c>
      <c r="L732" s="43" t="str">
        <f>IF('Section 10a Bilan_Diffusion'!E112="","",IF('Section 10a Bilan_Diffusion'!E112="«Choisir»","",'Section 10a Bilan_Diffusion'!E112))</f>
        <v/>
      </c>
      <c r="M732" s="43" t="str">
        <f>IF('Section 10a Bilan_Diffusion'!F112="","",IF('Section 10a Bilan_Diffusion'!F112="«Choisir»","",'Section 10a Bilan_Diffusion'!F112))</f>
        <v/>
      </c>
      <c r="N732" s="43" t="str">
        <f>IF('Section 10a Bilan_Diffusion'!G112="","",'Section 10a Bilan_Diffusion'!G112)</f>
        <v/>
      </c>
      <c r="O732" s="43" t="str">
        <f>IF('Section 10a Bilan_Diffusion'!H112="","",'Section 10a Bilan_Diffusion'!H112)</f>
        <v/>
      </c>
      <c r="P732" s="43" t="str">
        <f>IF('Section 10a Bilan_Diffusion'!I112="","",IF('Section 10a Bilan_Diffusion'!I112="«Choisir»","",'Section 10a Bilan_Diffusion'!I112))</f>
        <v/>
      </c>
      <c r="Q732" s="43" t="str">
        <f>IF('Section 10a Bilan_Diffusion'!J112="","",IF('Section 10a Bilan_Diffusion'!J112="«Choisir»","",'Section 10a Bilan_Diffusion'!J112))</f>
        <v/>
      </c>
      <c r="R732" s="7" t="str">
        <f>IF('Section 10a Bilan_Diffusion'!K112="","",'Section 10a Bilan_Diffusion'!K112)</f>
        <v/>
      </c>
      <c r="S732" s="7" t="str">
        <f>IF('Section 10a Bilan_Diffusion'!L112="","",'Section 10a Bilan_Diffusion'!L112)</f>
        <v/>
      </c>
      <c r="T732" s="7" t="str">
        <f>IF('Section 10a Bilan_Diffusion'!M112="","",'Section 10a Bilan_Diffusion'!M112)</f>
        <v/>
      </c>
      <c r="U732" s="7" t="str">
        <f>IF('Section 10a Bilan_Diffusion'!N112="","",'Section 10a Bilan_Diffusion'!N112)</f>
        <v/>
      </c>
      <c r="V732" s="7">
        <f>'Section 10a Bilan_Diffusion'!O112</f>
        <v>0</v>
      </c>
      <c r="W732" s="7">
        <f>'Section 10a Bilan_Diffusion'!P112</f>
        <v>0</v>
      </c>
      <c r="X732" s="7">
        <f>'Section 10a Bilan_Diffusion'!Q112</f>
        <v>0</v>
      </c>
      <c r="Y732" s="7">
        <f>'Section 10a Bilan_Diffusion'!R112</f>
        <v>0</v>
      </c>
      <c r="Z732" s="7">
        <f>'Section 10a Bilan_Diffusion'!S112</f>
        <v>0</v>
      </c>
      <c r="AA732" s="7">
        <f>'Section 10a Bilan_Diffusion'!T112</f>
        <v>0</v>
      </c>
      <c r="AB732" s="7">
        <f>'Section 10a Bilan_Diffusion'!U112</f>
        <v>0</v>
      </c>
    </row>
    <row r="733" spans="1:28">
      <c r="A733" s="7">
        <f>'Identification '!$F$11</f>
        <v>0</v>
      </c>
      <c r="B733" s="43" t="str">
        <f>IF(AND('Identification '!$F$11="",'Identification '!$F$15&lt;&gt;""),'Identification '!$F$15,IF('Identification '!$F$11="","",IF('Identification '!$F$13="Inscrire le nom de votre organisme dans la cellule F15",'Identification '!$F$15,'Identification '!$F$13)))</f>
        <v/>
      </c>
      <c r="C733" s="7" t="str">
        <f>REF!$BM$7</f>
        <v>2025-2026</v>
      </c>
      <c r="D733" s="7" t="s">
        <v>2972</v>
      </c>
      <c r="E733" s="43" t="str">
        <f>'Identification '!$F$17</f>
        <v/>
      </c>
      <c r="F733" s="7" t="str">
        <f>'Identification '!$G$18</f>
        <v/>
      </c>
      <c r="G733" s="167" t="str">
        <f>IF('Section 10a Bilan_Diffusion'!$D$6="","",'Section 10a Bilan_Diffusion'!$D$6)</f>
        <v/>
      </c>
      <c r="H733" s="7" t="str">
        <f>IF('Section 10a Bilan_Diffusion'!$D$8="","",'Section 10a Bilan_Diffusion'!$D$8)</f>
        <v/>
      </c>
      <c r="I733" s="7" t="str">
        <f>IF('Section 10a Bilan_Diffusion'!$K$8="","",'Section 10a Bilan_Diffusion'!$K$8)</f>
        <v/>
      </c>
      <c r="J733" s="43" t="str">
        <f>IF('Section 10a Bilan_Diffusion'!C113="","",'Section 10a Bilan_Diffusion'!C113)</f>
        <v/>
      </c>
      <c r="K733" s="1177" t="str">
        <f>IF('Section 10a Bilan_Diffusion'!D113="","",'Section 10a Bilan_Diffusion'!D113)</f>
        <v/>
      </c>
      <c r="L733" s="43" t="str">
        <f>IF('Section 10a Bilan_Diffusion'!E113="","",IF('Section 10a Bilan_Diffusion'!E113="«Choisir»","",'Section 10a Bilan_Diffusion'!E113))</f>
        <v/>
      </c>
      <c r="M733" s="43" t="str">
        <f>IF('Section 10a Bilan_Diffusion'!F113="","",IF('Section 10a Bilan_Diffusion'!F113="«Choisir»","",'Section 10a Bilan_Diffusion'!F113))</f>
        <v/>
      </c>
      <c r="N733" s="43" t="str">
        <f>IF('Section 10a Bilan_Diffusion'!G113="","",'Section 10a Bilan_Diffusion'!G113)</f>
        <v/>
      </c>
      <c r="O733" s="43" t="str">
        <f>IF('Section 10a Bilan_Diffusion'!H113="","",'Section 10a Bilan_Diffusion'!H113)</f>
        <v/>
      </c>
      <c r="P733" s="43" t="str">
        <f>IF('Section 10a Bilan_Diffusion'!I113="","",IF('Section 10a Bilan_Diffusion'!I113="«Choisir»","",'Section 10a Bilan_Diffusion'!I113))</f>
        <v/>
      </c>
      <c r="Q733" s="43" t="str">
        <f>IF('Section 10a Bilan_Diffusion'!J113="","",IF('Section 10a Bilan_Diffusion'!J113="«Choisir»","",'Section 10a Bilan_Diffusion'!J113))</f>
        <v/>
      </c>
      <c r="R733" s="7" t="str">
        <f>IF('Section 10a Bilan_Diffusion'!K113="","",'Section 10a Bilan_Diffusion'!K113)</f>
        <v/>
      </c>
      <c r="S733" s="7" t="str">
        <f>IF('Section 10a Bilan_Diffusion'!L113="","",'Section 10a Bilan_Diffusion'!L113)</f>
        <v/>
      </c>
      <c r="T733" s="7" t="str">
        <f>IF('Section 10a Bilan_Diffusion'!M113="","",'Section 10a Bilan_Diffusion'!M113)</f>
        <v/>
      </c>
      <c r="U733" s="7" t="str">
        <f>IF('Section 10a Bilan_Diffusion'!N113="","",'Section 10a Bilan_Diffusion'!N113)</f>
        <v/>
      </c>
      <c r="V733" s="7">
        <f>'Section 10a Bilan_Diffusion'!O113</f>
        <v>0</v>
      </c>
      <c r="W733" s="7">
        <f>'Section 10a Bilan_Diffusion'!P113</f>
        <v>0</v>
      </c>
      <c r="X733" s="7">
        <f>'Section 10a Bilan_Diffusion'!Q113</f>
        <v>0</v>
      </c>
      <c r="Y733" s="7">
        <f>'Section 10a Bilan_Diffusion'!R113</f>
        <v>0</v>
      </c>
      <c r="Z733" s="7">
        <f>'Section 10a Bilan_Diffusion'!S113</f>
        <v>0</v>
      </c>
      <c r="AA733" s="7">
        <f>'Section 10a Bilan_Diffusion'!T113</f>
        <v>0</v>
      </c>
      <c r="AB733" s="7">
        <f>'Section 10a Bilan_Diffusion'!U113</f>
        <v>0</v>
      </c>
    </row>
    <row r="734" spans="1:28">
      <c r="A734" s="7">
        <f>'Identification '!$F$11</f>
        <v>0</v>
      </c>
      <c r="B734" s="43" t="str">
        <f>IF(AND('Identification '!$F$11="",'Identification '!$F$15&lt;&gt;""),'Identification '!$F$15,IF('Identification '!$F$11="","",IF('Identification '!$F$13="Inscrire le nom de votre organisme dans la cellule F15",'Identification '!$F$15,'Identification '!$F$13)))</f>
        <v/>
      </c>
      <c r="C734" s="7" t="str">
        <f>REF!$BM$7</f>
        <v>2025-2026</v>
      </c>
      <c r="D734" s="7" t="s">
        <v>2972</v>
      </c>
      <c r="E734" s="43" t="str">
        <f>'Identification '!$F$17</f>
        <v/>
      </c>
      <c r="F734" s="7" t="str">
        <f>'Identification '!$G$18</f>
        <v/>
      </c>
      <c r="G734" s="167" t="str">
        <f>IF('Section 10a Bilan_Diffusion'!$D$6="","",'Section 10a Bilan_Diffusion'!$D$6)</f>
        <v/>
      </c>
      <c r="H734" s="7" t="str">
        <f>IF('Section 10a Bilan_Diffusion'!$D$8="","",'Section 10a Bilan_Diffusion'!$D$8)</f>
        <v/>
      </c>
      <c r="I734" s="7" t="str">
        <f>IF('Section 10a Bilan_Diffusion'!$K$8="","",'Section 10a Bilan_Diffusion'!$K$8)</f>
        <v/>
      </c>
      <c r="J734" s="43" t="str">
        <f>IF('Section 10a Bilan_Diffusion'!C114="","",'Section 10a Bilan_Diffusion'!C114)</f>
        <v/>
      </c>
      <c r="K734" s="1177" t="str">
        <f>IF('Section 10a Bilan_Diffusion'!D114="","",'Section 10a Bilan_Diffusion'!D114)</f>
        <v/>
      </c>
      <c r="L734" s="43" t="str">
        <f>IF('Section 10a Bilan_Diffusion'!E114="","",IF('Section 10a Bilan_Diffusion'!E114="«Choisir»","",'Section 10a Bilan_Diffusion'!E114))</f>
        <v/>
      </c>
      <c r="M734" s="43" t="str">
        <f>IF('Section 10a Bilan_Diffusion'!F114="","",IF('Section 10a Bilan_Diffusion'!F114="«Choisir»","",'Section 10a Bilan_Diffusion'!F114))</f>
        <v/>
      </c>
      <c r="N734" s="43" t="str">
        <f>IF('Section 10a Bilan_Diffusion'!G114="","",'Section 10a Bilan_Diffusion'!G114)</f>
        <v/>
      </c>
      <c r="O734" s="43" t="str">
        <f>IF('Section 10a Bilan_Diffusion'!H114="","",'Section 10a Bilan_Diffusion'!H114)</f>
        <v/>
      </c>
      <c r="P734" s="43" t="str">
        <f>IF('Section 10a Bilan_Diffusion'!I114="","",IF('Section 10a Bilan_Diffusion'!I114="«Choisir»","",'Section 10a Bilan_Diffusion'!I114))</f>
        <v/>
      </c>
      <c r="Q734" s="43" t="str">
        <f>IF('Section 10a Bilan_Diffusion'!J114="","",IF('Section 10a Bilan_Diffusion'!J114="«Choisir»","",'Section 10a Bilan_Diffusion'!J114))</f>
        <v/>
      </c>
      <c r="R734" s="7" t="str">
        <f>IF('Section 10a Bilan_Diffusion'!K114="","",'Section 10a Bilan_Diffusion'!K114)</f>
        <v/>
      </c>
      <c r="S734" s="7" t="str">
        <f>IF('Section 10a Bilan_Diffusion'!L114="","",'Section 10a Bilan_Diffusion'!L114)</f>
        <v/>
      </c>
      <c r="T734" s="7" t="str">
        <f>IF('Section 10a Bilan_Diffusion'!M114="","",'Section 10a Bilan_Diffusion'!M114)</f>
        <v/>
      </c>
      <c r="U734" s="7" t="str">
        <f>IF('Section 10a Bilan_Diffusion'!N114="","",'Section 10a Bilan_Diffusion'!N114)</f>
        <v/>
      </c>
      <c r="V734" s="7">
        <f>'Section 10a Bilan_Diffusion'!O114</f>
        <v>0</v>
      </c>
      <c r="W734" s="7">
        <f>'Section 10a Bilan_Diffusion'!P114</f>
        <v>0</v>
      </c>
      <c r="X734" s="7">
        <f>'Section 10a Bilan_Diffusion'!Q114</f>
        <v>0</v>
      </c>
      <c r="Y734" s="7">
        <f>'Section 10a Bilan_Diffusion'!R114</f>
        <v>0</v>
      </c>
      <c r="Z734" s="7">
        <f>'Section 10a Bilan_Diffusion'!S114</f>
        <v>0</v>
      </c>
      <c r="AA734" s="7">
        <f>'Section 10a Bilan_Diffusion'!T114</f>
        <v>0</v>
      </c>
      <c r="AB734" s="7">
        <f>'Section 10a Bilan_Diffusion'!U114</f>
        <v>0</v>
      </c>
    </row>
    <row r="735" spans="1:28">
      <c r="A735" s="7">
        <f>'Identification '!$F$11</f>
        <v>0</v>
      </c>
      <c r="B735" s="43" t="str">
        <f>IF(AND('Identification '!$F$11="",'Identification '!$F$15&lt;&gt;""),'Identification '!$F$15,IF('Identification '!$F$11="","",IF('Identification '!$F$13="Inscrire le nom de votre organisme dans la cellule F15",'Identification '!$F$15,'Identification '!$F$13)))</f>
        <v/>
      </c>
      <c r="C735" s="7" t="str">
        <f>REF!$BM$7</f>
        <v>2025-2026</v>
      </c>
      <c r="D735" s="7" t="s">
        <v>2972</v>
      </c>
      <c r="E735" s="43" t="str">
        <f>'Identification '!$F$17</f>
        <v/>
      </c>
      <c r="F735" s="7" t="str">
        <f>'Identification '!$G$18</f>
        <v/>
      </c>
      <c r="G735" s="167" t="str">
        <f>IF('Section 10a Bilan_Diffusion'!$D$6="","",'Section 10a Bilan_Diffusion'!$D$6)</f>
        <v/>
      </c>
      <c r="H735" s="7" t="str">
        <f>IF('Section 10a Bilan_Diffusion'!$D$8="","",'Section 10a Bilan_Diffusion'!$D$8)</f>
        <v/>
      </c>
      <c r="I735" s="7" t="str">
        <f>IF('Section 10a Bilan_Diffusion'!$K$8="","",'Section 10a Bilan_Diffusion'!$K$8)</f>
        <v/>
      </c>
      <c r="J735" s="43" t="str">
        <f>IF('Section 10a Bilan_Diffusion'!C115="","",'Section 10a Bilan_Diffusion'!C115)</f>
        <v/>
      </c>
      <c r="K735" s="1177" t="str">
        <f>IF('Section 10a Bilan_Diffusion'!D115="","",'Section 10a Bilan_Diffusion'!D115)</f>
        <v/>
      </c>
      <c r="L735" s="43" t="str">
        <f>IF('Section 10a Bilan_Diffusion'!E115="","",IF('Section 10a Bilan_Diffusion'!E115="«Choisir»","",'Section 10a Bilan_Diffusion'!E115))</f>
        <v/>
      </c>
      <c r="M735" s="43" t="str">
        <f>IF('Section 10a Bilan_Diffusion'!F115="","",IF('Section 10a Bilan_Diffusion'!F115="«Choisir»","",'Section 10a Bilan_Diffusion'!F115))</f>
        <v/>
      </c>
      <c r="N735" s="43" t="str">
        <f>IF('Section 10a Bilan_Diffusion'!G115="","",'Section 10a Bilan_Diffusion'!G115)</f>
        <v/>
      </c>
      <c r="O735" s="43" t="str">
        <f>IF('Section 10a Bilan_Diffusion'!H115="","",'Section 10a Bilan_Diffusion'!H115)</f>
        <v/>
      </c>
      <c r="P735" s="43" t="str">
        <f>IF('Section 10a Bilan_Diffusion'!I115="","",IF('Section 10a Bilan_Diffusion'!I115="«Choisir»","",'Section 10a Bilan_Diffusion'!I115))</f>
        <v/>
      </c>
      <c r="Q735" s="43" t="str">
        <f>IF('Section 10a Bilan_Diffusion'!J115="","",IF('Section 10a Bilan_Diffusion'!J115="«Choisir»","",'Section 10a Bilan_Diffusion'!J115))</f>
        <v/>
      </c>
      <c r="R735" s="7" t="str">
        <f>IF('Section 10a Bilan_Diffusion'!K115="","",'Section 10a Bilan_Diffusion'!K115)</f>
        <v/>
      </c>
      <c r="S735" s="7" t="str">
        <f>IF('Section 10a Bilan_Diffusion'!L115="","",'Section 10a Bilan_Diffusion'!L115)</f>
        <v/>
      </c>
      <c r="T735" s="7" t="str">
        <f>IF('Section 10a Bilan_Diffusion'!M115="","",'Section 10a Bilan_Diffusion'!M115)</f>
        <v/>
      </c>
      <c r="U735" s="7" t="str">
        <f>IF('Section 10a Bilan_Diffusion'!N115="","",'Section 10a Bilan_Diffusion'!N115)</f>
        <v/>
      </c>
      <c r="V735" s="7">
        <f>'Section 10a Bilan_Diffusion'!O115</f>
        <v>0</v>
      </c>
      <c r="W735" s="7">
        <f>'Section 10a Bilan_Diffusion'!P115</f>
        <v>0</v>
      </c>
      <c r="X735" s="7">
        <f>'Section 10a Bilan_Diffusion'!Q115</f>
        <v>0</v>
      </c>
      <c r="Y735" s="7">
        <f>'Section 10a Bilan_Diffusion'!R115</f>
        <v>0</v>
      </c>
      <c r="Z735" s="7">
        <f>'Section 10a Bilan_Diffusion'!S115</f>
        <v>0</v>
      </c>
      <c r="AA735" s="7">
        <f>'Section 10a Bilan_Diffusion'!T115</f>
        <v>0</v>
      </c>
      <c r="AB735" s="7">
        <f>'Section 10a Bilan_Diffusion'!U115</f>
        <v>0</v>
      </c>
    </row>
    <row r="736" spans="1:28">
      <c r="A736" s="7">
        <f>'Identification '!$F$11</f>
        <v>0</v>
      </c>
      <c r="B736" s="43" t="str">
        <f>IF(AND('Identification '!$F$11="",'Identification '!$F$15&lt;&gt;""),'Identification '!$F$15,IF('Identification '!$F$11="","",IF('Identification '!$F$13="Inscrire le nom de votre organisme dans la cellule F15",'Identification '!$F$15,'Identification '!$F$13)))</f>
        <v/>
      </c>
      <c r="C736" s="7" t="str">
        <f>REF!$BM$7</f>
        <v>2025-2026</v>
      </c>
      <c r="D736" s="7" t="s">
        <v>2972</v>
      </c>
      <c r="E736" s="43" t="str">
        <f>'Identification '!$F$17</f>
        <v/>
      </c>
      <c r="F736" s="7" t="str">
        <f>'Identification '!$G$18</f>
        <v/>
      </c>
      <c r="G736" s="167" t="str">
        <f>IF('Section 10a Bilan_Diffusion'!$D$6="","",'Section 10a Bilan_Diffusion'!$D$6)</f>
        <v/>
      </c>
      <c r="H736" s="7" t="str">
        <f>IF('Section 10a Bilan_Diffusion'!$D$8="","",'Section 10a Bilan_Diffusion'!$D$8)</f>
        <v/>
      </c>
      <c r="I736" s="7" t="str">
        <f>IF('Section 10a Bilan_Diffusion'!$K$8="","",'Section 10a Bilan_Diffusion'!$K$8)</f>
        <v/>
      </c>
      <c r="J736" s="43" t="str">
        <f>IF('Section 10a Bilan_Diffusion'!C116="","",'Section 10a Bilan_Diffusion'!C116)</f>
        <v/>
      </c>
      <c r="K736" s="1177" t="str">
        <f>IF('Section 10a Bilan_Diffusion'!D116="","",'Section 10a Bilan_Diffusion'!D116)</f>
        <v/>
      </c>
      <c r="L736" s="43" t="str">
        <f>IF('Section 10a Bilan_Diffusion'!E116="","",IF('Section 10a Bilan_Diffusion'!E116="«Choisir»","",'Section 10a Bilan_Diffusion'!E116))</f>
        <v/>
      </c>
      <c r="M736" s="43" t="str">
        <f>IF('Section 10a Bilan_Diffusion'!F116="","",IF('Section 10a Bilan_Diffusion'!F116="«Choisir»","",'Section 10a Bilan_Diffusion'!F116))</f>
        <v/>
      </c>
      <c r="N736" s="43" t="str">
        <f>IF('Section 10a Bilan_Diffusion'!G116="","",'Section 10a Bilan_Diffusion'!G116)</f>
        <v/>
      </c>
      <c r="O736" s="43" t="str">
        <f>IF('Section 10a Bilan_Diffusion'!H116="","",'Section 10a Bilan_Diffusion'!H116)</f>
        <v/>
      </c>
      <c r="P736" s="43" t="str">
        <f>IF('Section 10a Bilan_Diffusion'!I116="","",IF('Section 10a Bilan_Diffusion'!I116="«Choisir»","",'Section 10a Bilan_Diffusion'!I116))</f>
        <v/>
      </c>
      <c r="Q736" s="43" t="str">
        <f>IF('Section 10a Bilan_Diffusion'!J116="","",IF('Section 10a Bilan_Diffusion'!J116="«Choisir»","",'Section 10a Bilan_Diffusion'!J116))</f>
        <v/>
      </c>
      <c r="R736" s="7" t="str">
        <f>IF('Section 10a Bilan_Diffusion'!K116="","",'Section 10a Bilan_Diffusion'!K116)</f>
        <v/>
      </c>
      <c r="S736" s="7" t="str">
        <f>IF('Section 10a Bilan_Diffusion'!L116="","",'Section 10a Bilan_Diffusion'!L116)</f>
        <v/>
      </c>
      <c r="T736" s="7" t="str">
        <f>IF('Section 10a Bilan_Diffusion'!M116="","",'Section 10a Bilan_Diffusion'!M116)</f>
        <v/>
      </c>
      <c r="U736" s="7" t="str">
        <f>IF('Section 10a Bilan_Diffusion'!N116="","",'Section 10a Bilan_Diffusion'!N116)</f>
        <v/>
      </c>
      <c r="V736" s="7">
        <f>'Section 10a Bilan_Diffusion'!O116</f>
        <v>0</v>
      </c>
      <c r="W736" s="7">
        <f>'Section 10a Bilan_Diffusion'!P116</f>
        <v>0</v>
      </c>
      <c r="X736" s="7">
        <f>'Section 10a Bilan_Diffusion'!Q116</f>
        <v>0</v>
      </c>
      <c r="Y736" s="7">
        <f>'Section 10a Bilan_Diffusion'!R116</f>
        <v>0</v>
      </c>
      <c r="Z736" s="7">
        <f>'Section 10a Bilan_Diffusion'!S116</f>
        <v>0</v>
      </c>
      <c r="AA736" s="7">
        <f>'Section 10a Bilan_Diffusion'!T116</f>
        <v>0</v>
      </c>
      <c r="AB736" s="7">
        <f>'Section 10a Bilan_Diffusion'!U116</f>
        <v>0</v>
      </c>
    </row>
    <row r="737" spans="1:28">
      <c r="A737" s="7">
        <f>'Identification '!$F$11</f>
        <v>0</v>
      </c>
      <c r="B737" s="43" t="str">
        <f>IF(AND('Identification '!$F$11="",'Identification '!$F$15&lt;&gt;""),'Identification '!$F$15,IF('Identification '!$F$11="","",IF('Identification '!$F$13="Inscrire le nom de votre organisme dans la cellule F15",'Identification '!$F$15,'Identification '!$F$13)))</f>
        <v/>
      </c>
      <c r="C737" s="7" t="str">
        <f>REF!$BM$7</f>
        <v>2025-2026</v>
      </c>
      <c r="D737" s="7" t="s">
        <v>2972</v>
      </c>
      <c r="E737" s="43" t="str">
        <f>'Identification '!$F$17</f>
        <v/>
      </c>
      <c r="F737" s="7" t="str">
        <f>'Identification '!$G$18</f>
        <v/>
      </c>
      <c r="G737" s="167" t="str">
        <f>IF('Section 10a Bilan_Diffusion'!$D$6="","",'Section 10a Bilan_Diffusion'!$D$6)</f>
        <v/>
      </c>
      <c r="H737" s="7" t="str">
        <f>IF('Section 10a Bilan_Diffusion'!$D$8="","",'Section 10a Bilan_Diffusion'!$D$8)</f>
        <v/>
      </c>
      <c r="I737" s="7" t="str">
        <f>IF('Section 10a Bilan_Diffusion'!$K$8="","",'Section 10a Bilan_Diffusion'!$K$8)</f>
        <v/>
      </c>
      <c r="J737" s="43" t="str">
        <f>IF('Section 10a Bilan_Diffusion'!C117="","",'Section 10a Bilan_Diffusion'!C117)</f>
        <v/>
      </c>
      <c r="K737" s="1177" t="str">
        <f>IF('Section 10a Bilan_Diffusion'!D117="","",'Section 10a Bilan_Diffusion'!D117)</f>
        <v/>
      </c>
      <c r="L737" s="43" t="str">
        <f>IF('Section 10a Bilan_Diffusion'!E117="","",IF('Section 10a Bilan_Diffusion'!E117="«Choisir»","",'Section 10a Bilan_Diffusion'!E117))</f>
        <v/>
      </c>
      <c r="M737" s="43" t="str">
        <f>IF('Section 10a Bilan_Diffusion'!F117="","",IF('Section 10a Bilan_Diffusion'!F117="«Choisir»","",'Section 10a Bilan_Diffusion'!F117))</f>
        <v/>
      </c>
      <c r="N737" s="43" t="str">
        <f>IF('Section 10a Bilan_Diffusion'!G117="","",'Section 10a Bilan_Diffusion'!G117)</f>
        <v/>
      </c>
      <c r="O737" s="43" t="str">
        <f>IF('Section 10a Bilan_Diffusion'!H117="","",'Section 10a Bilan_Diffusion'!H117)</f>
        <v/>
      </c>
      <c r="P737" s="43" t="str">
        <f>IF('Section 10a Bilan_Diffusion'!I117="","",IF('Section 10a Bilan_Diffusion'!I117="«Choisir»","",'Section 10a Bilan_Diffusion'!I117))</f>
        <v/>
      </c>
      <c r="Q737" s="43" t="str">
        <f>IF('Section 10a Bilan_Diffusion'!J117="","",IF('Section 10a Bilan_Diffusion'!J117="«Choisir»","",'Section 10a Bilan_Diffusion'!J117))</f>
        <v/>
      </c>
      <c r="R737" s="7" t="str">
        <f>IF('Section 10a Bilan_Diffusion'!K117="","",'Section 10a Bilan_Diffusion'!K117)</f>
        <v/>
      </c>
      <c r="S737" s="7" t="str">
        <f>IF('Section 10a Bilan_Diffusion'!L117="","",'Section 10a Bilan_Diffusion'!L117)</f>
        <v/>
      </c>
      <c r="T737" s="7" t="str">
        <f>IF('Section 10a Bilan_Diffusion'!M117="","",'Section 10a Bilan_Diffusion'!M117)</f>
        <v/>
      </c>
      <c r="U737" s="7" t="str">
        <f>IF('Section 10a Bilan_Diffusion'!N117="","",'Section 10a Bilan_Diffusion'!N117)</f>
        <v/>
      </c>
      <c r="V737" s="7">
        <f>'Section 10a Bilan_Diffusion'!O117</f>
        <v>0</v>
      </c>
      <c r="W737" s="7">
        <f>'Section 10a Bilan_Diffusion'!P117</f>
        <v>0</v>
      </c>
      <c r="X737" s="7">
        <f>'Section 10a Bilan_Diffusion'!Q117</f>
        <v>0</v>
      </c>
      <c r="Y737" s="7">
        <f>'Section 10a Bilan_Diffusion'!R117</f>
        <v>0</v>
      </c>
      <c r="Z737" s="7">
        <f>'Section 10a Bilan_Diffusion'!S117</f>
        <v>0</v>
      </c>
      <c r="AA737" s="7">
        <f>'Section 10a Bilan_Diffusion'!T117</f>
        <v>0</v>
      </c>
      <c r="AB737" s="7">
        <f>'Section 10a Bilan_Diffusion'!U117</f>
        <v>0</v>
      </c>
    </row>
    <row r="738" spans="1:28">
      <c r="A738" s="7">
        <f>'Identification '!$F$11</f>
        <v>0</v>
      </c>
      <c r="B738" s="43" t="str">
        <f>IF(AND('Identification '!$F$11="",'Identification '!$F$15&lt;&gt;""),'Identification '!$F$15,IF('Identification '!$F$11="","",IF('Identification '!$F$13="Inscrire le nom de votre organisme dans la cellule F15",'Identification '!$F$15,'Identification '!$F$13)))</f>
        <v/>
      </c>
      <c r="C738" s="7" t="str">
        <f>REF!$BM$7</f>
        <v>2025-2026</v>
      </c>
      <c r="D738" s="7" t="s">
        <v>2972</v>
      </c>
      <c r="E738" s="43" t="str">
        <f>'Identification '!$F$17</f>
        <v/>
      </c>
      <c r="F738" s="7" t="str">
        <f>'Identification '!$G$18</f>
        <v/>
      </c>
      <c r="G738" s="167" t="str">
        <f>IF('Section 10a Bilan_Diffusion'!$D$6="","",'Section 10a Bilan_Diffusion'!$D$6)</f>
        <v/>
      </c>
      <c r="H738" s="7" t="str">
        <f>IF('Section 10a Bilan_Diffusion'!$D$8="","",'Section 10a Bilan_Diffusion'!$D$8)</f>
        <v/>
      </c>
      <c r="I738" s="7" t="str">
        <f>IF('Section 10a Bilan_Diffusion'!$K$8="","",'Section 10a Bilan_Diffusion'!$K$8)</f>
        <v/>
      </c>
      <c r="J738" s="43" t="str">
        <f>IF('Section 10a Bilan_Diffusion'!C118="","",'Section 10a Bilan_Diffusion'!C118)</f>
        <v/>
      </c>
      <c r="K738" s="1177" t="str">
        <f>IF('Section 10a Bilan_Diffusion'!D118="","",'Section 10a Bilan_Diffusion'!D118)</f>
        <v/>
      </c>
      <c r="L738" s="43" t="str">
        <f>IF('Section 10a Bilan_Diffusion'!E118="","",IF('Section 10a Bilan_Diffusion'!E118="«Choisir»","",'Section 10a Bilan_Diffusion'!E118))</f>
        <v/>
      </c>
      <c r="M738" s="43" t="str">
        <f>IF('Section 10a Bilan_Diffusion'!F118="","",IF('Section 10a Bilan_Diffusion'!F118="«Choisir»","",'Section 10a Bilan_Diffusion'!F118))</f>
        <v/>
      </c>
      <c r="N738" s="43" t="str">
        <f>IF('Section 10a Bilan_Diffusion'!G118="","",'Section 10a Bilan_Diffusion'!G118)</f>
        <v/>
      </c>
      <c r="O738" s="43" t="str">
        <f>IF('Section 10a Bilan_Diffusion'!H118="","",'Section 10a Bilan_Diffusion'!H118)</f>
        <v/>
      </c>
      <c r="P738" s="43" t="str">
        <f>IF('Section 10a Bilan_Diffusion'!I118="","",IF('Section 10a Bilan_Diffusion'!I118="«Choisir»","",'Section 10a Bilan_Diffusion'!I118))</f>
        <v/>
      </c>
      <c r="Q738" s="43" t="str">
        <f>IF('Section 10a Bilan_Diffusion'!J118="","",IF('Section 10a Bilan_Diffusion'!J118="«Choisir»","",'Section 10a Bilan_Diffusion'!J118))</f>
        <v/>
      </c>
      <c r="R738" s="7" t="str">
        <f>IF('Section 10a Bilan_Diffusion'!K118="","",'Section 10a Bilan_Diffusion'!K118)</f>
        <v/>
      </c>
      <c r="S738" s="7" t="str">
        <f>IF('Section 10a Bilan_Diffusion'!L118="","",'Section 10a Bilan_Diffusion'!L118)</f>
        <v/>
      </c>
      <c r="T738" s="7" t="str">
        <f>IF('Section 10a Bilan_Diffusion'!M118="","",'Section 10a Bilan_Diffusion'!M118)</f>
        <v/>
      </c>
      <c r="U738" s="7" t="str">
        <f>IF('Section 10a Bilan_Diffusion'!N118="","",'Section 10a Bilan_Diffusion'!N118)</f>
        <v/>
      </c>
      <c r="V738" s="7">
        <f>'Section 10a Bilan_Diffusion'!O118</f>
        <v>0</v>
      </c>
      <c r="W738" s="7">
        <f>'Section 10a Bilan_Diffusion'!P118</f>
        <v>0</v>
      </c>
      <c r="X738" s="7">
        <f>'Section 10a Bilan_Diffusion'!Q118</f>
        <v>0</v>
      </c>
      <c r="Y738" s="7">
        <f>'Section 10a Bilan_Diffusion'!R118</f>
        <v>0</v>
      </c>
      <c r="Z738" s="7">
        <f>'Section 10a Bilan_Diffusion'!S118</f>
        <v>0</v>
      </c>
      <c r="AA738" s="7">
        <f>'Section 10a Bilan_Diffusion'!T118</f>
        <v>0</v>
      </c>
      <c r="AB738" s="7">
        <f>'Section 10a Bilan_Diffusion'!U118</f>
        <v>0</v>
      </c>
    </row>
    <row r="739" spans="1:28">
      <c r="A739" s="7">
        <f>'Identification '!$F$11</f>
        <v>0</v>
      </c>
      <c r="B739" s="43" t="str">
        <f>IF(AND('Identification '!$F$11="",'Identification '!$F$15&lt;&gt;""),'Identification '!$F$15,IF('Identification '!$F$11="","",IF('Identification '!$F$13="Inscrire le nom de votre organisme dans la cellule F15",'Identification '!$F$15,'Identification '!$F$13)))</f>
        <v/>
      </c>
      <c r="C739" s="7" t="str">
        <f>REF!$BM$7</f>
        <v>2025-2026</v>
      </c>
      <c r="D739" s="7" t="s">
        <v>2972</v>
      </c>
      <c r="E739" s="43" t="str">
        <f>'Identification '!$F$17</f>
        <v/>
      </c>
      <c r="F739" s="7" t="str">
        <f>'Identification '!$G$18</f>
        <v/>
      </c>
      <c r="G739" s="167" t="str">
        <f>IF('Section 10a Bilan_Diffusion'!$D$6="","",'Section 10a Bilan_Diffusion'!$D$6)</f>
        <v/>
      </c>
      <c r="H739" s="7" t="str">
        <f>IF('Section 10a Bilan_Diffusion'!$D$8="","",'Section 10a Bilan_Diffusion'!$D$8)</f>
        <v/>
      </c>
      <c r="I739" s="7" t="str">
        <f>IF('Section 10a Bilan_Diffusion'!$K$8="","",'Section 10a Bilan_Diffusion'!$K$8)</f>
        <v/>
      </c>
      <c r="J739" s="43" t="str">
        <f>IF('Section 10a Bilan_Diffusion'!C119="","",'Section 10a Bilan_Diffusion'!C119)</f>
        <v/>
      </c>
      <c r="K739" s="1177" t="str">
        <f>IF('Section 10a Bilan_Diffusion'!D119="","",'Section 10a Bilan_Diffusion'!D119)</f>
        <v/>
      </c>
      <c r="L739" s="43" t="str">
        <f>IF('Section 10a Bilan_Diffusion'!E119="","",IF('Section 10a Bilan_Diffusion'!E119="«Choisir»","",'Section 10a Bilan_Diffusion'!E119))</f>
        <v/>
      </c>
      <c r="M739" s="43" t="str">
        <f>IF('Section 10a Bilan_Diffusion'!F119="","",IF('Section 10a Bilan_Diffusion'!F119="«Choisir»","",'Section 10a Bilan_Diffusion'!F119))</f>
        <v/>
      </c>
      <c r="N739" s="43" t="str">
        <f>IF('Section 10a Bilan_Diffusion'!G119="","",'Section 10a Bilan_Diffusion'!G119)</f>
        <v/>
      </c>
      <c r="O739" s="43" t="str">
        <f>IF('Section 10a Bilan_Diffusion'!H119="","",'Section 10a Bilan_Diffusion'!H119)</f>
        <v/>
      </c>
      <c r="P739" s="43" t="str">
        <f>IF('Section 10a Bilan_Diffusion'!I119="","",IF('Section 10a Bilan_Diffusion'!I119="«Choisir»","",'Section 10a Bilan_Diffusion'!I119))</f>
        <v/>
      </c>
      <c r="Q739" s="43" t="str">
        <f>IF('Section 10a Bilan_Diffusion'!J119="","",IF('Section 10a Bilan_Diffusion'!J119="«Choisir»","",'Section 10a Bilan_Diffusion'!J119))</f>
        <v/>
      </c>
      <c r="R739" s="7" t="str">
        <f>IF('Section 10a Bilan_Diffusion'!K119="","",'Section 10a Bilan_Diffusion'!K119)</f>
        <v/>
      </c>
      <c r="S739" s="7" t="str">
        <f>IF('Section 10a Bilan_Diffusion'!L119="","",'Section 10a Bilan_Diffusion'!L119)</f>
        <v/>
      </c>
      <c r="T739" s="7" t="str">
        <f>IF('Section 10a Bilan_Diffusion'!M119="","",'Section 10a Bilan_Diffusion'!M119)</f>
        <v/>
      </c>
      <c r="U739" s="7" t="str">
        <f>IF('Section 10a Bilan_Diffusion'!N119="","",'Section 10a Bilan_Diffusion'!N119)</f>
        <v/>
      </c>
      <c r="V739" s="7">
        <f>'Section 10a Bilan_Diffusion'!O119</f>
        <v>0</v>
      </c>
      <c r="W739" s="7">
        <f>'Section 10a Bilan_Diffusion'!P119</f>
        <v>0</v>
      </c>
      <c r="X739" s="7">
        <f>'Section 10a Bilan_Diffusion'!Q119</f>
        <v>0</v>
      </c>
      <c r="Y739" s="7">
        <f>'Section 10a Bilan_Diffusion'!R119</f>
        <v>0</v>
      </c>
      <c r="Z739" s="7">
        <f>'Section 10a Bilan_Diffusion'!S119</f>
        <v>0</v>
      </c>
      <c r="AA739" s="7">
        <f>'Section 10a Bilan_Diffusion'!T119</f>
        <v>0</v>
      </c>
      <c r="AB739" s="7">
        <f>'Section 10a Bilan_Diffusion'!U119</f>
        <v>0</v>
      </c>
    </row>
    <row r="740" spans="1:28">
      <c r="A740" s="7">
        <f>'Identification '!$F$11</f>
        <v>0</v>
      </c>
      <c r="B740" s="43" t="str">
        <f>IF(AND('Identification '!$F$11="",'Identification '!$F$15&lt;&gt;""),'Identification '!$F$15,IF('Identification '!$F$11="","",IF('Identification '!$F$13="Inscrire le nom de votre organisme dans la cellule F15",'Identification '!$F$15,'Identification '!$F$13)))</f>
        <v/>
      </c>
      <c r="C740" s="7" t="str">
        <f>REF!$BM$7</f>
        <v>2025-2026</v>
      </c>
      <c r="D740" s="7" t="s">
        <v>2972</v>
      </c>
      <c r="E740" s="43" t="str">
        <f>'Identification '!$F$17</f>
        <v/>
      </c>
      <c r="F740" s="7" t="str">
        <f>'Identification '!$G$18</f>
        <v/>
      </c>
      <c r="G740" s="167" t="str">
        <f>IF('Section 10a Bilan_Diffusion'!$D$6="","",'Section 10a Bilan_Diffusion'!$D$6)</f>
        <v/>
      </c>
      <c r="H740" s="7" t="str">
        <f>IF('Section 10a Bilan_Diffusion'!$D$8="","",'Section 10a Bilan_Diffusion'!$D$8)</f>
        <v/>
      </c>
      <c r="I740" s="7" t="str">
        <f>IF('Section 10a Bilan_Diffusion'!$K$8="","",'Section 10a Bilan_Diffusion'!$K$8)</f>
        <v/>
      </c>
      <c r="J740" s="43" t="str">
        <f>IF('Section 10a Bilan_Diffusion'!C120="","",'Section 10a Bilan_Diffusion'!C120)</f>
        <v/>
      </c>
      <c r="K740" s="1177" t="str">
        <f>IF('Section 10a Bilan_Diffusion'!D120="","",'Section 10a Bilan_Diffusion'!D120)</f>
        <v/>
      </c>
      <c r="L740" s="43" t="str">
        <f>IF('Section 10a Bilan_Diffusion'!E120="","",IF('Section 10a Bilan_Diffusion'!E120="«Choisir»","",'Section 10a Bilan_Diffusion'!E120))</f>
        <v/>
      </c>
      <c r="M740" s="43" t="str">
        <f>IF('Section 10a Bilan_Diffusion'!F120="","",IF('Section 10a Bilan_Diffusion'!F120="«Choisir»","",'Section 10a Bilan_Diffusion'!F120))</f>
        <v/>
      </c>
      <c r="N740" s="43" t="str">
        <f>IF('Section 10a Bilan_Diffusion'!G120="","",'Section 10a Bilan_Diffusion'!G120)</f>
        <v/>
      </c>
      <c r="O740" s="43" t="str">
        <f>IF('Section 10a Bilan_Diffusion'!H120="","",'Section 10a Bilan_Diffusion'!H120)</f>
        <v/>
      </c>
      <c r="P740" s="43" t="str">
        <f>IF('Section 10a Bilan_Diffusion'!I120="","",IF('Section 10a Bilan_Diffusion'!I120="«Choisir»","",'Section 10a Bilan_Diffusion'!I120))</f>
        <v/>
      </c>
      <c r="Q740" s="43" t="str">
        <f>IF('Section 10a Bilan_Diffusion'!J120="","",IF('Section 10a Bilan_Diffusion'!J120="«Choisir»","",'Section 10a Bilan_Diffusion'!J120))</f>
        <v/>
      </c>
      <c r="R740" s="7" t="str">
        <f>IF('Section 10a Bilan_Diffusion'!K120="","",'Section 10a Bilan_Diffusion'!K120)</f>
        <v/>
      </c>
      <c r="S740" s="7" t="str">
        <f>IF('Section 10a Bilan_Diffusion'!L120="","",'Section 10a Bilan_Diffusion'!L120)</f>
        <v/>
      </c>
      <c r="T740" s="7" t="str">
        <f>IF('Section 10a Bilan_Diffusion'!M120="","",'Section 10a Bilan_Diffusion'!M120)</f>
        <v/>
      </c>
      <c r="U740" s="7" t="str">
        <f>IF('Section 10a Bilan_Diffusion'!N120="","",'Section 10a Bilan_Diffusion'!N120)</f>
        <v/>
      </c>
      <c r="V740" s="7">
        <f>'Section 10a Bilan_Diffusion'!O120</f>
        <v>0</v>
      </c>
      <c r="W740" s="7">
        <f>'Section 10a Bilan_Diffusion'!P120</f>
        <v>0</v>
      </c>
      <c r="X740" s="7">
        <f>'Section 10a Bilan_Diffusion'!Q120</f>
        <v>0</v>
      </c>
      <c r="Y740" s="7">
        <f>'Section 10a Bilan_Diffusion'!R120</f>
        <v>0</v>
      </c>
      <c r="Z740" s="7">
        <f>'Section 10a Bilan_Diffusion'!S120</f>
        <v>0</v>
      </c>
      <c r="AA740" s="7">
        <f>'Section 10a Bilan_Diffusion'!T120</f>
        <v>0</v>
      </c>
      <c r="AB740" s="7">
        <f>'Section 10a Bilan_Diffusion'!U120</f>
        <v>0</v>
      </c>
    </row>
    <row r="741" spans="1:28">
      <c r="A741" s="7">
        <f>'Identification '!$F$11</f>
        <v>0</v>
      </c>
      <c r="B741" s="43" t="str">
        <f>IF(AND('Identification '!$F$11="",'Identification '!$F$15&lt;&gt;""),'Identification '!$F$15,IF('Identification '!$F$11="","",IF('Identification '!$F$13="Inscrire le nom de votre organisme dans la cellule F15",'Identification '!$F$15,'Identification '!$F$13)))</f>
        <v/>
      </c>
      <c r="C741" s="7" t="str">
        <f>REF!$BM$7</f>
        <v>2025-2026</v>
      </c>
      <c r="D741" s="7" t="s">
        <v>2972</v>
      </c>
      <c r="E741" s="43" t="str">
        <f>'Identification '!$F$17</f>
        <v/>
      </c>
      <c r="F741" s="7" t="str">
        <f>'Identification '!$G$18</f>
        <v/>
      </c>
      <c r="G741" s="167" t="str">
        <f>IF('Section 10a Bilan_Diffusion'!$D$6="","",'Section 10a Bilan_Diffusion'!$D$6)</f>
        <v/>
      </c>
      <c r="H741" s="7" t="str">
        <f>IF('Section 10a Bilan_Diffusion'!$D$8="","",'Section 10a Bilan_Diffusion'!$D$8)</f>
        <v/>
      </c>
      <c r="I741" s="7" t="str">
        <f>IF('Section 10a Bilan_Diffusion'!$K$8="","",'Section 10a Bilan_Diffusion'!$K$8)</f>
        <v/>
      </c>
      <c r="J741" s="43" t="str">
        <f>IF('Section 10a Bilan_Diffusion'!C121="","",'Section 10a Bilan_Diffusion'!C121)</f>
        <v/>
      </c>
      <c r="K741" s="1177" t="str">
        <f>IF('Section 10a Bilan_Diffusion'!D121="","",'Section 10a Bilan_Diffusion'!D121)</f>
        <v/>
      </c>
      <c r="L741" s="43" t="str">
        <f>IF('Section 10a Bilan_Diffusion'!E121="","",IF('Section 10a Bilan_Diffusion'!E121="«Choisir»","",'Section 10a Bilan_Diffusion'!E121))</f>
        <v/>
      </c>
      <c r="M741" s="43" t="str">
        <f>IF('Section 10a Bilan_Diffusion'!F121="","",IF('Section 10a Bilan_Diffusion'!F121="«Choisir»","",'Section 10a Bilan_Diffusion'!F121))</f>
        <v/>
      </c>
      <c r="N741" s="43" t="str">
        <f>IF('Section 10a Bilan_Diffusion'!G121="","",'Section 10a Bilan_Diffusion'!G121)</f>
        <v/>
      </c>
      <c r="O741" s="43" t="str">
        <f>IF('Section 10a Bilan_Diffusion'!H121="","",'Section 10a Bilan_Diffusion'!H121)</f>
        <v/>
      </c>
      <c r="P741" s="43" t="str">
        <f>IF('Section 10a Bilan_Diffusion'!I121="","",IF('Section 10a Bilan_Diffusion'!I121="«Choisir»","",'Section 10a Bilan_Diffusion'!I121))</f>
        <v/>
      </c>
      <c r="Q741" s="43" t="str">
        <f>IF('Section 10a Bilan_Diffusion'!J121="","",IF('Section 10a Bilan_Diffusion'!J121="«Choisir»","",'Section 10a Bilan_Diffusion'!J121))</f>
        <v/>
      </c>
      <c r="R741" s="7" t="str">
        <f>IF('Section 10a Bilan_Diffusion'!K121="","",'Section 10a Bilan_Diffusion'!K121)</f>
        <v/>
      </c>
      <c r="S741" s="7" t="str">
        <f>IF('Section 10a Bilan_Diffusion'!L121="","",'Section 10a Bilan_Diffusion'!L121)</f>
        <v/>
      </c>
      <c r="T741" s="7" t="str">
        <f>IF('Section 10a Bilan_Diffusion'!M121="","",'Section 10a Bilan_Diffusion'!M121)</f>
        <v/>
      </c>
      <c r="U741" s="7" t="str">
        <f>IF('Section 10a Bilan_Diffusion'!N121="","",'Section 10a Bilan_Diffusion'!N121)</f>
        <v/>
      </c>
      <c r="V741" s="7">
        <f>'Section 10a Bilan_Diffusion'!O121</f>
        <v>0</v>
      </c>
      <c r="W741" s="7">
        <f>'Section 10a Bilan_Diffusion'!P121</f>
        <v>0</v>
      </c>
      <c r="X741" s="7">
        <f>'Section 10a Bilan_Diffusion'!Q121</f>
        <v>0</v>
      </c>
      <c r="Y741" s="7">
        <f>'Section 10a Bilan_Diffusion'!R121</f>
        <v>0</v>
      </c>
      <c r="Z741" s="7">
        <f>'Section 10a Bilan_Diffusion'!S121</f>
        <v>0</v>
      </c>
      <c r="AA741" s="7">
        <f>'Section 10a Bilan_Diffusion'!T121</f>
        <v>0</v>
      </c>
      <c r="AB741" s="7">
        <f>'Section 10a Bilan_Diffusion'!U121</f>
        <v>0</v>
      </c>
    </row>
    <row r="742" spans="1:28">
      <c r="A742" s="7">
        <f>'Identification '!$F$11</f>
        <v>0</v>
      </c>
      <c r="B742" s="43" t="str">
        <f>IF(AND('Identification '!$F$11="",'Identification '!$F$15&lt;&gt;""),'Identification '!$F$15,IF('Identification '!$F$11="","",IF('Identification '!$F$13="Inscrire le nom de votre organisme dans la cellule F15",'Identification '!$F$15,'Identification '!$F$13)))</f>
        <v/>
      </c>
      <c r="C742" s="7" t="str">
        <f>REF!$BM$7</f>
        <v>2025-2026</v>
      </c>
      <c r="D742" s="7" t="s">
        <v>2972</v>
      </c>
      <c r="E742" s="43" t="str">
        <f>'Identification '!$F$17</f>
        <v/>
      </c>
      <c r="F742" s="7" t="str">
        <f>'Identification '!$G$18</f>
        <v/>
      </c>
      <c r="G742" s="167" t="str">
        <f>IF('Section 10a Bilan_Diffusion'!$D$6="","",'Section 10a Bilan_Diffusion'!$D$6)</f>
        <v/>
      </c>
      <c r="H742" s="7" t="str">
        <f>IF('Section 10a Bilan_Diffusion'!$D$8="","",'Section 10a Bilan_Diffusion'!$D$8)</f>
        <v/>
      </c>
      <c r="I742" s="7" t="str">
        <f>IF('Section 10a Bilan_Diffusion'!$K$8="","",'Section 10a Bilan_Diffusion'!$K$8)</f>
        <v/>
      </c>
      <c r="J742" s="43" t="str">
        <f>IF('Section 10a Bilan_Diffusion'!C122="","",'Section 10a Bilan_Diffusion'!C122)</f>
        <v/>
      </c>
      <c r="K742" s="1177" t="str">
        <f>IF('Section 10a Bilan_Diffusion'!D122="","",'Section 10a Bilan_Diffusion'!D122)</f>
        <v/>
      </c>
      <c r="L742" s="43" t="str">
        <f>IF('Section 10a Bilan_Diffusion'!E122="","",IF('Section 10a Bilan_Diffusion'!E122="«Choisir»","",'Section 10a Bilan_Diffusion'!E122))</f>
        <v/>
      </c>
      <c r="M742" s="43" t="str">
        <f>IF('Section 10a Bilan_Diffusion'!F122="","",IF('Section 10a Bilan_Diffusion'!F122="«Choisir»","",'Section 10a Bilan_Diffusion'!F122))</f>
        <v/>
      </c>
      <c r="N742" s="43" t="str">
        <f>IF('Section 10a Bilan_Diffusion'!G122="","",'Section 10a Bilan_Diffusion'!G122)</f>
        <v/>
      </c>
      <c r="O742" s="43" t="str">
        <f>IF('Section 10a Bilan_Diffusion'!H122="","",'Section 10a Bilan_Diffusion'!H122)</f>
        <v/>
      </c>
      <c r="P742" s="43" t="str">
        <f>IF('Section 10a Bilan_Diffusion'!I122="","",IF('Section 10a Bilan_Diffusion'!I122="«Choisir»","",'Section 10a Bilan_Diffusion'!I122))</f>
        <v/>
      </c>
      <c r="Q742" s="43" t="str">
        <f>IF('Section 10a Bilan_Diffusion'!J122="","",IF('Section 10a Bilan_Diffusion'!J122="«Choisir»","",'Section 10a Bilan_Diffusion'!J122))</f>
        <v/>
      </c>
      <c r="R742" s="7" t="str">
        <f>IF('Section 10a Bilan_Diffusion'!K122="","",'Section 10a Bilan_Diffusion'!K122)</f>
        <v/>
      </c>
      <c r="S742" s="7" t="str">
        <f>IF('Section 10a Bilan_Diffusion'!L122="","",'Section 10a Bilan_Diffusion'!L122)</f>
        <v/>
      </c>
      <c r="T742" s="7" t="str">
        <f>IF('Section 10a Bilan_Diffusion'!M122="","",'Section 10a Bilan_Diffusion'!M122)</f>
        <v/>
      </c>
      <c r="U742" s="7" t="str">
        <f>IF('Section 10a Bilan_Diffusion'!N122="","",'Section 10a Bilan_Diffusion'!N122)</f>
        <v/>
      </c>
      <c r="V742" s="7">
        <f>'Section 10a Bilan_Diffusion'!O122</f>
        <v>0</v>
      </c>
      <c r="W742" s="7">
        <f>'Section 10a Bilan_Diffusion'!P122</f>
        <v>0</v>
      </c>
      <c r="X742" s="7">
        <f>'Section 10a Bilan_Diffusion'!Q122</f>
        <v>0</v>
      </c>
      <c r="Y742" s="7">
        <f>'Section 10a Bilan_Diffusion'!R122</f>
        <v>0</v>
      </c>
      <c r="Z742" s="7">
        <f>'Section 10a Bilan_Diffusion'!S122</f>
        <v>0</v>
      </c>
      <c r="AA742" s="7">
        <f>'Section 10a Bilan_Diffusion'!T122</f>
        <v>0</v>
      </c>
      <c r="AB742" s="7">
        <f>'Section 10a Bilan_Diffusion'!U122</f>
        <v>0</v>
      </c>
    </row>
    <row r="743" spans="1:28">
      <c r="A743" s="7">
        <f>'Identification '!$F$11</f>
        <v>0</v>
      </c>
      <c r="B743" s="43" t="str">
        <f>IF(AND('Identification '!$F$11="",'Identification '!$F$15&lt;&gt;""),'Identification '!$F$15,IF('Identification '!$F$11="","",IF('Identification '!$F$13="Inscrire le nom de votre organisme dans la cellule F15",'Identification '!$F$15,'Identification '!$F$13)))</f>
        <v/>
      </c>
      <c r="C743" s="7" t="str">
        <f>REF!$BM$7</f>
        <v>2025-2026</v>
      </c>
      <c r="D743" s="7" t="s">
        <v>2972</v>
      </c>
      <c r="E743" s="43" t="str">
        <f>'Identification '!$F$17</f>
        <v/>
      </c>
      <c r="F743" s="7" t="str">
        <f>'Identification '!$G$18</f>
        <v/>
      </c>
      <c r="G743" s="167" t="str">
        <f>IF('Section 10a Bilan_Diffusion'!$D$6="","",'Section 10a Bilan_Diffusion'!$D$6)</f>
        <v/>
      </c>
      <c r="H743" s="7" t="str">
        <f>IF('Section 10a Bilan_Diffusion'!$D$8="","",'Section 10a Bilan_Diffusion'!$D$8)</f>
        <v/>
      </c>
      <c r="I743" s="7" t="str">
        <f>IF('Section 10a Bilan_Diffusion'!$K$8="","",'Section 10a Bilan_Diffusion'!$K$8)</f>
        <v/>
      </c>
      <c r="J743" s="43" t="str">
        <f>IF('Section 10a Bilan_Diffusion'!C123="","",'Section 10a Bilan_Diffusion'!C123)</f>
        <v/>
      </c>
      <c r="K743" s="1177" t="str">
        <f>IF('Section 10a Bilan_Diffusion'!D123="","",'Section 10a Bilan_Diffusion'!D123)</f>
        <v/>
      </c>
      <c r="L743" s="43" t="str">
        <f>IF('Section 10a Bilan_Diffusion'!E123="","",IF('Section 10a Bilan_Diffusion'!E123="«Choisir»","",'Section 10a Bilan_Diffusion'!E123))</f>
        <v/>
      </c>
      <c r="M743" s="43" t="str">
        <f>IF('Section 10a Bilan_Diffusion'!F123="","",IF('Section 10a Bilan_Diffusion'!F123="«Choisir»","",'Section 10a Bilan_Diffusion'!F123))</f>
        <v/>
      </c>
      <c r="N743" s="43" t="str">
        <f>IF('Section 10a Bilan_Diffusion'!G123="","",'Section 10a Bilan_Diffusion'!G123)</f>
        <v/>
      </c>
      <c r="O743" s="43" t="str">
        <f>IF('Section 10a Bilan_Diffusion'!H123="","",'Section 10a Bilan_Diffusion'!H123)</f>
        <v/>
      </c>
      <c r="P743" s="43" t="str">
        <f>IF('Section 10a Bilan_Diffusion'!I123="","",IF('Section 10a Bilan_Diffusion'!I123="«Choisir»","",'Section 10a Bilan_Diffusion'!I123))</f>
        <v/>
      </c>
      <c r="Q743" s="43" t="str">
        <f>IF('Section 10a Bilan_Diffusion'!J123="","",IF('Section 10a Bilan_Diffusion'!J123="«Choisir»","",'Section 10a Bilan_Diffusion'!J123))</f>
        <v/>
      </c>
      <c r="R743" s="7" t="str">
        <f>IF('Section 10a Bilan_Diffusion'!K123="","",'Section 10a Bilan_Diffusion'!K123)</f>
        <v/>
      </c>
      <c r="S743" s="7" t="str">
        <f>IF('Section 10a Bilan_Diffusion'!L123="","",'Section 10a Bilan_Diffusion'!L123)</f>
        <v/>
      </c>
      <c r="T743" s="7" t="str">
        <f>IF('Section 10a Bilan_Diffusion'!M123="","",'Section 10a Bilan_Diffusion'!M123)</f>
        <v/>
      </c>
      <c r="U743" s="7" t="str">
        <f>IF('Section 10a Bilan_Diffusion'!N123="","",'Section 10a Bilan_Diffusion'!N123)</f>
        <v/>
      </c>
      <c r="V743" s="7">
        <f>'Section 10a Bilan_Diffusion'!O123</f>
        <v>0</v>
      </c>
      <c r="W743" s="7">
        <f>'Section 10a Bilan_Diffusion'!P123</f>
        <v>0</v>
      </c>
      <c r="X743" s="7">
        <f>'Section 10a Bilan_Diffusion'!Q123</f>
        <v>0</v>
      </c>
      <c r="Y743" s="7">
        <f>'Section 10a Bilan_Diffusion'!R123</f>
        <v>0</v>
      </c>
      <c r="Z743" s="7">
        <f>'Section 10a Bilan_Diffusion'!S123</f>
        <v>0</v>
      </c>
      <c r="AA743" s="7">
        <f>'Section 10a Bilan_Diffusion'!T123</f>
        <v>0</v>
      </c>
      <c r="AB743" s="7">
        <f>'Section 10a Bilan_Diffusion'!U123</f>
        <v>0</v>
      </c>
    </row>
    <row r="744" spans="1:28">
      <c r="A744" s="7">
        <f>'Identification '!$F$11</f>
        <v>0</v>
      </c>
      <c r="B744" s="43" t="str">
        <f>IF(AND('Identification '!$F$11="",'Identification '!$F$15&lt;&gt;""),'Identification '!$F$15,IF('Identification '!$F$11="","",IF('Identification '!$F$13="Inscrire le nom de votre organisme dans la cellule F15",'Identification '!$F$15,'Identification '!$F$13)))</f>
        <v/>
      </c>
      <c r="C744" s="7" t="str">
        <f>REF!$BM$7</f>
        <v>2025-2026</v>
      </c>
      <c r="D744" s="7" t="s">
        <v>2972</v>
      </c>
      <c r="E744" s="43" t="str">
        <f>'Identification '!$F$17</f>
        <v/>
      </c>
      <c r="F744" s="7" t="str">
        <f>'Identification '!$G$18</f>
        <v/>
      </c>
      <c r="G744" s="167" t="str">
        <f>IF('Section 10a Bilan_Diffusion'!$D$6="","",'Section 10a Bilan_Diffusion'!$D$6)</f>
        <v/>
      </c>
      <c r="H744" s="7" t="str">
        <f>IF('Section 10a Bilan_Diffusion'!$D$8="","",'Section 10a Bilan_Diffusion'!$D$8)</f>
        <v/>
      </c>
      <c r="I744" s="7" t="str">
        <f>IF('Section 10a Bilan_Diffusion'!$K$8="","",'Section 10a Bilan_Diffusion'!$K$8)</f>
        <v/>
      </c>
      <c r="J744" s="43" t="str">
        <f>IF('Section 10a Bilan_Diffusion'!C124="","",'Section 10a Bilan_Diffusion'!C124)</f>
        <v/>
      </c>
      <c r="K744" s="1177" t="str">
        <f>IF('Section 10a Bilan_Diffusion'!D124="","",'Section 10a Bilan_Diffusion'!D124)</f>
        <v/>
      </c>
      <c r="L744" s="43" t="str">
        <f>IF('Section 10a Bilan_Diffusion'!E124="","",IF('Section 10a Bilan_Diffusion'!E124="«Choisir»","",'Section 10a Bilan_Diffusion'!E124))</f>
        <v/>
      </c>
      <c r="M744" s="43" t="str">
        <f>IF('Section 10a Bilan_Diffusion'!F124="","",IF('Section 10a Bilan_Diffusion'!F124="«Choisir»","",'Section 10a Bilan_Diffusion'!F124))</f>
        <v/>
      </c>
      <c r="N744" s="43" t="str">
        <f>IF('Section 10a Bilan_Diffusion'!G124="","",'Section 10a Bilan_Diffusion'!G124)</f>
        <v/>
      </c>
      <c r="O744" s="43" t="str">
        <f>IF('Section 10a Bilan_Diffusion'!H124="","",'Section 10a Bilan_Diffusion'!H124)</f>
        <v/>
      </c>
      <c r="P744" s="43" t="str">
        <f>IF('Section 10a Bilan_Diffusion'!I124="","",IF('Section 10a Bilan_Diffusion'!I124="«Choisir»","",'Section 10a Bilan_Diffusion'!I124))</f>
        <v/>
      </c>
      <c r="Q744" s="43" t="str">
        <f>IF('Section 10a Bilan_Diffusion'!J124="","",IF('Section 10a Bilan_Diffusion'!J124="«Choisir»","",'Section 10a Bilan_Diffusion'!J124))</f>
        <v/>
      </c>
      <c r="R744" s="7" t="str">
        <f>IF('Section 10a Bilan_Diffusion'!K124="","",'Section 10a Bilan_Diffusion'!K124)</f>
        <v/>
      </c>
      <c r="S744" s="7" t="str">
        <f>IF('Section 10a Bilan_Diffusion'!L124="","",'Section 10a Bilan_Diffusion'!L124)</f>
        <v/>
      </c>
      <c r="T744" s="7" t="str">
        <f>IF('Section 10a Bilan_Diffusion'!M124="","",'Section 10a Bilan_Diffusion'!M124)</f>
        <v/>
      </c>
      <c r="U744" s="7" t="str">
        <f>IF('Section 10a Bilan_Diffusion'!N124="","",'Section 10a Bilan_Diffusion'!N124)</f>
        <v/>
      </c>
      <c r="V744" s="7">
        <f>'Section 10a Bilan_Diffusion'!O124</f>
        <v>0</v>
      </c>
      <c r="W744" s="7">
        <f>'Section 10a Bilan_Diffusion'!P124</f>
        <v>0</v>
      </c>
      <c r="X744" s="7">
        <f>'Section 10a Bilan_Diffusion'!Q124</f>
        <v>0</v>
      </c>
      <c r="Y744" s="7">
        <f>'Section 10a Bilan_Diffusion'!R124</f>
        <v>0</v>
      </c>
      <c r="Z744" s="7">
        <f>'Section 10a Bilan_Diffusion'!S124</f>
        <v>0</v>
      </c>
      <c r="AA744" s="7">
        <f>'Section 10a Bilan_Diffusion'!T124</f>
        <v>0</v>
      </c>
      <c r="AB744" s="7">
        <f>'Section 10a Bilan_Diffusion'!U124</f>
        <v>0</v>
      </c>
    </row>
    <row r="745" spans="1:28">
      <c r="A745" s="7">
        <f>'Identification '!$F$11</f>
        <v>0</v>
      </c>
      <c r="B745" s="43" t="str">
        <f>IF(AND('Identification '!$F$11="",'Identification '!$F$15&lt;&gt;""),'Identification '!$F$15,IF('Identification '!$F$11="","",IF('Identification '!$F$13="Inscrire le nom de votre organisme dans la cellule F15",'Identification '!$F$15,'Identification '!$F$13)))</f>
        <v/>
      </c>
      <c r="C745" s="7" t="str">
        <f>REF!$BM$7</f>
        <v>2025-2026</v>
      </c>
      <c r="D745" s="7" t="s">
        <v>2972</v>
      </c>
      <c r="E745" s="43" t="str">
        <f>'Identification '!$F$17</f>
        <v/>
      </c>
      <c r="F745" s="7" t="str">
        <f>'Identification '!$G$18</f>
        <v/>
      </c>
      <c r="G745" s="167" t="str">
        <f>IF('Section 10a Bilan_Diffusion'!$D$6="","",'Section 10a Bilan_Diffusion'!$D$6)</f>
        <v/>
      </c>
      <c r="H745" s="7" t="str">
        <f>IF('Section 10a Bilan_Diffusion'!$D$8="","",'Section 10a Bilan_Diffusion'!$D$8)</f>
        <v/>
      </c>
      <c r="I745" s="7" t="str">
        <f>IF('Section 10a Bilan_Diffusion'!$K$8="","",'Section 10a Bilan_Diffusion'!$K$8)</f>
        <v/>
      </c>
      <c r="J745" s="43" t="str">
        <f>IF('Section 10a Bilan_Diffusion'!C125="","",'Section 10a Bilan_Diffusion'!C125)</f>
        <v/>
      </c>
      <c r="K745" s="1177" t="str">
        <f>IF('Section 10a Bilan_Diffusion'!D125="","",'Section 10a Bilan_Diffusion'!D125)</f>
        <v/>
      </c>
      <c r="L745" s="43" t="str">
        <f>IF('Section 10a Bilan_Diffusion'!E125="","",IF('Section 10a Bilan_Diffusion'!E125="«Choisir»","",'Section 10a Bilan_Diffusion'!E125))</f>
        <v/>
      </c>
      <c r="M745" s="43" t="str">
        <f>IF('Section 10a Bilan_Diffusion'!F125="","",IF('Section 10a Bilan_Diffusion'!F125="«Choisir»","",'Section 10a Bilan_Diffusion'!F125))</f>
        <v/>
      </c>
      <c r="N745" s="43" t="str">
        <f>IF('Section 10a Bilan_Diffusion'!G125="","",'Section 10a Bilan_Diffusion'!G125)</f>
        <v/>
      </c>
      <c r="O745" s="43" t="str">
        <f>IF('Section 10a Bilan_Diffusion'!H125="","",'Section 10a Bilan_Diffusion'!H125)</f>
        <v/>
      </c>
      <c r="P745" s="43" t="str">
        <f>IF('Section 10a Bilan_Diffusion'!I125="","",IF('Section 10a Bilan_Diffusion'!I125="«Choisir»","",'Section 10a Bilan_Diffusion'!I125))</f>
        <v/>
      </c>
      <c r="Q745" s="43" t="str">
        <f>IF('Section 10a Bilan_Diffusion'!J125="","",IF('Section 10a Bilan_Diffusion'!J125="«Choisir»","",'Section 10a Bilan_Diffusion'!J125))</f>
        <v/>
      </c>
      <c r="R745" s="7" t="str">
        <f>IF('Section 10a Bilan_Diffusion'!K125="","",'Section 10a Bilan_Diffusion'!K125)</f>
        <v/>
      </c>
      <c r="S745" s="7" t="str">
        <f>IF('Section 10a Bilan_Diffusion'!L125="","",'Section 10a Bilan_Diffusion'!L125)</f>
        <v/>
      </c>
      <c r="T745" s="7" t="str">
        <f>IF('Section 10a Bilan_Diffusion'!M125="","",'Section 10a Bilan_Diffusion'!M125)</f>
        <v/>
      </c>
      <c r="U745" s="7" t="str">
        <f>IF('Section 10a Bilan_Diffusion'!N125="","",'Section 10a Bilan_Diffusion'!N125)</f>
        <v/>
      </c>
      <c r="V745" s="7">
        <f>'Section 10a Bilan_Diffusion'!O125</f>
        <v>0</v>
      </c>
      <c r="W745" s="7">
        <f>'Section 10a Bilan_Diffusion'!P125</f>
        <v>0</v>
      </c>
      <c r="X745" s="7">
        <f>'Section 10a Bilan_Diffusion'!Q125</f>
        <v>0</v>
      </c>
      <c r="Y745" s="7">
        <f>'Section 10a Bilan_Diffusion'!R125</f>
        <v>0</v>
      </c>
      <c r="Z745" s="7">
        <f>'Section 10a Bilan_Diffusion'!S125</f>
        <v>0</v>
      </c>
      <c r="AA745" s="7">
        <f>'Section 10a Bilan_Diffusion'!T125</f>
        <v>0</v>
      </c>
      <c r="AB745" s="7">
        <f>'Section 10a Bilan_Diffusion'!U125</f>
        <v>0</v>
      </c>
    </row>
    <row r="746" spans="1:28">
      <c r="A746" s="7">
        <f>'Identification '!$F$11</f>
        <v>0</v>
      </c>
      <c r="B746" s="43" t="str">
        <f>IF(AND('Identification '!$F$11="",'Identification '!$F$15&lt;&gt;""),'Identification '!$F$15,IF('Identification '!$F$11="","",IF('Identification '!$F$13="Inscrire le nom de votre organisme dans la cellule F15",'Identification '!$F$15,'Identification '!$F$13)))</f>
        <v/>
      </c>
      <c r="C746" s="7" t="str">
        <f>REF!$BM$7</f>
        <v>2025-2026</v>
      </c>
      <c r="D746" s="7" t="s">
        <v>2972</v>
      </c>
      <c r="E746" s="43" t="str">
        <f>'Identification '!$F$17</f>
        <v/>
      </c>
      <c r="F746" s="7" t="str">
        <f>'Identification '!$G$18</f>
        <v/>
      </c>
      <c r="G746" s="167" t="str">
        <f>IF('Section 10a Bilan_Diffusion'!$D$6="","",'Section 10a Bilan_Diffusion'!$D$6)</f>
        <v/>
      </c>
      <c r="H746" s="7" t="str">
        <f>IF('Section 10a Bilan_Diffusion'!$D$8="","",'Section 10a Bilan_Diffusion'!$D$8)</f>
        <v/>
      </c>
      <c r="I746" s="7" t="str">
        <f>IF('Section 10a Bilan_Diffusion'!$K$8="","",'Section 10a Bilan_Diffusion'!$K$8)</f>
        <v/>
      </c>
      <c r="J746" s="43" t="str">
        <f>IF('Section 10a Bilan_Diffusion'!C126="","",'Section 10a Bilan_Diffusion'!C126)</f>
        <v/>
      </c>
      <c r="K746" s="1177" t="str">
        <f>IF('Section 10a Bilan_Diffusion'!D126="","",'Section 10a Bilan_Diffusion'!D126)</f>
        <v/>
      </c>
      <c r="L746" s="43" t="str">
        <f>IF('Section 10a Bilan_Diffusion'!E126="","",IF('Section 10a Bilan_Diffusion'!E126="«Choisir»","",'Section 10a Bilan_Diffusion'!E126))</f>
        <v/>
      </c>
      <c r="M746" s="43" t="str">
        <f>IF('Section 10a Bilan_Diffusion'!F126="","",IF('Section 10a Bilan_Diffusion'!F126="«Choisir»","",'Section 10a Bilan_Diffusion'!F126))</f>
        <v/>
      </c>
      <c r="N746" s="43" t="str">
        <f>IF('Section 10a Bilan_Diffusion'!G126="","",'Section 10a Bilan_Diffusion'!G126)</f>
        <v/>
      </c>
      <c r="O746" s="43" t="str">
        <f>IF('Section 10a Bilan_Diffusion'!H126="","",'Section 10a Bilan_Diffusion'!H126)</f>
        <v/>
      </c>
      <c r="P746" s="43" t="str">
        <f>IF('Section 10a Bilan_Diffusion'!I126="","",IF('Section 10a Bilan_Diffusion'!I126="«Choisir»","",'Section 10a Bilan_Diffusion'!I126))</f>
        <v/>
      </c>
      <c r="Q746" s="43" t="str">
        <f>IF('Section 10a Bilan_Diffusion'!J126="","",IF('Section 10a Bilan_Diffusion'!J126="«Choisir»","",'Section 10a Bilan_Diffusion'!J126))</f>
        <v/>
      </c>
      <c r="R746" s="7" t="str">
        <f>IF('Section 10a Bilan_Diffusion'!K126="","",'Section 10a Bilan_Diffusion'!K126)</f>
        <v/>
      </c>
      <c r="S746" s="7" t="str">
        <f>IF('Section 10a Bilan_Diffusion'!L126="","",'Section 10a Bilan_Diffusion'!L126)</f>
        <v/>
      </c>
      <c r="T746" s="7" t="str">
        <f>IF('Section 10a Bilan_Diffusion'!M126="","",'Section 10a Bilan_Diffusion'!M126)</f>
        <v/>
      </c>
      <c r="U746" s="7" t="str">
        <f>IF('Section 10a Bilan_Diffusion'!N126="","",'Section 10a Bilan_Diffusion'!N126)</f>
        <v/>
      </c>
      <c r="V746" s="7">
        <f>'Section 10a Bilan_Diffusion'!O126</f>
        <v>0</v>
      </c>
      <c r="W746" s="7">
        <f>'Section 10a Bilan_Diffusion'!P126</f>
        <v>0</v>
      </c>
      <c r="X746" s="7">
        <f>'Section 10a Bilan_Diffusion'!Q126</f>
        <v>0</v>
      </c>
      <c r="Y746" s="7">
        <f>'Section 10a Bilan_Diffusion'!R126</f>
        <v>0</v>
      </c>
      <c r="Z746" s="7">
        <f>'Section 10a Bilan_Diffusion'!S126</f>
        <v>0</v>
      </c>
      <c r="AA746" s="7">
        <f>'Section 10a Bilan_Diffusion'!T126</f>
        <v>0</v>
      </c>
      <c r="AB746" s="7">
        <f>'Section 10a Bilan_Diffusion'!U126</f>
        <v>0</v>
      </c>
    </row>
    <row r="747" spans="1:28">
      <c r="A747" s="7">
        <f>'Identification '!$F$11</f>
        <v>0</v>
      </c>
      <c r="B747" s="43" t="str">
        <f>IF(AND('Identification '!$F$11="",'Identification '!$F$15&lt;&gt;""),'Identification '!$F$15,IF('Identification '!$F$11="","",IF('Identification '!$F$13="Inscrire le nom de votre organisme dans la cellule F15",'Identification '!$F$15,'Identification '!$F$13)))</f>
        <v/>
      </c>
      <c r="C747" s="7" t="str">
        <f>REF!$BM$7</f>
        <v>2025-2026</v>
      </c>
      <c r="D747" s="7" t="s">
        <v>2972</v>
      </c>
      <c r="E747" s="43" t="str">
        <f>'Identification '!$F$17</f>
        <v/>
      </c>
      <c r="F747" s="7" t="str">
        <f>'Identification '!$G$18</f>
        <v/>
      </c>
      <c r="G747" s="167" t="str">
        <f>IF('Section 10a Bilan_Diffusion'!$D$6="","",'Section 10a Bilan_Diffusion'!$D$6)</f>
        <v/>
      </c>
      <c r="H747" s="7" t="str">
        <f>IF('Section 10a Bilan_Diffusion'!$D$8="","",'Section 10a Bilan_Diffusion'!$D$8)</f>
        <v/>
      </c>
      <c r="I747" s="7" t="str">
        <f>IF('Section 10a Bilan_Diffusion'!$K$8="","",'Section 10a Bilan_Diffusion'!$K$8)</f>
        <v/>
      </c>
      <c r="J747" s="43" t="str">
        <f>IF('Section 10a Bilan_Diffusion'!C127="","",'Section 10a Bilan_Diffusion'!C127)</f>
        <v/>
      </c>
      <c r="K747" s="1177" t="str">
        <f>IF('Section 10a Bilan_Diffusion'!D127="","",'Section 10a Bilan_Diffusion'!D127)</f>
        <v/>
      </c>
      <c r="L747" s="43" t="str">
        <f>IF('Section 10a Bilan_Diffusion'!E127="","",IF('Section 10a Bilan_Diffusion'!E127="«Choisir»","",'Section 10a Bilan_Diffusion'!E127))</f>
        <v/>
      </c>
      <c r="M747" s="43" t="str">
        <f>IF('Section 10a Bilan_Diffusion'!F127="","",IF('Section 10a Bilan_Diffusion'!F127="«Choisir»","",'Section 10a Bilan_Diffusion'!F127))</f>
        <v/>
      </c>
      <c r="N747" s="43" t="str">
        <f>IF('Section 10a Bilan_Diffusion'!G127="","",'Section 10a Bilan_Diffusion'!G127)</f>
        <v/>
      </c>
      <c r="O747" s="43" t="str">
        <f>IF('Section 10a Bilan_Diffusion'!H127="","",'Section 10a Bilan_Diffusion'!H127)</f>
        <v/>
      </c>
      <c r="P747" s="43" t="str">
        <f>IF('Section 10a Bilan_Diffusion'!I127="","",IF('Section 10a Bilan_Diffusion'!I127="«Choisir»","",'Section 10a Bilan_Diffusion'!I127))</f>
        <v/>
      </c>
      <c r="Q747" s="43" t="str">
        <f>IF('Section 10a Bilan_Diffusion'!J127="","",IF('Section 10a Bilan_Diffusion'!J127="«Choisir»","",'Section 10a Bilan_Diffusion'!J127))</f>
        <v/>
      </c>
      <c r="R747" s="7" t="str">
        <f>IF('Section 10a Bilan_Diffusion'!K127="","",'Section 10a Bilan_Diffusion'!K127)</f>
        <v/>
      </c>
      <c r="S747" s="7" t="str">
        <f>IF('Section 10a Bilan_Diffusion'!L127="","",'Section 10a Bilan_Diffusion'!L127)</f>
        <v/>
      </c>
      <c r="T747" s="7" t="str">
        <f>IF('Section 10a Bilan_Diffusion'!M127="","",'Section 10a Bilan_Diffusion'!M127)</f>
        <v/>
      </c>
      <c r="U747" s="7" t="str">
        <f>IF('Section 10a Bilan_Diffusion'!N127="","",'Section 10a Bilan_Diffusion'!N127)</f>
        <v/>
      </c>
      <c r="V747" s="7">
        <f>'Section 10a Bilan_Diffusion'!O127</f>
        <v>0</v>
      </c>
      <c r="W747" s="7">
        <f>'Section 10a Bilan_Diffusion'!P127</f>
        <v>0</v>
      </c>
      <c r="X747" s="7">
        <f>'Section 10a Bilan_Diffusion'!Q127</f>
        <v>0</v>
      </c>
      <c r="Y747" s="7">
        <f>'Section 10a Bilan_Diffusion'!R127</f>
        <v>0</v>
      </c>
      <c r="Z747" s="7">
        <f>'Section 10a Bilan_Diffusion'!S127</f>
        <v>0</v>
      </c>
      <c r="AA747" s="7">
        <f>'Section 10a Bilan_Diffusion'!T127</f>
        <v>0</v>
      </c>
      <c r="AB747" s="7">
        <f>'Section 10a Bilan_Diffusion'!U127</f>
        <v>0</v>
      </c>
    </row>
    <row r="748" spans="1:28">
      <c r="A748" s="7">
        <f>'Identification '!$F$11</f>
        <v>0</v>
      </c>
      <c r="B748" s="43" t="str">
        <f>IF(AND('Identification '!$F$11="",'Identification '!$F$15&lt;&gt;""),'Identification '!$F$15,IF('Identification '!$F$11="","",IF('Identification '!$F$13="Inscrire le nom de votre organisme dans la cellule F15",'Identification '!$F$15,'Identification '!$F$13)))</f>
        <v/>
      </c>
      <c r="C748" s="7" t="str">
        <f>REF!$BM$7</f>
        <v>2025-2026</v>
      </c>
      <c r="D748" s="7" t="s">
        <v>2972</v>
      </c>
      <c r="E748" s="43" t="str">
        <f>'Identification '!$F$17</f>
        <v/>
      </c>
      <c r="F748" s="7" t="str">
        <f>'Identification '!$G$18</f>
        <v/>
      </c>
      <c r="G748" s="167" t="str">
        <f>IF('Section 10a Bilan_Diffusion'!$D$6="","",'Section 10a Bilan_Diffusion'!$D$6)</f>
        <v/>
      </c>
      <c r="H748" s="7" t="str">
        <f>IF('Section 10a Bilan_Diffusion'!$D$8="","",'Section 10a Bilan_Diffusion'!$D$8)</f>
        <v/>
      </c>
      <c r="I748" s="7" t="str">
        <f>IF('Section 10a Bilan_Diffusion'!$K$8="","",'Section 10a Bilan_Diffusion'!$K$8)</f>
        <v/>
      </c>
      <c r="J748" s="43" t="str">
        <f>IF('Section 10a Bilan_Diffusion'!C128="","",'Section 10a Bilan_Diffusion'!C128)</f>
        <v/>
      </c>
      <c r="K748" s="1177" t="str">
        <f>IF('Section 10a Bilan_Diffusion'!D128="","",'Section 10a Bilan_Diffusion'!D128)</f>
        <v/>
      </c>
      <c r="L748" s="43" t="str">
        <f>IF('Section 10a Bilan_Diffusion'!E128="","",IF('Section 10a Bilan_Diffusion'!E128="«Choisir»","",'Section 10a Bilan_Diffusion'!E128))</f>
        <v/>
      </c>
      <c r="M748" s="43" t="str">
        <f>IF('Section 10a Bilan_Diffusion'!F128="","",IF('Section 10a Bilan_Diffusion'!F128="«Choisir»","",'Section 10a Bilan_Diffusion'!F128))</f>
        <v/>
      </c>
      <c r="N748" s="43" t="str">
        <f>IF('Section 10a Bilan_Diffusion'!G128="","",'Section 10a Bilan_Diffusion'!G128)</f>
        <v/>
      </c>
      <c r="O748" s="43" t="str">
        <f>IF('Section 10a Bilan_Diffusion'!H128="","",'Section 10a Bilan_Diffusion'!H128)</f>
        <v/>
      </c>
      <c r="P748" s="43" t="str">
        <f>IF('Section 10a Bilan_Diffusion'!I128="","",IF('Section 10a Bilan_Diffusion'!I128="«Choisir»","",'Section 10a Bilan_Diffusion'!I128))</f>
        <v/>
      </c>
      <c r="Q748" s="43" t="str">
        <f>IF('Section 10a Bilan_Diffusion'!J128="","",IF('Section 10a Bilan_Diffusion'!J128="«Choisir»","",'Section 10a Bilan_Diffusion'!J128))</f>
        <v/>
      </c>
      <c r="R748" s="7" t="str">
        <f>IF('Section 10a Bilan_Diffusion'!K128="","",'Section 10a Bilan_Diffusion'!K128)</f>
        <v/>
      </c>
      <c r="S748" s="7" t="str">
        <f>IF('Section 10a Bilan_Diffusion'!L128="","",'Section 10a Bilan_Diffusion'!L128)</f>
        <v/>
      </c>
      <c r="T748" s="7" t="str">
        <f>IF('Section 10a Bilan_Diffusion'!M128="","",'Section 10a Bilan_Diffusion'!M128)</f>
        <v/>
      </c>
      <c r="U748" s="7" t="str">
        <f>IF('Section 10a Bilan_Diffusion'!N128="","",'Section 10a Bilan_Diffusion'!N128)</f>
        <v/>
      </c>
      <c r="V748" s="7">
        <f>'Section 10a Bilan_Diffusion'!O128</f>
        <v>0</v>
      </c>
      <c r="W748" s="7">
        <f>'Section 10a Bilan_Diffusion'!P128</f>
        <v>0</v>
      </c>
      <c r="X748" s="7">
        <f>'Section 10a Bilan_Diffusion'!Q128</f>
        <v>0</v>
      </c>
      <c r="Y748" s="7">
        <f>'Section 10a Bilan_Diffusion'!R128</f>
        <v>0</v>
      </c>
      <c r="Z748" s="7">
        <f>'Section 10a Bilan_Diffusion'!S128</f>
        <v>0</v>
      </c>
      <c r="AA748" s="7">
        <f>'Section 10a Bilan_Diffusion'!T128</f>
        <v>0</v>
      </c>
      <c r="AB748" s="7">
        <f>'Section 10a Bilan_Diffusion'!U128</f>
        <v>0</v>
      </c>
    </row>
    <row r="749" spans="1:28">
      <c r="A749" s="7">
        <f>'Identification '!$F$11</f>
        <v>0</v>
      </c>
      <c r="B749" s="43" t="str">
        <f>IF(AND('Identification '!$F$11="",'Identification '!$F$15&lt;&gt;""),'Identification '!$F$15,IF('Identification '!$F$11="","",IF('Identification '!$F$13="Inscrire le nom de votre organisme dans la cellule F15",'Identification '!$F$15,'Identification '!$F$13)))</f>
        <v/>
      </c>
      <c r="C749" s="7" t="str">
        <f>REF!$BM$7</f>
        <v>2025-2026</v>
      </c>
      <c r="D749" s="7" t="s">
        <v>2972</v>
      </c>
      <c r="E749" s="43" t="str">
        <f>'Identification '!$F$17</f>
        <v/>
      </c>
      <c r="F749" s="7" t="str">
        <f>'Identification '!$G$18</f>
        <v/>
      </c>
      <c r="G749" s="167" t="str">
        <f>IF('Section 10a Bilan_Diffusion'!$D$6="","",'Section 10a Bilan_Diffusion'!$D$6)</f>
        <v/>
      </c>
      <c r="H749" s="7" t="str">
        <f>IF('Section 10a Bilan_Diffusion'!$D$8="","",'Section 10a Bilan_Diffusion'!$D$8)</f>
        <v/>
      </c>
      <c r="I749" s="7" t="str">
        <f>IF('Section 10a Bilan_Diffusion'!$K$8="","",'Section 10a Bilan_Diffusion'!$K$8)</f>
        <v/>
      </c>
      <c r="J749" s="43" t="str">
        <f>IF('Section 10a Bilan_Diffusion'!C129="","",'Section 10a Bilan_Diffusion'!C129)</f>
        <v/>
      </c>
      <c r="K749" s="1177" t="str">
        <f>IF('Section 10a Bilan_Diffusion'!D129="","",'Section 10a Bilan_Diffusion'!D129)</f>
        <v/>
      </c>
      <c r="L749" s="43" t="str">
        <f>IF('Section 10a Bilan_Diffusion'!E129="","",IF('Section 10a Bilan_Diffusion'!E129="«Choisir»","",'Section 10a Bilan_Diffusion'!E129))</f>
        <v/>
      </c>
      <c r="M749" s="43" t="str">
        <f>IF('Section 10a Bilan_Diffusion'!F129="","",IF('Section 10a Bilan_Diffusion'!F129="«Choisir»","",'Section 10a Bilan_Diffusion'!F129))</f>
        <v/>
      </c>
      <c r="N749" s="43" t="str">
        <f>IF('Section 10a Bilan_Diffusion'!G129="","",'Section 10a Bilan_Diffusion'!G129)</f>
        <v/>
      </c>
      <c r="O749" s="43" t="str">
        <f>IF('Section 10a Bilan_Diffusion'!H129="","",'Section 10a Bilan_Diffusion'!H129)</f>
        <v/>
      </c>
      <c r="P749" s="43" t="str">
        <f>IF('Section 10a Bilan_Diffusion'!I129="","",IF('Section 10a Bilan_Diffusion'!I129="«Choisir»","",'Section 10a Bilan_Diffusion'!I129))</f>
        <v/>
      </c>
      <c r="Q749" s="43" t="str">
        <f>IF('Section 10a Bilan_Diffusion'!J129="","",IF('Section 10a Bilan_Diffusion'!J129="«Choisir»","",'Section 10a Bilan_Diffusion'!J129))</f>
        <v/>
      </c>
      <c r="R749" s="7" t="str">
        <f>IF('Section 10a Bilan_Diffusion'!K129="","",'Section 10a Bilan_Diffusion'!K129)</f>
        <v/>
      </c>
      <c r="S749" s="7" t="str">
        <f>IF('Section 10a Bilan_Diffusion'!L129="","",'Section 10a Bilan_Diffusion'!L129)</f>
        <v/>
      </c>
      <c r="T749" s="7" t="str">
        <f>IF('Section 10a Bilan_Diffusion'!M129="","",'Section 10a Bilan_Diffusion'!M129)</f>
        <v/>
      </c>
      <c r="U749" s="7" t="str">
        <f>IF('Section 10a Bilan_Diffusion'!N129="","",'Section 10a Bilan_Diffusion'!N129)</f>
        <v/>
      </c>
      <c r="V749" s="7">
        <f>'Section 10a Bilan_Diffusion'!O129</f>
        <v>0</v>
      </c>
      <c r="W749" s="7">
        <f>'Section 10a Bilan_Diffusion'!P129</f>
        <v>0</v>
      </c>
      <c r="X749" s="7">
        <f>'Section 10a Bilan_Diffusion'!Q129</f>
        <v>0</v>
      </c>
      <c r="Y749" s="7">
        <f>'Section 10a Bilan_Diffusion'!R129</f>
        <v>0</v>
      </c>
      <c r="Z749" s="7">
        <f>'Section 10a Bilan_Diffusion'!S129</f>
        <v>0</v>
      </c>
      <c r="AA749" s="7">
        <f>'Section 10a Bilan_Diffusion'!T129</f>
        <v>0</v>
      </c>
      <c r="AB749" s="7">
        <f>'Section 10a Bilan_Diffusion'!U129</f>
        <v>0</v>
      </c>
    </row>
    <row r="750" spans="1:28">
      <c r="A750" s="7">
        <f>'Identification '!$F$11</f>
        <v>0</v>
      </c>
      <c r="B750" s="43" t="str">
        <f>IF(AND('Identification '!$F$11="",'Identification '!$F$15&lt;&gt;""),'Identification '!$F$15,IF('Identification '!$F$11="","",IF('Identification '!$F$13="Inscrire le nom de votre organisme dans la cellule F15",'Identification '!$F$15,'Identification '!$F$13)))</f>
        <v/>
      </c>
      <c r="C750" s="7" t="str">
        <f>REF!$BM$7</f>
        <v>2025-2026</v>
      </c>
      <c r="D750" s="7" t="s">
        <v>2972</v>
      </c>
      <c r="E750" s="43" t="str">
        <f>'Identification '!$F$17</f>
        <v/>
      </c>
      <c r="F750" s="7" t="str">
        <f>'Identification '!$G$18</f>
        <v/>
      </c>
      <c r="G750" s="167" t="str">
        <f>IF('Section 10a Bilan_Diffusion'!$D$6="","",'Section 10a Bilan_Diffusion'!$D$6)</f>
        <v/>
      </c>
      <c r="H750" s="7" t="str">
        <f>IF('Section 10a Bilan_Diffusion'!$D$8="","",'Section 10a Bilan_Diffusion'!$D$8)</f>
        <v/>
      </c>
      <c r="I750" s="7" t="str">
        <f>IF('Section 10a Bilan_Diffusion'!$K$8="","",'Section 10a Bilan_Diffusion'!$K$8)</f>
        <v/>
      </c>
      <c r="J750" s="43" t="str">
        <f>IF('Section 10a Bilan_Diffusion'!C130="","",'Section 10a Bilan_Diffusion'!C130)</f>
        <v/>
      </c>
      <c r="K750" s="1177" t="str">
        <f>IF('Section 10a Bilan_Diffusion'!D130="","",'Section 10a Bilan_Diffusion'!D130)</f>
        <v/>
      </c>
      <c r="L750" s="43" t="str">
        <f>IF('Section 10a Bilan_Diffusion'!E130="","",IF('Section 10a Bilan_Diffusion'!E130="«Choisir»","",'Section 10a Bilan_Diffusion'!E130))</f>
        <v/>
      </c>
      <c r="M750" s="43" t="str">
        <f>IF('Section 10a Bilan_Diffusion'!F130="","",IF('Section 10a Bilan_Diffusion'!F130="«Choisir»","",'Section 10a Bilan_Diffusion'!F130))</f>
        <v/>
      </c>
      <c r="N750" s="43" t="str">
        <f>IF('Section 10a Bilan_Diffusion'!G130="","",'Section 10a Bilan_Diffusion'!G130)</f>
        <v/>
      </c>
      <c r="O750" s="43" t="str">
        <f>IF('Section 10a Bilan_Diffusion'!H130="","",'Section 10a Bilan_Diffusion'!H130)</f>
        <v/>
      </c>
      <c r="P750" s="43" t="str">
        <f>IF('Section 10a Bilan_Diffusion'!I130="","",IF('Section 10a Bilan_Diffusion'!I130="«Choisir»","",'Section 10a Bilan_Diffusion'!I130))</f>
        <v/>
      </c>
      <c r="Q750" s="43" t="str">
        <f>IF('Section 10a Bilan_Diffusion'!J130="","",IF('Section 10a Bilan_Diffusion'!J130="«Choisir»","",'Section 10a Bilan_Diffusion'!J130))</f>
        <v/>
      </c>
      <c r="R750" s="7" t="str">
        <f>IF('Section 10a Bilan_Diffusion'!K130="","",'Section 10a Bilan_Diffusion'!K130)</f>
        <v/>
      </c>
      <c r="S750" s="7" t="str">
        <f>IF('Section 10a Bilan_Diffusion'!L130="","",'Section 10a Bilan_Diffusion'!L130)</f>
        <v/>
      </c>
      <c r="T750" s="7" t="str">
        <f>IF('Section 10a Bilan_Diffusion'!M130="","",'Section 10a Bilan_Diffusion'!M130)</f>
        <v/>
      </c>
      <c r="U750" s="7" t="str">
        <f>IF('Section 10a Bilan_Diffusion'!N130="","",'Section 10a Bilan_Diffusion'!N130)</f>
        <v/>
      </c>
      <c r="V750" s="7">
        <f>'Section 10a Bilan_Diffusion'!O130</f>
        <v>0</v>
      </c>
      <c r="W750" s="7">
        <f>'Section 10a Bilan_Diffusion'!P130</f>
        <v>0</v>
      </c>
      <c r="X750" s="7">
        <f>'Section 10a Bilan_Diffusion'!Q130</f>
        <v>0</v>
      </c>
      <c r="Y750" s="7">
        <f>'Section 10a Bilan_Diffusion'!R130</f>
        <v>0</v>
      </c>
      <c r="Z750" s="7">
        <f>'Section 10a Bilan_Diffusion'!S130</f>
        <v>0</v>
      </c>
      <c r="AA750" s="7">
        <f>'Section 10a Bilan_Diffusion'!T130</f>
        <v>0</v>
      </c>
      <c r="AB750" s="7">
        <f>'Section 10a Bilan_Diffusion'!U130</f>
        <v>0</v>
      </c>
    </row>
    <row r="751" spans="1:28">
      <c r="A751" s="7">
        <f>'Identification '!$F$11</f>
        <v>0</v>
      </c>
      <c r="B751" s="43" t="str">
        <f>IF(AND('Identification '!$F$11="",'Identification '!$F$15&lt;&gt;""),'Identification '!$F$15,IF('Identification '!$F$11="","",IF('Identification '!$F$13="Inscrire le nom de votre organisme dans la cellule F15",'Identification '!$F$15,'Identification '!$F$13)))</f>
        <v/>
      </c>
      <c r="C751" s="7" t="str">
        <f>REF!$BM$7</f>
        <v>2025-2026</v>
      </c>
      <c r="D751" s="7" t="s">
        <v>2972</v>
      </c>
      <c r="E751" s="43" t="str">
        <f>'Identification '!$F$17</f>
        <v/>
      </c>
      <c r="F751" s="7" t="str">
        <f>'Identification '!$G$18</f>
        <v/>
      </c>
      <c r="G751" s="167" t="str">
        <f>IF('Section 10a Bilan_Diffusion'!$D$6="","",'Section 10a Bilan_Diffusion'!$D$6)</f>
        <v/>
      </c>
      <c r="H751" s="7" t="str">
        <f>IF('Section 10a Bilan_Diffusion'!$D$8="","",'Section 10a Bilan_Diffusion'!$D$8)</f>
        <v/>
      </c>
      <c r="I751" s="7" t="str">
        <f>IF('Section 10a Bilan_Diffusion'!$K$8="","",'Section 10a Bilan_Diffusion'!$K$8)</f>
        <v/>
      </c>
      <c r="J751" s="43" t="str">
        <f>IF('Section 10a Bilan_Diffusion'!C131="","",'Section 10a Bilan_Diffusion'!C131)</f>
        <v/>
      </c>
      <c r="K751" s="1177" t="str">
        <f>IF('Section 10a Bilan_Diffusion'!D131="","",'Section 10a Bilan_Diffusion'!D131)</f>
        <v/>
      </c>
      <c r="L751" s="43" t="str">
        <f>IF('Section 10a Bilan_Diffusion'!E131="","",IF('Section 10a Bilan_Diffusion'!E131="«Choisir»","",'Section 10a Bilan_Diffusion'!E131))</f>
        <v/>
      </c>
      <c r="M751" s="43" t="str">
        <f>IF('Section 10a Bilan_Diffusion'!F131="","",IF('Section 10a Bilan_Diffusion'!F131="«Choisir»","",'Section 10a Bilan_Diffusion'!F131))</f>
        <v/>
      </c>
      <c r="N751" s="43" t="str">
        <f>IF('Section 10a Bilan_Diffusion'!G131="","",'Section 10a Bilan_Diffusion'!G131)</f>
        <v/>
      </c>
      <c r="O751" s="43" t="str">
        <f>IF('Section 10a Bilan_Diffusion'!H131="","",'Section 10a Bilan_Diffusion'!H131)</f>
        <v/>
      </c>
      <c r="P751" s="43" t="str">
        <f>IF('Section 10a Bilan_Diffusion'!I131="","",IF('Section 10a Bilan_Diffusion'!I131="«Choisir»","",'Section 10a Bilan_Diffusion'!I131))</f>
        <v/>
      </c>
      <c r="Q751" s="43" t="str">
        <f>IF('Section 10a Bilan_Diffusion'!J131="","",IF('Section 10a Bilan_Diffusion'!J131="«Choisir»","",'Section 10a Bilan_Diffusion'!J131))</f>
        <v/>
      </c>
      <c r="R751" s="7" t="str">
        <f>IF('Section 10a Bilan_Diffusion'!K131="","",'Section 10a Bilan_Diffusion'!K131)</f>
        <v/>
      </c>
      <c r="S751" s="7" t="str">
        <f>IF('Section 10a Bilan_Diffusion'!L131="","",'Section 10a Bilan_Diffusion'!L131)</f>
        <v/>
      </c>
      <c r="T751" s="7" t="str">
        <f>IF('Section 10a Bilan_Diffusion'!M131="","",'Section 10a Bilan_Diffusion'!M131)</f>
        <v/>
      </c>
      <c r="U751" s="7" t="str">
        <f>IF('Section 10a Bilan_Diffusion'!N131="","",'Section 10a Bilan_Diffusion'!N131)</f>
        <v/>
      </c>
      <c r="V751" s="7">
        <f>'Section 10a Bilan_Diffusion'!O131</f>
        <v>0</v>
      </c>
      <c r="W751" s="7">
        <f>'Section 10a Bilan_Diffusion'!P131</f>
        <v>0</v>
      </c>
      <c r="X751" s="7">
        <f>'Section 10a Bilan_Diffusion'!Q131</f>
        <v>0</v>
      </c>
      <c r="Y751" s="7">
        <f>'Section 10a Bilan_Diffusion'!R131</f>
        <v>0</v>
      </c>
      <c r="Z751" s="7">
        <f>'Section 10a Bilan_Diffusion'!S131</f>
        <v>0</v>
      </c>
      <c r="AA751" s="7">
        <f>'Section 10a Bilan_Diffusion'!T131</f>
        <v>0</v>
      </c>
      <c r="AB751" s="7">
        <f>'Section 10a Bilan_Diffusion'!U131</f>
        <v>0</v>
      </c>
    </row>
    <row r="752" spans="1:28">
      <c r="A752" s="7">
        <f>'Identification '!$F$11</f>
        <v>0</v>
      </c>
      <c r="B752" s="43" t="str">
        <f>IF(AND('Identification '!$F$11="",'Identification '!$F$15&lt;&gt;""),'Identification '!$F$15,IF('Identification '!$F$11="","",IF('Identification '!$F$13="Inscrire le nom de votre organisme dans la cellule F15",'Identification '!$F$15,'Identification '!$F$13)))</f>
        <v/>
      </c>
      <c r="C752" s="7" t="str">
        <f>REF!$BM$7</f>
        <v>2025-2026</v>
      </c>
      <c r="D752" s="7" t="s">
        <v>2972</v>
      </c>
      <c r="E752" s="43" t="str">
        <f>'Identification '!$F$17</f>
        <v/>
      </c>
      <c r="F752" s="7" t="str">
        <f>'Identification '!$G$18</f>
        <v/>
      </c>
      <c r="G752" s="167" t="str">
        <f>IF('Section 10a Bilan_Diffusion'!$D$6="","",'Section 10a Bilan_Diffusion'!$D$6)</f>
        <v/>
      </c>
      <c r="H752" s="7" t="str">
        <f>IF('Section 10a Bilan_Diffusion'!$D$8="","",'Section 10a Bilan_Diffusion'!$D$8)</f>
        <v/>
      </c>
      <c r="I752" s="7" t="str">
        <f>IF('Section 10a Bilan_Diffusion'!$K$8="","",'Section 10a Bilan_Diffusion'!$K$8)</f>
        <v/>
      </c>
      <c r="J752" s="43" t="str">
        <f>IF('Section 10a Bilan_Diffusion'!C132="","",'Section 10a Bilan_Diffusion'!C132)</f>
        <v/>
      </c>
      <c r="K752" s="1177" t="str">
        <f>IF('Section 10a Bilan_Diffusion'!D132="","",'Section 10a Bilan_Diffusion'!D132)</f>
        <v/>
      </c>
      <c r="L752" s="43" t="str">
        <f>IF('Section 10a Bilan_Diffusion'!E132="","",IF('Section 10a Bilan_Diffusion'!E132="«Choisir»","",'Section 10a Bilan_Diffusion'!E132))</f>
        <v/>
      </c>
      <c r="M752" s="43" t="str">
        <f>IF('Section 10a Bilan_Diffusion'!F132="","",IF('Section 10a Bilan_Diffusion'!F132="«Choisir»","",'Section 10a Bilan_Diffusion'!F132))</f>
        <v/>
      </c>
      <c r="N752" s="43" t="str">
        <f>IF('Section 10a Bilan_Diffusion'!G132="","",'Section 10a Bilan_Diffusion'!G132)</f>
        <v/>
      </c>
      <c r="O752" s="43" t="str">
        <f>IF('Section 10a Bilan_Diffusion'!H132="","",'Section 10a Bilan_Diffusion'!H132)</f>
        <v/>
      </c>
      <c r="P752" s="43" t="str">
        <f>IF('Section 10a Bilan_Diffusion'!I132="","",IF('Section 10a Bilan_Diffusion'!I132="«Choisir»","",'Section 10a Bilan_Diffusion'!I132))</f>
        <v/>
      </c>
      <c r="Q752" s="43" t="str">
        <f>IF('Section 10a Bilan_Diffusion'!J132="","",IF('Section 10a Bilan_Diffusion'!J132="«Choisir»","",'Section 10a Bilan_Diffusion'!J132))</f>
        <v/>
      </c>
      <c r="R752" s="7" t="str">
        <f>IF('Section 10a Bilan_Diffusion'!K132="","",'Section 10a Bilan_Diffusion'!K132)</f>
        <v/>
      </c>
      <c r="S752" s="7" t="str">
        <f>IF('Section 10a Bilan_Diffusion'!L132="","",'Section 10a Bilan_Diffusion'!L132)</f>
        <v/>
      </c>
      <c r="T752" s="7" t="str">
        <f>IF('Section 10a Bilan_Diffusion'!M132="","",'Section 10a Bilan_Diffusion'!M132)</f>
        <v/>
      </c>
      <c r="U752" s="7" t="str">
        <f>IF('Section 10a Bilan_Diffusion'!N132="","",'Section 10a Bilan_Diffusion'!N132)</f>
        <v/>
      </c>
      <c r="V752" s="7">
        <f>'Section 10a Bilan_Diffusion'!O132</f>
        <v>0</v>
      </c>
      <c r="W752" s="7">
        <f>'Section 10a Bilan_Diffusion'!P132</f>
        <v>0</v>
      </c>
      <c r="X752" s="7">
        <f>'Section 10a Bilan_Diffusion'!Q132</f>
        <v>0</v>
      </c>
      <c r="Y752" s="7">
        <f>'Section 10a Bilan_Diffusion'!R132</f>
        <v>0</v>
      </c>
      <c r="Z752" s="7">
        <f>'Section 10a Bilan_Diffusion'!S132</f>
        <v>0</v>
      </c>
      <c r="AA752" s="7">
        <f>'Section 10a Bilan_Diffusion'!T132</f>
        <v>0</v>
      </c>
      <c r="AB752" s="7">
        <f>'Section 10a Bilan_Diffusion'!U132</f>
        <v>0</v>
      </c>
    </row>
    <row r="753" spans="1:28">
      <c r="A753" s="7">
        <f>'Identification '!$F$11</f>
        <v>0</v>
      </c>
      <c r="B753" s="43" t="str">
        <f>IF(AND('Identification '!$F$11="",'Identification '!$F$15&lt;&gt;""),'Identification '!$F$15,IF('Identification '!$F$11="","",IF('Identification '!$F$13="Inscrire le nom de votre organisme dans la cellule F15",'Identification '!$F$15,'Identification '!$F$13)))</f>
        <v/>
      </c>
      <c r="C753" s="7" t="str">
        <f>REF!$BM$7</f>
        <v>2025-2026</v>
      </c>
      <c r="D753" s="7" t="s">
        <v>2972</v>
      </c>
      <c r="E753" s="43" t="str">
        <f>'Identification '!$F$17</f>
        <v/>
      </c>
      <c r="F753" s="7" t="str">
        <f>'Identification '!$G$18</f>
        <v/>
      </c>
      <c r="G753" s="167" t="str">
        <f>IF('Section 10a Bilan_Diffusion'!$D$6="","",'Section 10a Bilan_Diffusion'!$D$6)</f>
        <v/>
      </c>
      <c r="H753" s="7" t="str">
        <f>IF('Section 10a Bilan_Diffusion'!$D$8="","",'Section 10a Bilan_Diffusion'!$D$8)</f>
        <v/>
      </c>
      <c r="I753" s="7" t="str">
        <f>IF('Section 10a Bilan_Diffusion'!$K$8="","",'Section 10a Bilan_Diffusion'!$K$8)</f>
        <v/>
      </c>
      <c r="J753" s="43" t="str">
        <f>IF('Section 10a Bilan_Diffusion'!C133="","",'Section 10a Bilan_Diffusion'!C133)</f>
        <v/>
      </c>
      <c r="K753" s="1177" t="str">
        <f>IF('Section 10a Bilan_Diffusion'!D133="","",'Section 10a Bilan_Diffusion'!D133)</f>
        <v/>
      </c>
      <c r="L753" s="43" t="str">
        <f>IF('Section 10a Bilan_Diffusion'!E133="","",IF('Section 10a Bilan_Diffusion'!E133="«Choisir»","",'Section 10a Bilan_Diffusion'!E133))</f>
        <v/>
      </c>
      <c r="M753" s="43" t="str">
        <f>IF('Section 10a Bilan_Diffusion'!F133="","",IF('Section 10a Bilan_Diffusion'!F133="«Choisir»","",'Section 10a Bilan_Diffusion'!F133))</f>
        <v/>
      </c>
      <c r="N753" s="43" t="str">
        <f>IF('Section 10a Bilan_Diffusion'!G133="","",'Section 10a Bilan_Diffusion'!G133)</f>
        <v/>
      </c>
      <c r="O753" s="43" t="str">
        <f>IF('Section 10a Bilan_Diffusion'!H133="","",'Section 10a Bilan_Diffusion'!H133)</f>
        <v/>
      </c>
      <c r="P753" s="43" t="str">
        <f>IF('Section 10a Bilan_Diffusion'!I133="","",IF('Section 10a Bilan_Diffusion'!I133="«Choisir»","",'Section 10a Bilan_Diffusion'!I133))</f>
        <v/>
      </c>
      <c r="Q753" s="43" t="str">
        <f>IF('Section 10a Bilan_Diffusion'!J133="","",IF('Section 10a Bilan_Diffusion'!J133="«Choisir»","",'Section 10a Bilan_Diffusion'!J133))</f>
        <v/>
      </c>
      <c r="R753" s="7" t="str">
        <f>IF('Section 10a Bilan_Diffusion'!K133="","",'Section 10a Bilan_Diffusion'!K133)</f>
        <v/>
      </c>
      <c r="S753" s="7" t="str">
        <f>IF('Section 10a Bilan_Diffusion'!L133="","",'Section 10a Bilan_Diffusion'!L133)</f>
        <v/>
      </c>
      <c r="T753" s="7" t="str">
        <f>IF('Section 10a Bilan_Diffusion'!M133="","",'Section 10a Bilan_Diffusion'!M133)</f>
        <v/>
      </c>
      <c r="U753" s="7" t="str">
        <f>IF('Section 10a Bilan_Diffusion'!N133="","",'Section 10a Bilan_Diffusion'!N133)</f>
        <v/>
      </c>
      <c r="V753" s="7">
        <f>'Section 10a Bilan_Diffusion'!O133</f>
        <v>0</v>
      </c>
      <c r="W753" s="7">
        <f>'Section 10a Bilan_Diffusion'!P133</f>
        <v>0</v>
      </c>
      <c r="X753" s="7">
        <f>'Section 10a Bilan_Diffusion'!Q133</f>
        <v>0</v>
      </c>
      <c r="Y753" s="7">
        <f>'Section 10a Bilan_Diffusion'!R133</f>
        <v>0</v>
      </c>
      <c r="Z753" s="7">
        <f>'Section 10a Bilan_Diffusion'!S133</f>
        <v>0</v>
      </c>
      <c r="AA753" s="7">
        <f>'Section 10a Bilan_Diffusion'!T133</f>
        <v>0</v>
      </c>
      <c r="AB753" s="7">
        <f>'Section 10a Bilan_Diffusion'!U133</f>
        <v>0</v>
      </c>
    </row>
    <row r="754" spans="1:28">
      <c r="A754" s="7">
        <f>'Identification '!$F$11</f>
        <v>0</v>
      </c>
      <c r="B754" s="43" t="str">
        <f>IF(AND('Identification '!$F$11="",'Identification '!$F$15&lt;&gt;""),'Identification '!$F$15,IF('Identification '!$F$11="","",IF('Identification '!$F$13="Inscrire le nom de votre organisme dans la cellule F15",'Identification '!$F$15,'Identification '!$F$13)))</f>
        <v/>
      </c>
      <c r="C754" s="7" t="str">
        <f>REF!$BM$7</f>
        <v>2025-2026</v>
      </c>
      <c r="D754" s="7" t="s">
        <v>2972</v>
      </c>
      <c r="E754" s="43" t="str">
        <f>'Identification '!$F$17</f>
        <v/>
      </c>
      <c r="F754" s="7" t="str">
        <f>'Identification '!$G$18</f>
        <v/>
      </c>
      <c r="G754" s="167" t="str">
        <f>IF('Section 10a Bilan_Diffusion'!$D$6="","",'Section 10a Bilan_Diffusion'!$D$6)</f>
        <v/>
      </c>
      <c r="H754" s="7" t="str">
        <f>IF('Section 10a Bilan_Diffusion'!$D$8="","",'Section 10a Bilan_Diffusion'!$D$8)</f>
        <v/>
      </c>
      <c r="I754" s="7" t="str">
        <f>IF('Section 10a Bilan_Diffusion'!$K$8="","",'Section 10a Bilan_Diffusion'!$K$8)</f>
        <v/>
      </c>
      <c r="J754" s="43" t="str">
        <f>IF('Section 10a Bilan_Diffusion'!C134="","",'Section 10a Bilan_Diffusion'!C134)</f>
        <v/>
      </c>
      <c r="K754" s="1177" t="str">
        <f>IF('Section 10a Bilan_Diffusion'!D134="","",'Section 10a Bilan_Diffusion'!D134)</f>
        <v/>
      </c>
      <c r="L754" s="43" t="str">
        <f>IF('Section 10a Bilan_Diffusion'!E134="","",IF('Section 10a Bilan_Diffusion'!E134="«Choisir»","",'Section 10a Bilan_Diffusion'!E134))</f>
        <v/>
      </c>
      <c r="M754" s="43" t="str">
        <f>IF('Section 10a Bilan_Diffusion'!F134="","",IF('Section 10a Bilan_Diffusion'!F134="«Choisir»","",'Section 10a Bilan_Diffusion'!F134))</f>
        <v/>
      </c>
      <c r="N754" s="43" t="str">
        <f>IF('Section 10a Bilan_Diffusion'!G134="","",'Section 10a Bilan_Diffusion'!G134)</f>
        <v/>
      </c>
      <c r="O754" s="43" t="str">
        <f>IF('Section 10a Bilan_Diffusion'!H134="","",'Section 10a Bilan_Diffusion'!H134)</f>
        <v/>
      </c>
      <c r="P754" s="43" t="str">
        <f>IF('Section 10a Bilan_Diffusion'!I134="","",IF('Section 10a Bilan_Diffusion'!I134="«Choisir»","",'Section 10a Bilan_Diffusion'!I134))</f>
        <v/>
      </c>
      <c r="Q754" s="43" t="str">
        <f>IF('Section 10a Bilan_Diffusion'!J134="","",IF('Section 10a Bilan_Diffusion'!J134="«Choisir»","",'Section 10a Bilan_Diffusion'!J134))</f>
        <v/>
      </c>
      <c r="R754" s="7" t="str">
        <f>IF('Section 10a Bilan_Diffusion'!K134="","",'Section 10a Bilan_Diffusion'!K134)</f>
        <v/>
      </c>
      <c r="S754" s="7" t="str">
        <f>IF('Section 10a Bilan_Diffusion'!L134="","",'Section 10a Bilan_Diffusion'!L134)</f>
        <v/>
      </c>
      <c r="T754" s="7" t="str">
        <f>IF('Section 10a Bilan_Diffusion'!M134="","",'Section 10a Bilan_Diffusion'!M134)</f>
        <v/>
      </c>
      <c r="U754" s="7" t="str">
        <f>IF('Section 10a Bilan_Diffusion'!N134="","",'Section 10a Bilan_Diffusion'!N134)</f>
        <v/>
      </c>
      <c r="V754" s="7">
        <f>'Section 10a Bilan_Diffusion'!O134</f>
        <v>0</v>
      </c>
      <c r="W754" s="7">
        <f>'Section 10a Bilan_Diffusion'!P134</f>
        <v>0</v>
      </c>
      <c r="X754" s="7">
        <f>'Section 10a Bilan_Diffusion'!Q134</f>
        <v>0</v>
      </c>
      <c r="Y754" s="7">
        <f>'Section 10a Bilan_Diffusion'!R134</f>
        <v>0</v>
      </c>
      <c r="Z754" s="7">
        <f>'Section 10a Bilan_Diffusion'!S134</f>
        <v>0</v>
      </c>
      <c r="AA754" s="7">
        <f>'Section 10a Bilan_Diffusion'!T134</f>
        <v>0</v>
      </c>
      <c r="AB754" s="7">
        <f>'Section 10a Bilan_Diffusion'!U134</f>
        <v>0</v>
      </c>
    </row>
    <row r="755" spans="1:28">
      <c r="A755" s="7">
        <f>'Identification '!$F$11</f>
        <v>0</v>
      </c>
      <c r="B755" s="43" t="str">
        <f>IF(AND('Identification '!$F$11="",'Identification '!$F$15&lt;&gt;""),'Identification '!$F$15,IF('Identification '!$F$11="","",IF('Identification '!$F$13="Inscrire le nom de votre organisme dans la cellule F15",'Identification '!$F$15,'Identification '!$F$13)))</f>
        <v/>
      </c>
      <c r="C755" s="7" t="str">
        <f>REF!$BM$7</f>
        <v>2025-2026</v>
      </c>
      <c r="D755" s="7" t="s">
        <v>2972</v>
      </c>
      <c r="E755" s="43" t="str">
        <f>'Identification '!$F$17</f>
        <v/>
      </c>
      <c r="F755" s="7" t="str">
        <f>'Identification '!$G$18</f>
        <v/>
      </c>
      <c r="G755" s="167" t="str">
        <f>IF('Section 10a Bilan_Diffusion'!$D$6="","",'Section 10a Bilan_Diffusion'!$D$6)</f>
        <v/>
      </c>
      <c r="H755" s="7" t="str">
        <f>IF('Section 10a Bilan_Diffusion'!$D$8="","",'Section 10a Bilan_Diffusion'!$D$8)</f>
        <v/>
      </c>
      <c r="I755" s="7" t="str">
        <f>IF('Section 10a Bilan_Diffusion'!$K$8="","",'Section 10a Bilan_Diffusion'!$K$8)</f>
        <v/>
      </c>
      <c r="J755" s="43" t="str">
        <f>IF('Section 10a Bilan_Diffusion'!C135="","",'Section 10a Bilan_Diffusion'!C135)</f>
        <v/>
      </c>
      <c r="K755" s="1177" t="str">
        <f>IF('Section 10a Bilan_Diffusion'!D135="","",'Section 10a Bilan_Diffusion'!D135)</f>
        <v/>
      </c>
      <c r="L755" s="43" t="str">
        <f>IF('Section 10a Bilan_Diffusion'!E135="","",IF('Section 10a Bilan_Diffusion'!E135="«Choisir»","",'Section 10a Bilan_Diffusion'!E135))</f>
        <v/>
      </c>
      <c r="M755" s="43" t="str">
        <f>IF('Section 10a Bilan_Diffusion'!F135="","",IF('Section 10a Bilan_Diffusion'!F135="«Choisir»","",'Section 10a Bilan_Diffusion'!F135))</f>
        <v/>
      </c>
      <c r="N755" s="43" t="str">
        <f>IF('Section 10a Bilan_Diffusion'!G135="","",'Section 10a Bilan_Diffusion'!G135)</f>
        <v/>
      </c>
      <c r="O755" s="43" t="str">
        <f>IF('Section 10a Bilan_Diffusion'!H135="","",'Section 10a Bilan_Diffusion'!H135)</f>
        <v/>
      </c>
      <c r="P755" s="43" t="str">
        <f>IF('Section 10a Bilan_Diffusion'!I135="","",IF('Section 10a Bilan_Diffusion'!I135="«Choisir»","",'Section 10a Bilan_Diffusion'!I135))</f>
        <v/>
      </c>
      <c r="Q755" s="43" t="str">
        <f>IF('Section 10a Bilan_Diffusion'!J135="","",IF('Section 10a Bilan_Diffusion'!J135="«Choisir»","",'Section 10a Bilan_Diffusion'!J135))</f>
        <v/>
      </c>
      <c r="R755" s="7" t="str">
        <f>IF('Section 10a Bilan_Diffusion'!K135="","",'Section 10a Bilan_Diffusion'!K135)</f>
        <v/>
      </c>
      <c r="S755" s="7" t="str">
        <f>IF('Section 10a Bilan_Diffusion'!L135="","",'Section 10a Bilan_Diffusion'!L135)</f>
        <v/>
      </c>
      <c r="T755" s="7" t="str">
        <f>IF('Section 10a Bilan_Diffusion'!M135="","",'Section 10a Bilan_Diffusion'!M135)</f>
        <v/>
      </c>
      <c r="U755" s="7" t="str">
        <f>IF('Section 10a Bilan_Diffusion'!N135="","",'Section 10a Bilan_Diffusion'!N135)</f>
        <v/>
      </c>
      <c r="V755" s="7">
        <f>'Section 10a Bilan_Diffusion'!O135</f>
        <v>0</v>
      </c>
      <c r="W755" s="7">
        <f>'Section 10a Bilan_Diffusion'!P135</f>
        <v>0</v>
      </c>
      <c r="X755" s="7">
        <f>'Section 10a Bilan_Diffusion'!Q135</f>
        <v>0</v>
      </c>
      <c r="Y755" s="7">
        <f>'Section 10a Bilan_Diffusion'!R135</f>
        <v>0</v>
      </c>
      <c r="Z755" s="7">
        <f>'Section 10a Bilan_Diffusion'!S135</f>
        <v>0</v>
      </c>
      <c r="AA755" s="7">
        <f>'Section 10a Bilan_Diffusion'!T135</f>
        <v>0</v>
      </c>
      <c r="AB755" s="7">
        <f>'Section 10a Bilan_Diffusion'!U135</f>
        <v>0</v>
      </c>
    </row>
    <row r="756" spans="1:28">
      <c r="A756" s="7">
        <f>'Identification '!$F$11</f>
        <v>0</v>
      </c>
      <c r="B756" s="43" t="str">
        <f>IF(AND('Identification '!$F$11="",'Identification '!$F$15&lt;&gt;""),'Identification '!$F$15,IF('Identification '!$F$11="","",IF('Identification '!$F$13="Inscrire le nom de votre organisme dans la cellule F15",'Identification '!$F$15,'Identification '!$F$13)))</f>
        <v/>
      </c>
      <c r="C756" s="7" t="str">
        <f>REF!$BM$7</f>
        <v>2025-2026</v>
      </c>
      <c r="D756" s="7" t="s">
        <v>2972</v>
      </c>
      <c r="E756" s="43" t="str">
        <f>'Identification '!$F$17</f>
        <v/>
      </c>
      <c r="F756" s="7" t="str">
        <f>'Identification '!$G$18</f>
        <v/>
      </c>
      <c r="G756" s="167" t="str">
        <f>IF('Section 10a Bilan_Diffusion'!$D$6="","",'Section 10a Bilan_Diffusion'!$D$6)</f>
        <v/>
      </c>
      <c r="H756" s="7" t="str">
        <f>IF('Section 10a Bilan_Diffusion'!$D$8="","",'Section 10a Bilan_Diffusion'!$D$8)</f>
        <v/>
      </c>
      <c r="I756" s="7" t="str">
        <f>IF('Section 10a Bilan_Diffusion'!$K$8="","",'Section 10a Bilan_Diffusion'!$K$8)</f>
        <v/>
      </c>
      <c r="J756" s="43" t="str">
        <f>IF('Section 10a Bilan_Diffusion'!C136="","",'Section 10a Bilan_Diffusion'!C136)</f>
        <v/>
      </c>
      <c r="K756" s="1177" t="str">
        <f>IF('Section 10a Bilan_Diffusion'!D136="","",'Section 10a Bilan_Diffusion'!D136)</f>
        <v/>
      </c>
      <c r="L756" s="43" t="str">
        <f>IF('Section 10a Bilan_Diffusion'!E136="","",IF('Section 10a Bilan_Diffusion'!E136="«Choisir»","",'Section 10a Bilan_Diffusion'!E136))</f>
        <v/>
      </c>
      <c r="M756" s="43" t="str">
        <f>IF('Section 10a Bilan_Diffusion'!F136="","",IF('Section 10a Bilan_Diffusion'!F136="«Choisir»","",'Section 10a Bilan_Diffusion'!F136))</f>
        <v/>
      </c>
      <c r="N756" s="43" t="str">
        <f>IF('Section 10a Bilan_Diffusion'!G136="","",'Section 10a Bilan_Diffusion'!G136)</f>
        <v/>
      </c>
      <c r="O756" s="43" t="str">
        <f>IF('Section 10a Bilan_Diffusion'!H136="","",'Section 10a Bilan_Diffusion'!H136)</f>
        <v/>
      </c>
      <c r="P756" s="43" t="str">
        <f>IF('Section 10a Bilan_Diffusion'!I136="","",IF('Section 10a Bilan_Diffusion'!I136="«Choisir»","",'Section 10a Bilan_Diffusion'!I136))</f>
        <v/>
      </c>
      <c r="Q756" s="43" t="str">
        <f>IF('Section 10a Bilan_Diffusion'!J136="","",IF('Section 10a Bilan_Diffusion'!J136="«Choisir»","",'Section 10a Bilan_Diffusion'!J136))</f>
        <v/>
      </c>
      <c r="R756" s="7" t="str">
        <f>IF('Section 10a Bilan_Diffusion'!K136="","",'Section 10a Bilan_Diffusion'!K136)</f>
        <v/>
      </c>
      <c r="S756" s="7" t="str">
        <f>IF('Section 10a Bilan_Diffusion'!L136="","",'Section 10a Bilan_Diffusion'!L136)</f>
        <v/>
      </c>
      <c r="T756" s="7" t="str">
        <f>IF('Section 10a Bilan_Diffusion'!M136="","",'Section 10a Bilan_Diffusion'!M136)</f>
        <v/>
      </c>
      <c r="U756" s="7" t="str">
        <f>IF('Section 10a Bilan_Diffusion'!N136="","",'Section 10a Bilan_Diffusion'!N136)</f>
        <v/>
      </c>
      <c r="V756" s="7">
        <f>'Section 10a Bilan_Diffusion'!O136</f>
        <v>0</v>
      </c>
      <c r="W756" s="7">
        <f>'Section 10a Bilan_Diffusion'!P136</f>
        <v>0</v>
      </c>
      <c r="X756" s="7">
        <f>'Section 10a Bilan_Diffusion'!Q136</f>
        <v>0</v>
      </c>
      <c r="Y756" s="7">
        <f>'Section 10a Bilan_Diffusion'!R136</f>
        <v>0</v>
      </c>
      <c r="Z756" s="7">
        <f>'Section 10a Bilan_Diffusion'!S136</f>
        <v>0</v>
      </c>
      <c r="AA756" s="7">
        <f>'Section 10a Bilan_Diffusion'!T136</f>
        <v>0</v>
      </c>
      <c r="AB756" s="7">
        <f>'Section 10a Bilan_Diffusion'!U136</f>
        <v>0</v>
      </c>
    </row>
    <row r="757" spans="1:28">
      <c r="A757" s="7">
        <f>'Identification '!$F$11</f>
        <v>0</v>
      </c>
      <c r="B757" s="43" t="str">
        <f>IF(AND('Identification '!$F$11="",'Identification '!$F$15&lt;&gt;""),'Identification '!$F$15,IF('Identification '!$F$11="","",IF('Identification '!$F$13="Inscrire le nom de votre organisme dans la cellule F15",'Identification '!$F$15,'Identification '!$F$13)))</f>
        <v/>
      </c>
      <c r="C757" s="7" t="str">
        <f>REF!$BM$7</f>
        <v>2025-2026</v>
      </c>
      <c r="D757" s="7" t="s">
        <v>2972</v>
      </c>
      <c r="E757" s="43" t="str">
        <f>'Identification '!$F$17</f>
        <v/>
      </c>
      <c r="F757" s="7" t="str">
        <f>'Identification '!$G$18</f>
        <v/>
      </c>
      <c r="G757" s="167" t="str">
        <f>IF('Section 10a Bilan_Diffusion'!$D$6="","",'Section 10a Bilan_Diffusion'!$D$6)</f>
        <v/>
      </c>
      <c r="H757" s="7" t="str">
        <f>IF('Section 10a Bilan_Diffusion'!$D$8="","",'Section 10a Bilan_Diffusion'!$D$8)</f>
        <v/>
      </c>
      <c r="I757" s="7" t="str">
        <f>IF('Section 10a Bilan_Diffusion'!$K$8="","",'Section 10a Bilan_Diffusion'!$K$8)</f>
        <v/>
      </c>
      <c r="J757" s="43" t="str">
        <f>IF('Section 10a Bilan_Diffusion'!C137="","",'Section 10a Bilan_Diffusion'!C137)</f>
        <v/>
      </c>
      <c r="K757" s="1177" t="str">
        <f>IF('Section 10a Bilan_Diffusion'!D137="","",'Section 10a Bilan_Diffusion'!D137)</f>
        <v/>
      </c>
      <c r="L757" s="43" t="str">
        <f>IF('Section 10a Bilan_Diffusion'!E137="","",IF('Section 10a Bilan_Diffusion'!E137="«Choisir»","",'Section 10a Bilan_Diffusion'!E137))</f>
        <v/>
      </c>
      <c r="M757" s="43" t="str">
        <f>IF('Section 10a Bilan_Diffusion'!F137="","",IF('Section 10a Bilan_Diffusion'!F137="«Choisir»","",'Section 10a Bilan_Diffusion'!F137))</f>
        <v/>
      </c>
      <c r="N757" s="43" t="str">
        <f>IF('Section 10a Bilan_Diffusion'!G137="","",'Section 10a Bilan_Diffusion'!G137)</f>
        <v/>
      </c>
      <c r="O757" s="43" t="str">
        <f>IF('Section 10a Bilan_Diffusion'!H137="","",'Section 10a Bilan_Diffusion'!H137)</f>
        <v/>
      </c>
      <c r="P757" s="43" t="str">
        <f>IF('Section 10a Bilan_Diffusion'!I137="","",IF('Section 10a Bilan_Diffusion'!I137="«Choisir»","",'Section 10a Bilan_Diffusion'!I137))</f>
        <v/>
      </c>
      <c r="Q757" s="43" t="str">
        <f>IF('Section 10a Bilan_Diffusion'!J137="","",IF('Section 10a Bilan_Diffusion'!J137="«Choisir»","",'Section 10a Bilan_Diffusion'!J137))</f>
        <v/>
      </c>
      <c r="R757" s="7" t="str">
        <f>IF('Section 10a Bilan_Diffusion'!K137="","",'Section 10a Bilan_Diffusion'!K137)</f>
        <v/>
      </c>
      <c r="S757" s="7" t="str">
        <f>IF('Section 10a Bilan_Diffusion'!L137="","",'Section 10a Bilan_Diffusion'!L137)</f>
        <v/>
      </c>
      <c r="T757" s="7" t="str">
        <f>IF('Section 10a Bilan_Diffusion'!M137="","",'Section 10a Bilan_Diffusion'!M137)</f>
        <v/>
      </c>
      <c r="U757" s="7" t="str">
        <f>IF('Section 10a Bilan_Diffusion'!N137="","",'Section 10a Bilan_Diffusion'!N137)</f>
        <v/>
      </c>
      <c r="V757" s="7">
        <f>'Section 10a Bilan_Diffusion'!O137</f>
        <v>0</v>
      </c>
      <c r="W757" s="7">
        <f>'Section 10a Bilan_Diffusion'!P137</f>
        <v>0</v>
      </c>
      <c r="X757" s="7">
        <f>'Section 10a Bilan_Diffusion'!Q137</f>
        <v>0</v>
      </c>
      <c r="Y757" s="7">
        <f>'Section 10a Bilan_Diffusion'!R137</f>
        <v>0</v>
      </c>
      <c r="Z757" s="7">
        <f>'Section 10a Bilan_Diffusion'!S137</f>
        <v>0</v>
      </c>
      <c r="AA757" s="7">
        <f>'Section 10a Bilan_Diffusion'!T137</f>
        <v>0</v>
      </c>
      <c r="AB757" s="7">
        <f>'Section 10a Bilan_Diffusion'!U137</f>
        <v>0</v>
      </c>
    </row>
    <row r="758" spans="1:28">
      <c r="A758" s="7">
        <f>'Identification '!$F$11</f>
        <v>0</v>
      </c>
      <c r="B758" s="43" t="str">
        <f>IF(AND('Identification '!$F$11="",'Identification '!$F$15&lt;&gt;""),'Identification '!$F$15,IF('Identification '!$F$11="","",IF('Identification '!$F$13="Inscrire le nom de votre organisme dans la cellule F15",'Identification '!$F$15,'Identification '!$F$13)))</f>
        <v/>
      </c>
      <c r="C758" s="7" t="str">
        <f>REF!$BM$7</f>
        <v>2025-2026</v>
      </c>
      <c r="D758" s="7" t="s">
        <v>2972</v>
      </c>
      <c r="E758" s="43" t="str">
        <f>'Identification '!$F$17</f>
        <v/>
      </c>
      <c r="F758" s="7" t="str">
        <f>'Identification '!$G$18</f>
        <v/>
      </c>
      <c r="G758" s="167" t="str">
        <f>IF('Section 10a Bilan_Diffusion'!$D$6="","",'Section 10a Bilan_Diffusion'!$D$6)</f>
        <v/>
      </c>
      <c r="H758" s="7" t="str">
        <f>IF('Section 10a Bilan_Diffusion'!$D$8="","",'Section 10a Bilan_Diffusion'!$D$8)</f>
        <v/>
      </c>
      <c r="I758" s="7" t="str">
        <f>IF('Section 10a Bilan_Diffusion'!$K$8="","",'Section 10a Bilan_Diffusion'!$K$8)</f>
        <v/>
      </c>
      <c r="J758" s="43" t="str">
        <f>IF('Section 10a Bilan_Diffusion'!C138="","",'Section 10a Bilan_Diffusion'!C138)</f>
        <v/>
      </c>
      <c r="K758" s="1177" t="str">
        <f>IF('Section 10a Bilan_Diffusion'!D138="","",'Section 10a Bilan_Diffusion'!D138)</f>
        <v/>
      </c>
      <c r="L758" s="43" t="str">
        <f>IF('Section 10a Bilan_Diffusion'!E138="","",IF('Section 10a Bilan_Diffusion'!E138="«Choisir»","",'Section 10a Bilan_Diffusion'!E138))</f>
        <v/>
      </c>
      <c r="M758" s="43" t="str">
        <f>IF('Section 10a Bilan_Diffusion'!F138="","",IF('Section 10a Bilan_Diffusion'!F138="«Choisir»","",'Section 10a Bilan_Diffusion'!F138))</f>
        <v/>
      </c>
      <c r="N758" s="43" t="str">
        <f>IF('Section 10a Bilan_Diffusion'!G138="","",'Section 10a Bilan_Diffusion'!G138)</f>
        <v/>
      </c>
      <c r="O758" s="43" t="str">
        <f>IF('Section 10a Bilan_Diffusion'!H138="","",'Section 10a Bilan_Diffusion'!H138)</f>
        <v/>
      </c>
      <c r="P758" s="43" t="str">
        <f>IF('Section 10a Bilan_Diffusion'!I138="","",IF('Section 10a Bilan_Diffusion'!I138="«Choisir»","",'Section 10a Bilan_Diffusion'!I138))</f>
        <v/>
      </c>
      <c r="Q758" s="43" t="str">
        <f>IF('Section 10a Bilan_Diffusion'!J138="","",IF('Section 10a Bilan_Diffusion'!J138="«Choisir»","",'Section 10a Bilan_Diffusion'!J138))</f>
        <v/>
      </c>
      <c r="R758" s="7" t="str">
        <f>IF('Section 10a Bilan_Diffusion'!K138="","",'Section 10a Bilan_Diffusion'!K138)</f>
        <v/>
      </c>
      <c r="S758" s="7" t="str">
        <f>IF('Section 10a Bilan_Diffusion'!L138="","",'Section 10a Bilan_Diffusion'!L138)</f>
        <v/>
      </c>
      <c r="T758" s="7" t="str">
        <f>IF('Section 10a Bilan_Diffusion'!M138="","",'Section 10a Bilan_Diffusion'!M138)</f>
        <v/>
      </c>
      <c r="U758" s="7" t="str">
        <f>IF('Section 10a Bilan_Diffusion'!N138="","",'Section 10a Bilan_Diffusion'!N138)</f>
        <v/>
      </c>
      <c r="V758" s="7">
        <f>'Section 10a Bilan_Diffusion'!O138</f>
        <v>0</v>
      </c>
      <c r="W758" s="7">
        <f>'Section 10a Bilan_Diffusion'!P138</f>
        <v>0</v>
      </c>
      <c r="X758" s="7">
        <f>'Section 10a Bilan_Diffusion'!Q138</f>
        <v>0</v>
      </c>
      <c r="Y758" s="7">
        <f>'Section 10a Bilan_Diffusion'!R138</f>
        <v>0</v>
      </c>
      <c r="Z758" s="7">
        <f>'Section 10a Bilan_Diffusion'!S138</f>
        <v>0</v>
      </c>
      <c r="AA758" s="7">
        <f>'Section 10a Bilan_Diffusion'!T138</f>
        <v>0</v>
      </c>
      <c r="AB758" s="7">
        <f>'Section 10a Bilan_Diffusion'!U138</f>
        <v>0</v>
      </c>
    </row>
    <row r="759" spans="1:28">
      <c r="A759" s="7">
        <f>'Identification '!$F$11</f>
        <v>0</v>
      </c>
      <c r="B759" s="43" t="str">
        <f>IF(AND('Identification '!$F$11="",'Identification '!$F$15&lt;&gt;""),'Identification '!$F$15,IF('Identification '!$F$11="","",IF('Identification '!$F$13="Inscrire le nom de votre organisme dans la cellule F15",'Identification '!$F$15,'Identification '!$F$13)))</f>
        <v/>
      </c>
      <c r="C759" s="7" t="str">
        <f>REF!$BM$7</f>
        <v>2025-2026</v>
      </c>
      <c r="D759" s="7" t="s">
        <v>2972</v>
      </c>
      <c r="E759" s="43" t="str">
        <f>'Identification '!$F$17</f>
        <v/>
      </c>
      <c r="F759" s="7" t="str">
        <f>'Identification '!$G$18</f>
        <v/>
      </c>
      <c r="G759" s="167" t="str">
        <f>IF('Section 10a Bilan_Diffusion'!$D$6="","",'Section 10a Bilan_Diffusion'!$D$6)</f>
        <v/>
      </c>
      <c r="H759" s="7" t="str">
        <f>IF('Section 10a Bilan_Diffusion'!$D$8="","",'Section 10a Bilan_Diffusion'!$D$8)</f>
        <v/>
      </c>
      <c r="I759" s="7" t="str">
        <f>IF('Section 10a Bilan_Diffusion'!$K$8="","",'Section 10a Bilan_Diffusion'!$K$8)</f>
        <v/>
      </c>
      <c r="J759" s="43" t="str">
        <f>IF('Section 10a Bilan_Diffusion'!C139="","",'Section 10a Bilan_Diffusion'!C139)</f>
        <v/>
      </c>
      <c r="K759" s="1177" t="str">
        <f>IF('Section 10a Bilan_Diffusion'!D139="","",'Section 10a Bilan_Diffusion'!D139)</f>
        <v/>
      </c>
      <c r="L759" s="43" t="str">
        <f>IF('Section 10a Bilan_Diffusion'!E139="","",IF('Section 10a Bilan_Diffusion'!E139="«Choisir»","",'Section 10a Bilan_Diffusion'!E139))</f>
        <v/>
      </c>
      <c r="M759" s="43" t="str">
        <f>IF('Section 10a Bilan_Diffusion'!F139="","",IF('Section 10a Bilan_Diffusion'!F139="«Choisir»","",'Section 10a Bilan_Diffusion'!F139))</f>
        <v/>
      </c>
      <c r="N759" s="43" t="str">
        <f>IF('Section 10a Bilan_Diffusion'!G139="","",'Section 10a Bilan_Diffusion'!G139)</f>
        <v/>
      </c>
      <c r="O759" s="43" t="str">
        <f>IF('Section 10a Bilan_Diffusion'!H139="","",'Section 10a Bilan_Diffusion'!H139)</f>
        <v/>
      </c>
      <c r="P759" s="43" t="str">
        <f>IF('Section 10a Bilan_Diffusion'!I139="","",IF('Section 10a Bilan_Diffusion'!I139="«Choisir»","",'Section 10a Bilan_Diffusion'!I139))</f>
        <v/>
      </c>
      <c r="Q759" s="43" t="str">
        <f>IF('Section 10a Bilan_Diffusion'!J139="","",IF('Section 10a Bilan_Diffusion'!J139="«Choisir»","",'Section 10a Bilan_Diffusion'!J139))</f>
        <v/>
      </c>
      <c r="R759" s="7" t="str">
        <f>IF('Section 10a Bilan_Diffusion'!K139="","",'Section 10a Bilan_Diffusion'!K139)</f>
        <v/>
      </c>
      <c r="S759" s="7" t="str">
        <f>IF('Section 10a Bilan_Diffusion'!L139="","",'Section 10a Bilan_Diffusion'!L139)</f>
        <v/>
      </c>
      <c r="T759" s="7" t="str">
        <f>IF('Section 10a Bilan_Diffusion'!M139="","",'Section 10a Bilan_Diffusion'!M139)</f>
        <v/>
      </c>
      <c r="U759" s="7" t="str">
        <f>IF('Section 10a Bilan_Diffusion'!N139="","",'Section 10a Bilan_Diffusion'!N139)</f>
        <v/>
      </c>
      <c r="V759" s="7">
        <f>'Section 10a Bilan_Diffusion'!O139</f>
        <v>0</v>
      </c>
      <c r="W759" s="7">
        <f>'Section 10a Bilan_Diffusion'!P139</f>
        <v>0</v>
      </c>
      <c r="X759" s="7">
        <f>'Section 10a Bilan_Diffusion'!Q139</f>
        <v>0</v>
      </c>
      <c r="Y759" s="7">
        <f>'Section 10a Bilan_Diffusion'!R139</f>
        <v>0</v>
      </c>
      <c r="Z759" s="7">
        <f>'Section 10a Bilan_Diffusion'!S139</f>
        <v>0</v>
      </c>
      <c r="AA759" s="7">
        <f>'Section 10a Bilan_Diffusion'!T139</f>
        <v>0</v>
      </c>
      <c r="AB759" s="7">
        <f>'Section 10a Bilan_Diffusion'!U139</f>
        <v>0</v>
      </c>
    </row>
    <row r="760" spans="1:28">
      <c r="A760" s="7">
        <f>'Identification '!$F$11</f>
        <v>0</v>
      </c>
      <c r="B760" s="43" t="str">
        <f>IF(AND('Identification '!$F$11="",'Identification '!$F$15&lt;&gt;""),'Identification '!$F$15,IF('Identification '!$F$11="","",IF('Identification '!$F$13="Inscrire le nom de votre organisme dans la cellule F15",'Identification '!$F$15,'Identification '!$F$13)))</f>
        <v/>
      </c>
      <c r="C760" s="7" t="str">
        <f>REF!$BM$7</f>
        <v>2025-2026</v>
      </c>
      <c r="D760" s="7" t="s">
        <v>2972</v>
      </c>
      <c r="E760" s="43" t="str">
        <f>'Identification '!$F$17</f>
        <v/>
      </c>
      <c r="F760" s="7" t="str">
        <f>'Identification '!$G$18</f>
        <v/>
      </c>
      <c r="G760" s="167" t="str">
        <f>IF('Section 10a Bilan_Diffusion'!$D$6="","",'Section 10a Bilan_Diffusion'!$D$6)</f>
        <v/>
      </c>
      <c r="H760" s="7" t="str">
        <f>IF('Section 10a Bilan_Diffusion'!$D$8="","",'Section 10a Bilan_Diffusion'!$D$8)</f>
        <v/>
      </c>
      <c r="I760" s="7" t="str">
        <f>IF('Section 10a Bilan_Diffusion'!$K$8="","",'Section 10a Bilan_Diffusion'!$K$8)</f>
        <v/>
      </c>
      <c r="J760" s="43" t="str">
        <f>IF('Section 10a Bilan_Diffusion'!C140="","",'Section 10a Bilan_Diffusion'!C140)</f>
        <v/>
      </c>
      <c r="K760" s="1177" t="str">
        <f>IF('Section 10a Bilan_Diffusion'!D140="","",'Section 10a Bilan_Diffusion'!D140)</f>
        <v/>
      </c>
      <c r="L760" s="43" t="str">
        <f>IF('Section 10a Bilan_Diffusion'!E140="","",IF('Section 10a Bilan_Diffusion'!E140="«Choisir»","",'Section 10a Bilan_Diffusion'!E140))</f>
        <v/>
      </c>
      <c r="M760" s="43" t="str">
        <f>IF('Section 10a Bilan_Diffusion'!F140="","",IF('Section 10a Bilan_Diffusion'!F140="«Choisir»","",'Section 10a Bilan_Diffusion'!F140))</f>
        <v/>
      </c>
      <c r="N760" s="43" t="str">
        <f>IF('Section 10a Bilan_Diffusion'!G140="","",'Section 10a Bilan_Diffusion'!G140)</f>
        <v/>
      </c>
      <c r="O760" s="43" t="str">
        <f>IF('Section 10a Bilan_Diffusion'!H140="","",'Section 10a Bilan_Diffusion'!H140)</f>
        <v/>
      </c>
      <c r="P760" s="43" t="str">
        <f>IF('Section 10a Bilan_Diffusion'!I140="","",IF('Section 10a Bilan_Diffusion'!I140="«Choisir»","",'Section 10a Bilan_Diffusion'!I140))</f>
        <v/>
      </c>
      <c r="Q760" s="43" t="str">
        <f>IF('Section 10a Bilan_Diffusion'!J140="","",IF('Section 10a Bilan_Diffusion'!J140="«Choisir»","",'Section 10a Bilan_Diffusion'!J140))</f>
        <v/>
      </c>
      <c r="R760" s="7" t="str">
        <f>IF('Section 10a Bilan_Diffusion'!K140="","",'Section 10a Bilan_Diffusion'!K140)</f>
        <v/>
      </c>
      <c r="S760" s="7" t="str">
        <f>IF('Section 10a Bilan_Diffusion'!L140="","",'Section 10a Bilan_Diffusion'!L140)</f>
        <v/>
      </c>
      <c r="T760" s="7" t="str">
        <f>IF('Section 10a Bilan_Diffusion'!M140="","",'Section 10a Bilan_Diffusion'!M140)</f>
        <v/>
      </c>
      <c r="U760" s="7" t="str">
        <f>IF('Section 10a Bilan_Diffusion'!N140="","",'Section 10a Bilan_Diffusion'!N140)</f>
        <v/>
      </c>
      <c r="V760" s="7">
        <f>'Section 10a Bilan_Diffusion'!O140</f>
        <v>0</v>
      </c>
      <c r="W760" s="7">
        <f>'Section 10a Bilan_Diffusion'!P140</f>
        <v>0</v>
      </c>
      <c r="X760" s="7">
        <f>'Section 10a Bilan_Diffusion'!Q140</f>
        <v>0</v>
      </c>
      <c r="Y760" s="7">
        <f>'Section 10a Bilan_Diffusion'!R140</f>
        <v>0</v>
      </c>
      <c r="Z760" s="7">
        <f>'Section 10a Bilan_Diffusion'!S140</f>
        <v>0</v>
      </c>
      <c r="AA760" s="7">
        <f>'Section 10a Bilan_Diffusion'!T140</f>
        <v>0</v>
      </c>
      <c r="AB760" s="7">
        <f>'Section 10a Bilan_Diffusion'!U140</f>
        <v>0</v>
      </c>
    </row>
    <row r="761" spans="1:28">
      <c r="A761" s="7">
        <f>'Identification '!$F$11</f>
        <v>0</v>
      </c>
      <c r="B761" s="43" t="str">
        <f>IF(AND('Identification '!$F$11="",'Identification '!$F$15&lt;&gt;""),'Identification '!$F$15,IF('Identification '!$F$11="","",IF('Identification '!$F$13="Inscrire le nom de votre organisme dans la cellule F15",'Identification '!$F$15,'Identification '!$F$13)))</f>
        <v/>
      </c>
      <c r="C761" s="7" t="str">
        <f>REF!$BM$7</f>
        <v>2025-2026</v>
      </c>
      <c r="D761" s="7" t="s">
        <v>2972</v>
      </c>
      <c r="E761" s="43" t="str">
        <f>'Identification '!$F$17</f>
        <v/>
      </c>
      <c r="F761" s="7" t="str">
        <f>'Identification '!$G$18</f>
        <v/>
      </c>
      <c r="G761" s="167" t="str">
        <f>IF('Section 10a Bilan_Diffusion'!$D$6="","",'Section 10a Bilan_Diffusion'!$D$6)</f>
        <v/>
      </c>
      <c r="H761" s="7" t="str">
        <f>IF('Section 10a Bilan_Diffusion'!$D$8="","",'Section 10a Bilan_Diffusion'!$D$8)</f>
        <v/>
      </c>
      <c r="I761" s="7" t="str">
        <f>IF('Section 10a Bilan_Diffusion'!$K$8="","",'Section 10a Bilan_Diffusion'!$K$8)</f>
        <v/>
      </c>
      <c r="J761" s="43" t="str">
        <f>IF('Section 10a Bilan_Diffusion'!C141="","",'Section 10a Bilan_Diffusion'!C141)</f>
        <v/>
      </c>
      <c r="K761" s="1177" t="str">
        <f>IF('Section 10a Bilan_Diffusion'!D141="","",'Section 10a Bilan_Diffusion'!D141)</f>
        <v/>
      </c>
      <c r="L761" s="43" t="str">
        <f>IF('Section 10a Bilan_Diffusion'!E141="","",IF('Section 10a Bilan_Diffusion'!E141="«Choisir»","",'Section 10a Bilan_Diffusion'!E141))</f>
        <v/>
      </c>
      <c r="M761" s="43" t="str">
        <f>IF('Section 10a Bilan_Diffusion'!F141="","",IF('Section 10a Bilan_Diffusion'!F141="«Choisir»","",'Section 10a Bilan_Diffusion'!F141))</f>
        <v/>
      </c>
      <c r="N761" s="43" t="str">
        <f>IF('Section 10a Bilan_Diffusion'!G141="","",'Section 10a Bilan_Diffusion'!G141)</f>
        <v/>
      </c>
      <c r="O761" s="43" t="str">
        <f>IF('Section 10a Bilan_Diffusion'!H141="","",'Section 10a Bilan_Diffusion'!H141)</f>
        <v/>
      </c>
      <c r="P761" s="43" t="str">
        <f>IF('Section 10a Bilan_Diffusion'!I141="","",IF('Section 10a Bilan_Diffusion'!I141="«Choisir»","",'Section 10a Bilan_Diffusion'!I141))</f>
        <v/>
      </c>
      <c r="Q761" s="43" t="str">
        <f>IF('Section 10a Bilan_Diffusion'!J141="","",IF('Section 10a Bilan_Diffusion'!J141="«Choisir»","",'Section 10a Bilan_Diffusion'!J141))</f>
        <v/>
      </c>
      <c r="R761" s="7" t="str">
        <f>IF('Section 10a Bilan_Diffusion'!K141="","",'Section 10a Bilan_Diffusion'!K141)</f>
        <v/>
      </c>
      <c r="S761" s="7" t="str">
        <f>IF('Section 10a Bilan_Diffusion'!L141="","",'Section 10a Bilan_Diffusion'!L141)</f>
        <v/>
      </c>
      <c r="T761" s="7" t="str">
        <f>IF('Section 10a Bilan_Diffusion'!M141="","",'Section 10a Bilan_Diffusion'!M141)</f>
        <v/>
      </c>
      <c r="U761" s="7" t="str">
        <f>IF('Section 10a Bilan_Diffusion'!N141="","",'Section 10a Bilan_Diffusion'!N141)</f>
        <v/>
      </c>
      <c r="V761" s="7">
        <f>'Section 10a Bilan_Diffusion'!O141</f>
        <v>0</v>
      </c>
      <c r="W761" s="7">
        <f>'Section 10a Bilan_Diffusion'!P141</f>
        <v>0</v>
      </c>
      <c r="X761" s="7">
        <f>'Section 10a Bilan_Diffusion'!Q141</f>
        <v>0</v>
      </c>
      <c r="Y761" s="7">
        <f>'Section 10a Bilan_Diffusion'!R141</f>
        <v>0</v>
      </c>
      <c r="Z761" s="7">
        <f>'Section 10a Bilan_Diffusion'!S141</f>
        <v>0</v>
      </c>
      <c r="AA761" s="7">
        <f>'Section 10a Bilan_Diffusion'!T141</f>
        <v>0</v>
      </c>
      <c r="AB761" s="7">
        <f>'Section 10a Bilan_Diffusion'!U141</f>
        <v>0</v>
      </c>
    </row>
    <row r="762" spans="1:28">
      <c r="A762" s="7">
        <f>'Identification '!$F$11</f>
        <v>0</v>
      </c>
      <c r="B762" s="43" t="str">
        <f>IF(AND('Identification '!$F$11="",'Identification '!$F$15&lt;&gt;""),'Identification '!$F$15,IF('Identification '!$F$11="","",IF('Identification '!$F$13="Inscrire le nom de votre organisme dans la cellule F15",'Identification '!$F$15,'Identification '!$F$13)))</f>
        <v/>
      </c>
      <c r="C762" s="7" t="str">
        <f>REF!$BM$7</f>
        <v>2025-2026</v>
      </c>
      <c r="D762" s="7" t="s">
        <v>2972</v>
      </c>
      <c r="E762" s="43" t="str">
        <f>'Identification '!$F$17</f>
        <v/>
      </c>
      <c r="F762" s="7" t="str">
        <f>'Identification '!$G$18</f>
        <v/>
      </c>
      <c r="G762" s="167" t="str">
        <f>IF('Section 10a Bilan_Diffusion'!$D$6="","",'Section 10a Bilan_Diffusion'!$D$6)</f>
        <v/>
      </c>
      <c r="H762" s="7" t="str">
        <f>IF('Section 10a Bilan_Diffusion'!$D$8="","",'Section 10a Bilan_Diffusion'!$D$8)</f>
        <v/>
      </c>
      <c r="I762" s="7" t="str">
        <f>IF('Section 10a Bilan_Diffusion'!$K$8="","",'Section 10a Bilan_Diffusion'!$K$8)</f>
        <v/>
      </c>
      <c r="J762" s="43" t="str">
        <f>IF('Section 10a Bilan_Diffusion'!C142="","",'Section 10a Bilan_Diffusion'!C142)</f>
        <v/>
      </c>
      <c r="K762" s="1177" t="str">
        <f>IF('Section 10a Bilan_Diffusion'!D142="","",'Section 10a Bilan_Diffusion'!D142)</f>
        <v/>
      </c>
      <c r="L762" s="43" t="str">
        <f>IF('Section 10a Bilan_Diffusion'!E142="","",IF('Section 10a Bilan_Diffusion'!E142="«Choisir»","",'Section 10a Bilan_Diffusion'!E142))</f>
        <v/>
      </c>
      <c r="M762" s="43" t="str">
        <f>IF('Section 10a Bilan_Diffusion'!F142="","",IF('Section 10a Bilan_Diffusion'!F142="«Choisir»","",'Section 10a Bilan_Diffusion'!F142))</f>
        <v/>
      </c>
      <c r="N762" s="43" t="str">
        <f>IF('Section 10a Bilan_Diffusion'!G142="","",'Section 10a Bilan_Diffusion'!G142)</f>
        <v/>
      </c>
      <c r="O762" s="43" t="str">
        <f>IF('Section 10a Bilan_Diffusion'!H142="","",'Section 10a Bilan_Diffusion'!H142)</f>
        <v/>
      </c>
      <c r="P762" s="43" t="str">
        <f>IF('Section 10a Bilan_Diffusion'!I142="","",IF('Section 10a Bilan_Diffusion'!I142="«Choisir»","",'Section 10a Bilan_Diffusion'!I142))</f>
        <v/>
      </c>
      <c r="Q762" s="43" t="str">
        <f>IF('Section 10a Bilan_Diffusion'!J142="","",IF('Section 10a Bilan_Diffusion'!J142="«Choisir»","",'Section 10a Bilan_Diffusion'!J142))</f>
        <v/>
      </c>
      <c r="R762" s="7" t="str">
        <f>IF('Section 10a Bilan_Diffusion'!K142="","",'Section 10a Bilan_Diffusion'!K142)</f>
        <v/>
      </c>
      <c r="S762" s="7" t="str">
        <f>IF('Section 10a Bilan_Diffusion'!L142="","",'Section 10a Bilan_Diffusion'!L142)</f>
        <v/>
      </c>
      <c r="T762" s="7" t="str">
        <f>IF('Section 10a Bilan_Diffusion'!M142="","",'Section 10a Bilan_Diffusion'!M142)</f>
        <v/>
      </c>
      <c r="U762" s="7" t="str">
        <f>IF('Section 10a Bilan_Diffusion'!N142="","",'Section 10a Bilan_Diffusion'!N142)</f>
        <v/>
      </c>
      <c r="V762" s="7">
        <f>'Section 10a Bilan_Diffusion'!O142</f>
        <v>0</v>
      </c>
      <c r="W762" s="7">
        <f>'Section 10a Bilan_Diffusion'!P142</f>
        <v>0</v>
      </c>
      <c r="X762" s="7">
        <f>'Section 10a Bilan_Diffusion'!Q142</f>
        <v>0</v>
      </c>
      <c r="Y762" s="7">
        <f>'Section 10a Bilan_Diffusion'!R142</f>
        <v>0</v>
      </c>
      <c r="Z762" s="7">
        <f>'Section 10a Bilan_Diffusion'!S142</f>
        <v>0</v>
      </c>
      <c r="AA762" s="7">
        <f>'Section 10a Bilan_Diffusion'!T142</f>
        <v>0</v>
      </c>
      <c r="AB762" s="7">
        <f>'Section 10a Bilan_Diffusion'!U142</f>
        <v>0</v>
      </c>
    </row>
    <row r="763" spans="1:28">
      <c r="A763" s="7">
        <f>'Identification '!$F$11</f>
        <v>0</v>
      </c>
      <c r="B763" s="43" t="str">
        <f>IF(AND('Identification '!$F$11="",'Identification '!$F$15&lt;&gt;""),'Identification '!$F$15,IF('Identification '!$F$11="","",IF('Identification '!$F$13="Inscrire le nom de votre organisme dans la cellule F15",'Identification '!$F$15,'Identification '!$F$13)))</f>
        <v/>
      </c>
      <c r="C763" s="7" t="str">
        <f>REF!$BM$7</f>
        <v>2025-2026</v>
      </c>
      <c r="D763" s="7" t="s">
        <v>2972</v>
      </c>
      <c r="E763" s="43" t="str">
        <f>'Identification '!$F$17</f>
        <v/>
      </c>
      <c r="F763" s="7" t="str">
        <f>'Identification '!$G$18</f>
        <v/>
      </c>
      <c r="G763" s="167" t="str">
        <f>IF('Section 10a Bilan_Diffusion'!$D$6="","",'Section 10a Bilan_Diffusion'!$D$6)</f>
        <v/>
      </c>
      <c r="H763" s="7" t="str">
        <f>IF('Section 10a Bilan_Diffusion'!$D$8="","",'Section 10a Bilan_Diffusion'!$D$8)</f>
        <v/>
      </c>
      <c r="I763" s="7" t="str">
        <f>IF('Section 10a Bilan_Diffusion'!$K$8="","",'Section 10a Bilan_Diffusion'!$K$8)</f>
        <v/>
      </c>
      <c r="J763" s="43" t="str">
        <f>IF('Section 10a Bilan_Diffusion'!C143="","",'Section 10a Bilan_Diffusion'!C143)</f>
        <v/>
      </c>
      <c r="K763" s="1177" t="str">
        <f>IF('Section 10a Bilan_Diffusion'!D143="","",'Section 10a Bilan_Diffusion'!D143)</f>
        <v/>
      </c>
      <c r="L763" s="43" t="str">
        <f>IF('Section 10a Bilan_Diffusion'!E143="","",IF('Section 10a Bilan_Diffusion'!E143="«Choisir»","",'Section 10a Bilan_Diffusion'!E143))</f>
        <v/>
      </c>
      <c r="M763" s="43" t="str">
        <f>IF('Section 10a Bilan_Diffusion'!F143="","",IF('Section 10a Bilan_Diffusion'!F143="«Choisir»","",'Section 10a Bilan_Diffusion'!F143))</f>
        <v/>
      </c>
      <c r="N763" s="43" t="str">
        <f>IF('Section 10a Bilan_Diffusion'!G143="","",'Section 10a Bilan_Diffusion'!G143)</f>
        <v/>
      </c>
      <c r="O763" s="43" t="str">
        <f>IF('Section 10a Bilan_Diffusion'!H143="","",'Section 10a Bilan_Diffusion'!H143)</f>
        <v/>
      </c>
      <c r="P763" s="43" t="str">
        <f>IF('Section 10a Bilan_Diffusion'!I143="","",IF('Section 10a Bilan_Diffusion'!I143="«Choisir»","",'Section 10a Bilan_Diffusion'!I143))</f>
        <v/>
      </c>
      <c r="Q763" s="43" t="str">
        <f>IF('Section 10a Bilan_Diffusion'!J143="","",IF('Section 10a Bilan_Diffusion'!J143="«Choisir»","",'Section 10a Bilan_Diffusion'!J143))</f>
        <v/>
      </c>
      <c r="R763" s="7" t="str">
        <f>IF('Section 10a Bilan_Diffusion'!K143="","",'Section 10a Bilan_Diffusion'!K143)</f>
        <v/>
      </c>
      <c r="S763" s="7" t="str">
        <f>IF('Section 10a Bilan_Diffusion'!L143="","",'Section 10a Bilan_Diffusion'!L143)</f>
        <v/>
      </c>
      <c r="T763" s="7" t="str">
        <f>IF('Section 10a Bilan_Diffusion'!M143="","",'Section 10a Bilan_Diffusion'!M143)</f>
        <v/>
      </c>
      <c r="U763" s="7" t="str">
        <f>IF('Section 10a Bilan_Diffusion'!N143="","",'Section 10a Bilan_Diffusion'!N143)</f>
        <v/>
      </c>
      <c r="V763" s="7">
        <f>'Section 10a Bilan_Diffusion'!O143</f>
        <v>0</v>
      </c>
      <c r="W763" s="7">
        <f>'Section 10a Bilan_Diffusion'!P143</f>
        <v>0</v>
      </c>
      <c r="X763" s="7">
        <f>'Section 10a Bilan_Diffusion'!Q143</f>
        <v>0</v>
      </c>
      <c r="Y763" s="7">
        <f>'Section 10a Bilan_Diffusion'!R143</f>
        <v>0</v>
      </c>
      <c r="Z763" s="7">
        <f>'Section 10a Bilan_Diffusion'!S143</f>
        <v>0</v>
      </c>
      <c r="AA763" s="7">
        <f>'Section 10a Bilan_Diffusion'!T143</f>
        <v>0</v>
      </c>
      <c r="AB763" s="7">
        <f>'Section 10a Bilan_Diffusion'!U143</f>
        <v>0</v>
      </c>
    </row>
    <row r="764" spans="1:28">
      <c r="A764" s="7">
        <f>'Identification '!$F$11</f>
        <v>0</v>
      </c>
      <c r="B764" s="43" t="str">
        <f>IF(AND('Identification '!$F$11="",'Identification '!$F$15&lt;&gt;""),'Identification '!$F$15,IF('Identification '!$F$11="","",IF('Identification '!$F$13="Inscrire le nom de votre organisme dans la cellule F15",'Identification '!$F$15,'Identification '!$F$13)))</f>
        <v/>
      </c>
      <c r="C764" s="7" t="str">
        <f>REF!$BM$7</f>
        <v>2025-2026</v>
      </c>
      <c r="D764" s="7" t="s">
        <v>2972</v>
      </c>
      <c r="E764" s="43" t="str">
        <f>'Identification '!$F$17</f>
        <v/>
      </c>
      <c r="F764" s="7" t="str">
        <f>'Identification '!$G$18</f>
        <v/>
      </c>
      <c r="G764" s="167" t="str">
        <f>IF('Section 10a Bilan_Diffusion'!$D$6="","",'Section 10a Bilan_Diffusion'!$D$6)</f>
        <v/>
      </c>
      <c r="H764" s="7" t="str">
        <f>IF('Section 10a Bilan_Diffusion'!$D$8="","",'Section 10a Bilan_Diffusion'!$D$8)</f>
        <v/>
      </c>
      <c r="I764" s="7" t="str">
        <f>IF('Section 10a Bilan_Diffusion'!$K$8="","",'Section 10a Bilan_Diffusion'!$K$8)</f>
        <v/>
      </c>
      <c r="J764" s="43" t="str">
        <f>IF('Section 10a Bilan_Diffusion'!C144="","",'Section 10a Bilan_Diffusion'!C144)</f>
        <v/>
      </c>
      <c r="K764" s="1177" t="str">
        <f>IF('Section 10a Bilan_Diffusion'!D144="","",'Section 10a Bilan_Diffusion'!D144)</f>
        <v/>
      </c>
      <c r="L764" s="43" t="str">
        <f>IF('Section 10a Bilan_Diffusion'!E144="","",IF('Section 10a Bilan_Diffusion'!E144="«Choisir»","",'Section 10a Bilan_Diffusion'!E144))</f>
        <v/>
      </c>
      <c r="M764" s="43" t="str">
        <f>IF('Section 10a Bilan_Diffusion'!F144="","",IF('Section 10a Bilan_Diffusion'!F144="«Choisir»","",'Section 10a Bilan_Diffusion'!F144))</f>
        <v/>
      </c>
      <c r="N764" s="43" t="str">
        <f>IF('Section 10a Bilan_Diffusion'!G144="","",'Section 10a Bilan_Diffusion'!G144)</f>
        <v/>
      </c>
      <c r="O764" s="43" t="str">
        <f>IF('Section 10a Bilan_Diffusion'!H144="","",'Section 10a Bilan_Diffusion'!H144)</f>
        <v/>
      </c>
      <c r="P764" s="43" t="str">
        <f>IF('Section 10a Bilan_Diffusion'!I144="","",IF('Section 10a Bilan_Diffusion'!I144="«Choisir»","",'Section 10a Bilan_Diffusion'!I144))</f>
        <v/>
      </c>
      <c r="Q764" s="43" t="str">
        <f>IF('Section 10a Bilan_Diffusion'!J144="","",IF('Section 10a Bilan_Diffusion'!J144="«Choisir»","",'Section 10a Bilan_Diffusion'!J144))</f>
        <v/>
      </c>
      <c r="R764" s="7" t="str">
        <f>IF('Section 10a Bilan_Diffusion'!K144="","",'Section 10a Bilan_Diffusion'!K144)</f>
        <v/>
      </c>
      <c r="S764" s="7" t="str">
        <f>IF('Section 10a Bilan_Diffusion'!L144="","",'Section 10a Bilan_Diffusion'!L144)</f>
        <v/>
      </c>
      <c r="T764" s="7" t="str">
        <f>IF('Section 10a Bilan_Diffusion'!M144="","",'Section 10a Bilan_Diffusion'!M144)</f>
        <v/>
      </c>
      <c r="U764" s="7" t="str">
        <f>IF('Section 10a Bilan_Diffusion'!N144="","",'Section 10a Bilan_Diffusion'!N144)</f>
        <v/>
      </c>
      <c r="V764" s="7">
        <f>'Section 10a Bilan_Diffusion'!O144</f>
        <v>0</v>
      </c>
      <c r="W764" s="7">
        <f>'Section 10a Bilan_Diffusion'!P144</f>
        <v>0</v>
      </c>
      <c r="X764" s="7">
        <f>'Section 10a Bilan_Diffusion'!Q144</f>
        <v>0</v>
      </c>
      <c r="Y764" s="7">
        <f>'Section 10a Bilan_Diffusion'!R144</f>
        <v>0</v>
      </c>
      <c r="Z764" s="7">
        <f>'Section 10a Bilan_Diffusion'!S144</f>
        <v>0</v>
      </c>
      <c r="AA764" s="7">
        <f>'Section 10a Bilan_Diffusion'!T144</f>
        <v>0</v>
      </c>
      <c r="AB764" s="7">
        <f>'Section 10a Bilan_Diffusion'!U144</f>
        <v>0</v>
      </c>
    </row>
    <row r="765" spans="1:28">
      <c r="A765" s="7">
        <f>'Identification '!$F$11</f>
        <v>0</v>
      </c>
      <c r="B765" s="43" t="str">
        <f>IF(AND('Identification '!$F$11="",'Identification '!$F$15&lt;&gt;""),'Identification '!$F$15,IF('Identification '!$F$11="","",IF('Identification '!$F$13="Inscrire le nom de votre organisme dans la cellule F15",'Identification '!$F$15,'Identification '!$F$13)))</f>
        <v/>
      </c>
      <c r="C765" s="7" t="str">
        <f>REF!$BM$7</f>
        <v>2025-2026</v>
      </c>
      <c r="D765" s="7" t="s">
        <v>2972</v>
      </c>
      <c r="E765" s="43" t="str">
        <f>'Identification '!$F$17</f>
        <v/>
      </c>
      <c r="F765" s="7" t="str">
        <f>'Identification '!$G$18</f>
        <v/>
      </c>
      <c r="G765" s="167" t="str">
        <f>IF('Section 10a Bilan_Diffusion'!$D$6="","",'Section 10a Bilan_Diffusion'!$D$6)</f>
        <v/>
      </c>
      <c r="H765" s="7" t="str">
        <f>IF('Section 10a Bilan_Diffusion'!$D$8="","",'Section 10a Bilan_Diffusion'!$D$8)</f>
        <v/>
      </c>
      <c r="I765" s="7" t="str">
        <f>IF('Section 10a Bilan_Diffusion'!$K$8="","",'Section 10a Bilan_Diffusion'!$K$8)</f>
        <v/>
      </c>
      <c r="J765" s="43" t="str">
        <f>IF('Section 10a Bilan_Diffusion'!C145="","",'Section 10a Bilan_Diffusion'!C145)</f>
        <v/>
      </c>
      <c r="K765" s="1177" t="str">
        <f>IF('Section 10a Bilan_Diffusion'!D145="","",'Section 10a Bilan_Diffusion'!D145)</f>
        <v/>
      </c>
      <c r="L765" s="43" t="str">
        <f>IF('Section 10a Bilan_Diffusion'!E145="","",IF('Section 10a Bilan_Diffusion'!E145="«Choisir»","",'Section 10a Bilan_Diffusion'!E145))</f>
        <v/>
      </c>
      <c r="M765" s="43" t="str">
        <f>IF('Section 10a Bilan_Diffusion'!F145="","",IF('Section 10a Bilan_Diffusion'!F145="«Choisir»","",'Section 10a Bilan_Diffusion'!F145))</f>
        <v/>
      </c>
      <c r="N765" s="43" t="str">
        <f>IF('Section 10a Bilan_Diffusion'!G145="","",'Section 10a Bilan_Diffusion'!G145)</f>
        <v/>
      </c>
      <c r="O765" s="43" t="str">
        <f>IF('Section 10a Bilan_Diffusion'!H145="","",'Section 10a Bilan_Diffusion'!H145)</f>
        <v/>
      </c>
      <c r="P765" s="43" t="str">
        <f>IF('Section 10a Bilan_Diffusion'!I145="","",IF('Section 10a Bilan_Diffusion'!I145="«Choisir»","",'Section 10a Bilan_Diffusion'!I145))</f>
        <v/>
      </c>
      <c r="Q765" s="43" t="str">
        <f>IF('Section 10a Bilan_Diffusion'!J145="","",IF('Section 10a Bilan_Diffusion'!J145="«Choisir»","",'Section 10a Bilan_Diffusion'!J145))</f>
        <v/>
      </c>
      <c r="R765" s="7" t="str">
        <f>IF('Section 10a Bilan_Diffusion'!K145="","",'Section 10a Bilan_Diffusion'!K145)</f>
        <v/>
      </c>
      <c r="S765" s="7" t="str">
        <f>IF('Section 10a Bilan_Diffusion'!L145="","",'Section 10a Bilan_Diffusion'!L145)</f>
        <v/>
      </c>
      <c r="T765" s="7" t="str">
        <f>IF('Section 10a Bilan_Diffusion'!M145="","",'Section 10a Bilan_Diffusion'!M145)</f>
        <v/>
      </c>
      <c r="U765" s="7" t="str">
        <f>IF('Section 10a Bilan_Diffusion'!N145="","",'Section 10a Bilan_Diffusion'!N145)</f>
        <v/>
      </c>
      <c r="V765" s="7">
        <f>'Section 10a Bilan_Diffusion'!O145</f>
        <v>0</v>
      </c>
      <c r="W765" s="7">
        <f>'Section 10a Bilan_Diffusion'!P145</f>
        <v>0</v>
      </c>
      <c r="X765" s="7">
        <f>'Section 10a Bilan_Diffusion'!Q145</f>
        <v>0</v>
      </c>
      <c r="Y765" s="7">
        <f>'Section 10a Bilan_Diffusion'!R145</f>
        <v>0</v>
      </c>
      <c r="Z765" s="7">
        <f>'Section 10a Bilan_Diffusion'!S145</f>
        <v>0</v>
      </c>
      <c r="AA765" s="7">
        <f>'Section 10a Bilan_Diffusion'!T145</f>
        <v>0</v>
      </c>
      <c r="AB765" s="7">
        <f>'Section 10a Bilan_Diffusion'!U145</f>
        <v>0</v>
      </c>
    </row>
    <row r="766" spans="1:28">
      <c r="A766" s="7">
        <f>'Identification '!$F$11</f>
        <v>0</v>
      </c>
      <c r="B766" s="43" t="str">
        <f>IF(AND('Identification '!$F$11="",'Identification '!$F$15&lt;&gt;""),'Identification '!$F$15,IF('Identification '!$F$11="","",IF('Identification '!$F$13="Inscrire le nom de votre organisme dans la cellule F15",'Identification '!$F$15,'Identification '!$F$13)))</f>
        <v/>
      </c>
      <c r="C766" s="7" t="str">
        <f>REF!$BM$7</f>
        <v>2025-2026</v>
      </c>
      <c r="D766" s="7" t="s">
        <v>2972</v>
      </c>
      <c r="E766" s="43" t="str">
        <f>'Identification '!$F$17</f>
        <v/>
      </c>
      <c r="F766" s="7" t="str">
        <f>'Identification '!$G$18</f>
        <v/>
      </c>
      <c r="G766" s="167" t="str">
        <f>IF('Section 10a Bilan_Diffusion'!$D$6="","",'Section 10a Bilan_Diffusion'!$D$6)</f>
        <v/>
      </c>
      <c r="H766" s="7" t="str">
        <f>IF('Section 10a Bilan_Diffusion'!$D$8="","",'Section 10a Bilan_Diffusion'!$D$8)</f>
        <v/>
      </c>
      <c r="I766" s="7" t="str">
        <f>IF('Section 10a Bilan_Diffusion'!$K$8="","",'Section 10a Bilan_Diffusion'!$K$8)</f>
        <v/>
      </c>
      <c r="J766" s="43" t="str">
        <f>IF('Section 10a Bilan_Diffusion'!C146="","",'Section 10a Bilan_Diffusion'!C146)</f>
        <v/>
      </c>
      <c r="K766" s="1177" t="str">
        <f>IF('Section 10a Bilan_Diffusion'!D146="","",'Section 10a Bilan_Diffusion'!D146)</f>
        <v/>
      </c>
      <c r="L766" s="43" t="str">
        <f>IF('Section 10a Bilan_Diffusion'!E146="","",IF('Section 10a Bilan_Diffusion'!E146="«Choisir»","",'Section 10a Bilan_Diffusion'!E146))</f>
        <v/>
      </c>
      <c r="M766" s="43" t="str">
        <f>IF('Section 10a Bilan_Diffusion'!F146="","",IF('Section 10a Bilan_Diffusion'!F146="«Choisir»","",'Section 10a Bilan_Diffusion'!F146))</f>
        <v/>
      </c>
      <c r="N766" s="43" t="str">
        <f>IF('Section 10a Bilan_Diffusion'!G146="","",'Section 10a Bilan_Diffusion'!G146)</f>
        <v/>
      </c>
      <c r="O766" s="43" t="str">
        <f>IF('Section 10a Bilan_Diffusion'!H146="","",'Section 10a Bilan_Diffusion'!H146)</f>
        <v/>
      </c>
      <c r="P766" s="43" t="str">
        <f>IF('Section 10a Bilan_Diffusion'!I146="","",IF('Section 10a Bilan_Diffusion'!I146="«Choisir»","",'Section 10a Bilan_Diffusion'!I146))</f>
        <v/>
      </c>
      <c r="Q766" s="43" t="str">
        <f>IF('Section 10a Bilan_Diffusion'!J146="","",IF('Section 10a Bilan_Diffusion'!J146="«Choisir»","",'Section 10a Bilan_Diffusion'!J146))</f>
        <v/>
      </c>
      <c r="R766" s="7" t="str">
        <f>IF('Section 10a Bilan_Diffusion'!K146="","",'Section 10a Bilan_Diffusion'!K146)</f>
        <v/>
      </c>
      <c r="S766" s="7" t="str">
        <f>IF('Section 10a Bilan_Diffusion'!L146="","",'Section 10a Bilan_Diffusion'!L146)</f>
        <v/>
      </c>
      <c r="T766" s="7" t="str">
        <f>IF('Section 10a Bilan_Diffusion'!M146="","",'Section 10a Bilan_Diffusion'!M146)</f>
        <v/>
      </c>
      <c r="U766" s="7" t="str">
        <f>IF('Section 10a Bilan_Diffusion'!N146="","",'Section 10a Bilan_Diffusion'!N146)</f>
        <v/>
      </c>
      <c r="V766" s="7">
        <f>'Section 10a Bilan_Diffusion'!O146</f>
        <v>0</v>
      </c>
      <c r="W766" s="7">
        <f>'Section 10a Bilan_Diffusion'!P146</f>
        <v>0</v>
      </c>
      <c r="X766" s="7">
        <f>'Section 10a Bilan_Diffusion'!Q146</f>
        <v>0</v>
      </c>
      <c r="Y766" s="7">
        <f>'Section 10a Bilan_Diffusion'!R146</f>
        <v>0</v>
      </c>
      <c r="Z766" s="7">
        <f>'Section 10a Bilan_Diffusion'!S146</f>
        <v>0</v>
      </c>
      <c r="AA766" s="7">
        <f>'Section 10a Bilan_Diffusion'!T146</f>
        <v>0</v>
      </c>
      <c r="AB766" s="7">
        <f>'Section 10a Bilan_Diffusion'!U146</f>
        <v>0</v>
      </c>
    </row>
    <row r="767" spans="1:28">
      <c r="A767" s="7">
        <f>'Identification '!$F$11</f>
        <v>0</v>
      </c>
      <c r="B767" s="43" t="str">
        <f>IF(AND('Identification '!$F$11="",'Identification '!$F$15&lt;&gt;""),'Identification '!$F$15,IF('Identification '!$F$11="","",IF('Identification '!$F$13="Inscrire le nom de votre organisme dans la cellule F15",'Identification '!$F$15,'Identification '!$F$13)))</f>
        <v/>
      </c>
      <c r="C767" s="7" t="str">
        <f>REF!$BM$7</f>
        <v>2025-2026</v>
      </c>
      <c r="D767" s="7" t="s">
        <v>2972</v>
      </c>
      <c r="E767" s="43" t="str">
        <f>'Identification '!$F$17</f>
        <v/>
      </c>
      <c r="F767" s="7" t="str">
        <f>'Identification '!$G$18</f>
        <v/>
      </c>
      <c r="G767" s="167" t="str">
        <f>IF('Section 10a Bilan_Diffusion'!$D$6="","",'Section 10a Bilan_Diffusion'!$D$6)</f>
        <v/>
      </c>
      <c r="H767" s="7" t="str">
        <f>IF('Section 10a Bilan_Diffusion'!$D$8="","",'Section 10a Bilan_Diffusion'!$D$8)</f>
        <v/>
      </c>
      <c r="I767" s="7" t="str">
        <f>IF('Section 10a Bilan_Diffusion'!$K$8="","",'Section 10a Bilan_Diffusion'!$K$8)</f>
        <v/>
      </c>
      <c r="J767" s="43" t="str">
        <f>IF('Section 10a Bilan_Diffusion'!C147="","",'Section 10a Bilan_Diffusion'!C147)</f>
        <v/>
      </c>
      <c r="K767" s="1177" t="str">
        <f>IF('Section 10a Bilan_Diffusion'!D147="","",'Section 10a Bilan_Diffusion'!D147)</f>
        <v/>
      </c>
      <c r="L767" s="43" t="str">
        <f>IF('Section 10a Bilan_Diffusion'!E147="","",IF('Section 10a Bilan_Diffusion'!E147="«Choisir»","",'Section 10a Bilan_Diffusion'!E147))</f>
        <v/>
      </c>
      <c r="M767" s="43" t="str">
        <f>IF('Section 10a Bilan_Diffusion'!F147="","",IF('Section 10a Bilan_Diffusion'!F147="«Choisir»","",'Section 10a Bilan_Diffusion'!F147))</f>
        <v/>
      </c>
      <c r="N767" s="43" t="str">
        <f>IF('Section 10a Bilan_Diffusion'!G147="","",'Section 10a Bilan_Diffusion'!G147)</f>
        <v/>
      </c>
      <c r="O767" s="43" t="str">
        <f>IF('Section 10a Bilan_Diffusion'!H147="","",'Section 10a Bilan_Diffusion'!H147)</f>
        <v/>
      </c>
      <c r="P767" s="43" t="str">
        <f>IF('Section 10a Bilan_Diffusion'!I147="","",IF('Section 10a Bilan_Diffusion'!I147="«Choisir»","",'Section 10a Bilan_Diffusion'!I147))</f>
        <v/>
      </c>
      <c r="Q767" s="43" t="str">
        <f>IF('Section 10a Bilan_Diffusion'!J147="","",IF('Section 10a Bilan_Diffusion'!J147="«Choisir»","",'Section 10a Bilan_Diffusion'!J147))</f>
        <v/>
      </c>
      <c r="R767" s="7" t="str">
        <f>IF('Section 10a Bilan_Diffusion'!K147="","",'Section 10a Bilan_Diffusion'!K147)</f>
        <v/>
      </c>
      <c r="S767" s="7" t="str">
        <f>IF('Section 10a Bilan_Diffusion'!L147="","",'Section 10a Bilan_Diffusion'!L147)</f>
        <v/>
      </c>
      <c r="T767" s="7" t="str">
        <f>IF('Section 10a Bilan_Diffusion'!M147="","",'Section 10a Bilan_Diffusion'!M147)</f>
        <v/>
      </c>
      <c r="U767" s="7" t="str">
        <f>IF('Section 10a Bilan_Diffusion'!N147="","",'Section 10a Bilan_Diffusion'!N147)</f>
        <v/>
      </c>
      <c r="V767" s="7">
        <f>'Section 10a Bilan_Diffusion'!O147</f>
        <v>0</v>
      </c>
      <c r="W767" s="7">
        <f>'Section 10a Bilan_Diffusion'!P147</f>
        <v>0</v>
      </c>
      <c r="X767" s="7">
        <f>'Section 10a Bilan_Diffusion'!Q147</f>
        <v>0</v>
      </c>
      <c r="Y767" s="7">
        <f>'Section 10a Bilan_Diffusion'!R147</f>
        <v>0</v>
      </c>
      <c r="Z767" s="7">
        <f>'Section 10a Bilan_Diffusion'!S147</f>
        <v>0</v>
      </c>
      <c r="AA767" s="7">
        <f>'Section 10a Bilan_Diffusion'!T147</f>
        <v>0</v>
      </c>
      <c r="AB767" s="7">
        <f>'Section 10a Bilan_Diffusion'!U147</f>
        <v>0</v>
      </c>
    </row>
    <row r="768" spans="1:28">
      <c r="A768" s="7">
        <f>'Identification '!$F$11</f>
        <v>0</v>
      </c>
      <c r="B768" s="43" t="str">
        <f>IF(AND('Identification '!$F$11="",'Identification '!$F$15&lt;&gt;""),'Identification '!$F$15,IF('Identification '!$F$11="","",IF('Identification '!$F$13="Inscrire le nom de votre organisme dans la cellule F15",'Identification '!$F$15,'Identification '!$F$13)))</f>
        <v/>
      </c>
      <c r="C768" s="7" t="str">
        <f>REF!$BM$7</f>
        <v>2025-2026</v>
      </c>
      <c r="D768" s="7" t="s">
        <v>2972</v>
      </c>
      <c r="E768" s="43" t="str">
        <f>'Identification '!$F$17</f>
        <v/>
      </c>
      <c r="F768" s="7" t="str">
        <f>'Identification '!$G$18</f>
        <v/>
      </c>
      <c r="G768" s="167" t="str">
        <f>IF('Section 10a Bilan_Diffusion'!$D$6="","",'Section 10a Bilan_Diffusion'!$D$6)</f>
        <v/>
      </c>
      <c r="H768" s="7" t="str">
        <f>IF('Section 10a Bilan_Diffusion'!$D$8="","",'Section 10a Bilan_Diffusion'!$D$8)</f>
        <v/>
      </c>
      <c r="I768" s="7" t="str">
        <f>IF('Section 10a Bilan_Diffusion'!$K$8="","",'Section 10a Bilan_Diffusion'!$K$8)</f>
        <v/>
      </c>
      <c r="J768" s="43" t="str">
        <f>IF('Section 10a Bilan_Diffusion'!C148="","",'Section 10a Bilan_Diffusion'!C148)</f>
        <v/>
      </c>
      <c r="K768" s="1177" t="str">
        <f>IF('Section 10a Bilan_Diffusion'!D148="","",'Section 10a Bilan_Diffusion'!D148)</f>
        <v/>
      </c>
      <c r="L768" s="43" t="str">
        <f>IF('Section 10a Bilan_Diffusion'!E148="","",IF('Section 10a Bilan_Diffusion'!E148="«Choisir»","",'Section 10a Bilan_Diffusion'!E148))</f>
        <v/>
      </c>
      <c r="M768" s="43" t="str">
        <f>IF('Section 10a Bilan_Diffusion'!F148="","",IF('Section 10a Bilan_Diffusion'!F148="«Choisir»","",'Section 10a Bilan_Diffusion'!F148))</f>
        <v/>
      </c>
      <c r="N768" s="43" t="str">
        <f>IF('Section 10a Bilan_Diffusion'!G148="","",'Section 10a Bilan_Diffusion'!G148)</f>
        <v/>
      </c>
      <c r="O768" s="43" t="str">
        <f>IF('Section 10a Bilan_Diffusion'!H148="","",'Section 10a Bilan_Diffusion'!H148)</f>
        <v/>
      </c>
      <c r="P768" s="43" t="str">
        <f>IF('Section 10a Bilan_Diffusion'!I148="","",IF('Section 10a Bilan_Diffusion'!I148="«Choisir»","",'Section 10a Bilan_Diffusion'!I148))</f>
        <v/>
      </c>
      <c r="Q768" s="43" t="str">
        <f>IF('Section 10a Bilan_Diffusion'!J148="","",IF('Section 10a Bilan_Diffusion'!J148="«Choisir»","",'Section 10a Bilan_Diffusion'!J148))</f>
        <v/>
      </c>
      <c r="R768" s="7" t="str">
        <f>IF('Section 10a Bilan_Diffusion'!K148="","",'Section 10a Bilan_Diffusion'!K148)</f>
        <v/>
      </c>
      <c r="S768" s="7" t="str">
        <f>IF('Section 10a Bilan_Diffusion'!L148="","",'Section 10a Bilan_Diffusion'!L148)</f>
        <v/>
      </c>
      <c r="T768" s="7" t="str">
        <f>IF('Section 10a Bilan_Diffusion'!M148="","",'Section 10a Bilan_Diffusion'!M148)</f>
        <v/>
      </c>
      <c r="U768" s="7" t="str">
        <f>IF('Section 10a Bilan_Diffusion'!N148="","",'Section 10a Bilan_Diffusion'!N148)</f>
        <v/>
      </c>
      <c r="V768" s="7">
        <f>'Section 10a Bilan_Diffusion'!O148</f>
        <v>0</v>
      </c>
      <c r="W768" s="7">
        <f>'Section 10a Bilan_Diffusion'!P148</f>
        <v>0</v>
      </c>
      <c r="X768" s="7">
        <f>'Section 10a Bilan_Diffusion'!Q148</f>
        <v>0</v>
      </c>
      <c r="Y768" s="7">
        <f>'Section 10a Bilan_Diffusion'!R148</f>
        <v>0</v>
      </c>
      <c r="Z768" s="7">
        <f>'Section 10a Bilan_Diffusion'!S148</f>
        <v>0</v>
      </c>
      <c r="AA768" s="7">
        <f>'Section 10a Bilan_Diffusion'!T148</f>
        <v>0</v>
      </c>
      <c r="AB768" s="7">
        <f>'Section 10a Bilan_Diffusion'!U148</f>
        <v>0</v>
      </c>
    </row>
    <row r="769" spans="1:28">
      <c r="A769" s="7">
        <f>'Identification '!$F$11</f>
        <v>0</v>
      </c>
      <c r="B769" s="43" t="str">
        <f>IF(AND('Identification '!$F$11="",'Identification '!$F$15&lt;&gt;""),'Identification '!$F$15,IF('Identification '!$F$11="","",IF('Identification '!$F$13="Inscrire le nom de votre organisme dans la cellule F15",'Identification '!$F$15,'Identification '!$F$13)))</f>
        <v/>
      </c>
      <c r="C769" s="7" t="str">
        <f>REF!$BM$7</f>
        <v>2025-2026</v>
      </c>
      <c r="D769" s="7" t="s">
        <v>2972</v>
      </c>
      <c r="E769" s="43" t="str">
        <f>'Identification '!$F$17</f>
        <v/>
      </c>
      <c r="F769" s="7" t="str">
        <f>'Identification '!$G$18</f>
        <v/>
      </c>
      <c r="G769" s="167" t="str">
        <f>IF('Section 10a Bilan_Diffusion'!$D$6="","",'Section 10a Bilan_Diffusion'!$D$6)</f>
        <v/>
      </c>
      <c r="H769" s="7" t="str">
        <f>IF('Section 10a Bilan_Diffusion'!$D$8="","",'Section 10a Bilan_Diffusion'!$D$8)</f>
        <v/>
      </c>
      <c r="I769" s="7" t="str">
        <f>IF('Section 10a Bilan_Diffusion'!$K$8="","",'Section 10a Bilan_Diffusion'!$K$8)</f>
        <v/>
      </c>
      <c r="J769" s="43" t="str">
        <f>IF('Section 10a Bilan_Diffusion'!C149="","",'Section 10a Bilan_Diffusion'!C149)</f>
        <v/>
      </c>
      <c r="K769" s="1177" t="str">
        <f>IF('Section 10a Bilan_Diffusion'!D149="","",'Section 10a Bilan_Diffusion'!D149)</f>
        <v/>
      </c>
      <c r="L769" s="43" t="str">
        <f>IF('Section 10a Bilan_Diffusion'!E149="","",IF('Section 10a Bilan_Diffusion'!E149="«Choisir»","",'Section 10a Bilan_Diffusion'!E149))</f>
        <v/>
      </c>
      <c r="M769" s="43" t="str">
        <f>IF('Section 10a Bilan_Diffusion'!F149="","",IF('Section 10a Bilan_Diffusion'!F149="«Choisir»","",'Section 10a Bilan_Diffusion'!F149))</f>
        <v/>
      </c>
      <c r="N769" s="43" t="str">
        <f>IF('Section 10a Bilan_Diffusion'!G149="","",'Section 10a Bilan_Diffusion'!G149)</f>
        <v/>
      </c>
      <c r="O769" s="43" t="str">
        <f>IF('Section 10a Bilan_Diffusion'!H149="","",'Section 10a Bilan_Diffusion'!H149)</f>
        <v/>
      </c>
      <c r="P769" s="43" t="str">
        <f>IF('Section 10a Bilan_Diffusion'!I149="","",IF('Section 10a Bilan_Diffusion'!I149="«Choisir»","",'Section 10a Bilan_Diffusion'!I149))</f>
        <v/>
      </c>
      <c r="Q769" s="43" t="str">
        <f>IF('Section 10a Bilan_Diffusion'!J149="","",IF('Section 10a Bilan_Diffusion'!J149="«Choisir»","",'Section 10a Bilan_Diffusion'!J149))</f>
        <v/>
      </c>
      <c r="R769" s="7" t="str">
        <f>IF('Section 10a Bilan_Diffusion'!K149="","",'Section 10a Bilan_Diffusion'!K149)</f>
        <v/>
      </c>
      <c r="S769" s="7" t="str">
        <f>IF('Section 10a Bilan_Diffusion'!L149="","",'Section 10a Bilan_Diffusion'!L149)</f>
        <v/>
      </c>
      <c r="T769" s="7" t="str">
        <f>IF('Section 10a Bilan_Diffusion'!M149="","",'Section 10a Bilan_Diffusion'!M149)</f>
        <v/>
      </c>
      <c r="U769" s="7" t="str">
        <f>IF('Section 10a Bilan_Diffusion'!N149="","",'Section 10a Bilan_Diffusion'!N149)</f>
        <v/>
      </c>
      <c r="V769" s="7">
        <f>'Section 10a Bilan_Diffusion'!O149</f>
        <v>0</v>
      </c>
      <c r="W769" s="7">
        <f>'Section 10a Bilan_Diffusion'!P149</f>
        <v>0</v>
      </c>
      <c r="X769" s="7">
        <f>'Section 10a Bilan_Diffusion'!Q149</f>
        <v>0</v>
      </c>
      <c r="Y769" s="7">
        <f>'Section 10a Bilan_Diffusion'!R149</f>
        <v>0</v>
      </c>
      <c r="Z769" s="7">
        <f>'Section 10a Bilan_Diffusion'!S149</f>
        <v>0</v>
      </c>
      <c r="AA769" s="7">
        <f>'Section 10a Bilan_Diffusion'!T149</f>
        <v>0</v>
      </c>
      <c r="AB769" s="7">
        <f>'Section 10a Bilan_Diffusion'!U149</f>
        <v>0</v>
      </c>
    </row>
    <row r="770" spans="1:28">
      <c r="A770" s="7">
        <f>'Identification '!$F$11</f>
        <v>0</v>
      </c>
      <c r="B770" s="43" t="str">
        <f>IF(AND('Identification '!$F$11="",'Identification '!$F$15&lt;&gt;""),'Identification '!$F$15,IF('Identification '!$F$11="","",IF('Identification '!$F$13="Inscrire le nom de votre organisme dans la cellule F15",'Identification '!$F$15,'Identification '!$F$13)))</f>
        <v/>
      </c>
      <c r="C770" s="7" t="str">
        <f>REF!$BM$7</f>
        <v>2025-2026</v>
      </c>
      <c r="D770" s="7" t="s">
        <v>2972</v>
      </c>
      <c r="E770" s="43" t="str">
        <f>'Identification '!$F$17</f>
        <v/>
      </c>
      <c r="F770" s="7" t="str">
        <f>'Identification '!$G$18</f>
        <v/>
      </c>
      <c r="G770" s="167" t="str">
        <f>IF('Section 10a Bilan_Diffusion'!$D$6="","",'Section 10a Bilan_Diffusion'!$D$6)</f>
        <v/>
      </c>
      <c r="H770" s="7" t="str">
        <f>IF('Section 10a Bilan_Diffusion'!$D$8="","",'Section 10a Bilan_Diffusion'!$D$8)</f>
        <v/>
      </c>
      <c r="I770" s="7" t="str">
        <f>IF('Section 10a Bilan_Diffusion'!$K$8="","",'Section 10a Bilan_Diffusion'!$K$8)</f>
        <v/>
      </c>
      <c r="J770" s="43" t="str">
        <f>IF('Section 10a Bilan_Diffusion'!C150="","",'Section 10a Bilan_Diffusion'!C150)</f>
        <v/>
      </c>
      <c r="K770" s="1177" t="str">
        <f>IF('Section 10a Bilan_Diffusion'!D150="","",'Section 10a Bilan_Diffusion'!D150)</f>
        <v/>
      </c>
      <c r="L770" s="43" t="str">
        <f>IF('Section 10a Bilan_Diffusion'!E150="","",IF('Section 10a Bilan_Diffusion'!E150="«Choisir»","",'Section 10a Bilan_Diffusion'!E150))</f>
        <v/>
      </c>
      <c r="M770" s="43" t="str">
        <f>IF('Section 10a Bilan_Diffusion'!F150="","",IF('Section 10a Bilan_Diffusion'!F150="«Choisir»","",'Section 10a Bilan_Diffusion'!F150))</f>
        <v/>
      </c>
      <c r="N770" s="43" t="str">
        <f>IF('Section 10a Bilan_Diffusion'!G150="","",'Section 10a Bilan_Diffusion'!G150)</f>
        <v/>
      </c>
      <c r="O770" s="43" t="str">
        <f>IF('Section 10a Bilan_Diffusion'!H150="","",'Section 10a Bilan_Diffusion'!H150)</f>
        <v/>
      </c>
      <c r="P770" s="43" t="str">
        <f>IF('Section 10a Bilan_Diffusion'!I150="","",IF('Section 10a Bilan_Diffusion'!I150="«Choisir»","",'Section 10a Bilan_Diffusion'!I150))</f>
        <v/>
      </c>
      <c r="Q770" s="43" t="str">
        <f>IF('Section 10a Bilan_Diffusion'!J150="","",IF('Section 10a Bilan_Diffusion'!J150="«Choisir»","",'Section 10a Bilan_Diffusion'!J150))</f>
        <v/>
      </c>
      <c r="R770" s="7" t="str">
        <f>IF('Section 10a Bilan_Diffusion'!K150="","",'Section 10a Bilan_Diffusion'!K150)</f>
        <v/>
      </c>
      <c r="S770" s="7" t="str">
        <f>IF('Section 10a Bilan_Diffusion'!L150="","",'Section 10a Bilan_Diffusion'!L150)</f>
        <v/>
      </c>
      <c r="T770" s="7" t="str">
        <f>IF('Section 10a Bilan_Diffusion'!M150="","",'Section 10a Bilan_Diffusion'!M150)</f>
        <v/>
      </c>
      <c r="U770" s="7" t="str">
        <f>IF('Section 10a Bilan_Diffusion'!N150="","",'Section 10a Bilan_Diffusion'!N150)</f>
        <v/>
      </c>
      <c r="V770" s="7">
        <f>'Section 10a Bilan_Diffusion'!O150</f>
        <v>0</v>
      </c>
      <c r="W770" s="7">
        <f>'Section 10a Bilan_Diffusion'!P150</f>
        <v>0</v>
      </c>
      <c r="X770" s="7">
        <f>'Section 10a Bilan_Diffusion'!Q150</f>
        <v>0</v>
      </c>
      <c r="Y770" s="7">
        <f>'Section 10a Bilan_Diffusion'!R150</f>
        <v>0</v>
      </c>
      <c r="Z770" s="7">
        <f>'Section 10a Bilan_Diffusion'!S150</f>
        <v>0</v>
      </c>
      <c r="AA770" s="7">
        <f>'Section 10a Bilan_Diffusion'!T150</f>
        <v>0</v>
      </c>
      <c r="AB770" s="7">
        <f>'Section 10a Bilan_Diffusion'!U150</f>
        <v>0</v>
      </c>
    </row>
    <row r="771" spans="1:28">
      <c r="A771" s="7">
        <f>'Identification '!$F$11</f>
        <v>0</v>
      </c>
      <c r="B771" s="43" t="str">
        <f>IF(AND('Identification '!$F$11="",'Identification '!$F$15&lt;&gt;""),'Identification '!$F$15,IF('Identification '!$F$11="","",IF('Identification '!$F$13="Inscrire le nom de votre organisme dans la cellule F15",'Identification '!$F$15,'Identification '!$F$13)))</f>
        <v/>
      </c>
      <c r="C771" s="7" t="str">
        <f>REF!$BM$7</f>
        <v>2025-2026</v>
      </c>
      <c r="D771" s="7" t="s">
        <v>2972</v>
      </c>
      <c r="E771" s="43" t="str">
        <f>'Identification '!$F$17</f>
        <v/>
      </c>
      <c r="F771" s="7" t="str">
        <f>'Identification '!$G$18</f>
        <v/>
      </c>
      <c r="G771" s="167" t="str">
        <f>IF('Section 10a Bilan_Diffusion'!$D$6="","",'Section 10a Bilan_Diffusion'!$D$6)</f>
        <v/>
      </c>
      <c r="H771" s="7" t="str">
        <f>IF('Section 10a Bilan_Diffusion'!$D$8="","",'Section 10a Bilan_Diffusion'!$D$8)</f>
        <v/>
      </c>
      <c r="I771" s="7" t="str">
        <f>IF('Section 10a Bilan_Diffusion'!$K$8="","",'Section 10a Bilan_Diffusion'!$K$8)</f>
        <v/>
      </c>
      <c r="J771" s="43" t="str">
        <f>IF('Section 10a Bilan_Diffusion'!C151="","",'Section 10a Bilan_Diffusion'!C151)</f>
        <v/>
      </c>
      <c r="K771" s="1177" t="str">
        <f>IF('Section 10a Bilan_Diffusion'!D151="","",'Section 10a Bilan_Diffusion'!D151)</f>
        <v/>
      </c>
      <c r="L771" s="43" t="str">
        <f>IF('Section 10a Bilan_Diffusion'!E151="","",IF('Section 10a Bilan_Diffusion'!E151="«Choisir»","",'Section 10a Bilan_Diffusion'!E151))</f>
        <v/>
      </c>
      <c r="M771" s="43" t="str">
        <f>IF('Section 10a Bilan_Diffusion'!F151="","",IF('Section 10a Bilan_Diffusion'!F151="«Choisir»","",'Section 10a Bilan_Diffusion'!F151))</f>
        <v/>
      </c>
      <c r="N771" s="43" t="str">
        <f>IF('Section 10a Bilan_Diffusion'!G151="","",'Section 10a Bilan_Diffusion'!G151)</f>
        <v/>
      </c>
      <c r="O771" s="43" t="str">
        <f>IF('Section 10a Bilan_Diffusion'!H151="","",'Section 10a Bilan_Diffusion'!H151)</f>
        <v/>
      </c>
      <c r="P771" s="43" t="str">
        <f>IF('Section 10a Bilan_Diffusion'!I151="","",IF('Section 10a Bilan_Diffusion'!I151="«Choisir»","",'Section 10a Bilan_Diffusion'!I151))</f>
        <v/>
      </c>
      <c r="Q771" s="43" t="str">
        <f>IF('Section 10a Bilan_Diffusion'!J151="","",IF('Section 10a Bilan_Diffusion'!J151="«Choisir»","",'Section 10a Bilan_Diffusion'!J151))</f>
        <v/>
      </c>
      <c r="R771" s="7" t="str">
        <f>IF('Section 10a Bilan_Diffusion'!K151="","",'Section 10a Bilan_Diffusion'!K151)</f>
        <v/>
      </c>
      <c r="S771" s="7" t="str">
        <f>IF('Section 10a Bilan_Diffusion'!L151="","",'Section 10a Bilan_Diffusion'!L151)</f>
        <v/>
      </c>
      <c r="T771" s="7" t="str">
        <f>IF('Section 10a Bilan_Diffusion'!M151="","",'Section 10a Bilan_Diffusion'!M151)</f>
        <v/>
      </c>
      <c r="U771" s="7" t="str">
        <f>IF('Section 10a Bilan_Diffusion'!N151="","",'Section 10a Bilan_Diffusion'!N151)</f>
        <v/>
      </c>
      <c r="V771" s="7">
        <f>'Section 10a Bilan_Diffusion'!O151</f>
        <v>0</v>
      </c>
      <c r="W771" s="7">
        <f>'Section 10a Bilan_Diffusion'!P151</f>
        <v>0</v>
      </c>
      <c r="X771" s="7">
        <f>'Section 10a Bilan_Diffusion'!Q151</f>
        <v>0</v>
      </c>
      <c r="Y771" s="7">
        <f>'Section 10a Bilan_Diffusion'!R151</f>
        <v>0</v>
      </c>
      <c r="Z771" s="7">
        <f>'Section 10a Bilan_Diffusion'!S151</f>
        <v>0</v>
      </c>
      <c r="AA771" s="7">
        <f>'Section 10a Bilan_Diffusion'!T151</f>
        <v>0</v>
      </c>
      <c r="AB771" s="7">
        <f>'Section 10a Bilan_Diffusion'!U151</f>
        <v>0</v>
      </c>
    </row>
    <row r="772" spans="1:28">
      <c r="A772" s="7">
        <f>'Identification '!$F$11</f>
        <v>0</v>
      </c>
      <c r="B772" s="43" t="str">
        <f>IF(AND('Identification '!$F$11="",'Identification '!$F$15&lt;&gt;""),'Identification '!$F$15,IF('Identification '!$F$11="","",IF('Identification '!$F$13="Inscrire le nom de votre organisme dans la cellule F15",'Identification '!$F$15,'Identification '!$F$13)))</f>
        <v/>
      </c>
      <c r="C772" s="7" t="str">
        <f>REF!$BM$7</f>
        <v>2025-2026</v>
      </c>
      <c r="D772" s="7" t="s">
        <v>2972</v>
      </c>
      <c r="E772" s="43" t="str">
        <f>'Identification '!$F$17</f>
        <v/>
      </c>
      <c r="F772" s="7" t="str">
        <f>'Identification '!$G$18</f>
        <v/>
      </c>
      <c r="G772" s="167" t="str">
        <f>IF('Section 10a Bilan_Diffusion'!$D$6="","",'Section 10a Bilan_Diffusion'!$D$6)</f>
        <v/>
      </c>
      <c r="H772" s="7" t="str">
        <f>IF('Section 10a Bilan_Diffusion'!$D$8="","",'Section 10a Bilan_Diffusion'!$D$8)</f>
        <v/>
      </c>
      <c r="I772" s="7" t="str">
        <f>IF('Section 10a Bilan_Diffusion'!$K$8="","",'Section 10a Bilan_Diffusion'!$K$8)</f>
        <v/>
      </c>
      <c r="J772" s="43" t="str">
        <f>IF('Section 10a Bilan_Diffusion'!C152="","",'Section 10a Bilan_Diffusion'!C152)</f>
        <v/>
      </c>
      <c r="K772" s="1177" t="str">
        <f>IF('Section 10a Bilan_Diffusion'!D152="","",'Section 10a Bilan_Diffusion'!D152)</f>
        <v/>
      </c>
      <c r="L772" s="43" t="str">
        <f>IF('Section 10a Bilan_Diffusion'!E152="","",IF('Section 10a Bilan_Diffusion'!E152="«Choisir»","",'Section 10a Bilan_Diffusion'!E152))</f>
        <v/>
      </c>
      <c r="M772" s="43" t="str">
        <f>IF('Section 10a Bilan_Diffusion'!F152="","",IF('Section 10a Bilan_Diffusion'!F152="«Choisir»","",'Section 10a Bilan_Diffusion'!F152))</f>
        <v/>
      </c>
      <c r="N772" s="43" t="str">
        <f>IF('Section 10a Bilan_Diffusion'!G152="","",'Section 10a Bilan_Diffusion'!G152)</f>
        <v/>
      </c>
      <c r="O772" s="43" t="str">
        <f>IF('Section 10a Bilan_Diffusion'!H152="","",'Section 10a Bilan_Diffusion'!H152)</f>
        <v/>
      </c>
      <c r="P772" s="43" t="str">
        <f>IF('Section 10a Bilan_Diffusion'!I152="","",IF('Section 10a Bilan_Diffusion'!I152="«Choisir»","",'Section 10a Bilan_Diffusion'!I152))</f>
        <v/>
      </c>
      <c r="Q772" s="43" t="str">
        <f>IF('Section 10a Bilan_Diffusion'!J152="","",IF('Section 10a Bilan_Diffusion'!J152="«Choisir»","",'Section 10a Bilan_Diffusion'!J152))</f>
        <v/>
      </c>
      <c r="R772" s="7" t="str">
        <f>IF('Section 10a Bilan_Diffusion'!K152="","",'Section 10a Bilan_Diffusion'!K152)</f>
        <v/>
      </c>
      <c r="S772" s="7" t="str">
        <f>IF('Section 10a Bilan_Diffusion'!L152="","",'Section 10a Bilan_Diffusion'!L152)</f>
        <v/>
      </c>
      <c r="T772" s="7" t="str">
        <f>IF('Section 10a Bilan_Diffusion'!M152="","",'Section 10a Bilan_Diffusion'!M152)</f>
        <v/>
      </c>
      <c r="U772" s="7" t="str">
        <f>IF('Section 10a Bilan_Diffusion'!N152="","",'Section 10a Bilan_Diffusion'!N152)</f>
        <v/>
      </c>
      <c r="V772" s="7">
        <f>'Section 10a Bilan_Diffusion'!O152</f>
        <v>0</v>
      </c>
      <c r="W772" s="7">
        <f>'Section 10a Bilan_Diffusion'!P152</f>
        <v>0</v>
      </c>
      <c r="X772" s="7">
        <f>'Section 10a Bilan_Diffusion'!Q152</f>
        <v>0</v>
      </c>
      <c r="Y772" s="7">
        <f>'Section 10a Bilan_Diffusion'!R152</f>
        <v>0</v>
      </c>
      <c r="Z772" s="7">
        <f>'Section 10a Bilan_Diffusion'!S152</f>
        <v>0</v>
      </c>
      <c r="AA772" s="7">
        <f>'Section 10a Bilan_Diffusion'!T152</f>
        <v>0</v>
      </c>
      <c r="AB772" s="7">
        <f>'Section 10a Bilan_Diffusion'!U152</f>
        <v>0</v>
      </c>
    </row>
    <row r="773" spans="1:28">
      <c r="A773" s="7">
        <f>'Identification '!$F$11</f>
        <v>0</v>
      </c>
      <c r="B773" s="43" t="str">
        <f>IF(AND('Identification '!$F$11="",'Identification '!$F$15&lt;&gt;""),'Identification '!$F$15,IF('Identification '!$F$11="","",IF('Identification '!$F$13="Inscrire le nom de votre organisme dans la cellule F15",'Identification '!$F$15,'Identification '!$F$13)))</f>
        <v/>
      </c>
      <c r="C773" s="7" t="str">
        <f>REF!$BM$7</f>
        <v>2025-2026</v>
      </c>
      <c r="D773" s="7" t="s">
        <v>2972</v>
      </c>
      <c r="E773" s="43" t="str">
        <f>'Identification '!$F$17</f>
        <v/>
      </c>
      <c r="F773" s="7" t="str">
        <f>'Identification '!$G$18</f>
        <v/>
      </c>
      <c r="G773" s="167" t="str">
        <f>IF('Section 10a Bilan_Diffusion'!$D$6="","",'Section 10a Bilan_Diffusion'!$D$6)</f>
        <v/>
      </c>
      <c r="H773" s="7" t="str">
        <f>IF('Section 10a Bilan_Diffusion'!$D$8="","",'Section 10a Bilan_Diffusion'!$D$8)</f>
        <v/>
      </c>
      <c r="I773" s="7" t="str">
        <f>IF('Section 10a Bilan_Diffusion'!$K$8="","",'Section 10a Bilan_Diffusion'!$K$8)</f>
        <v/>
      </c>
      <c r="J773" s="43" t="str">
        <f>IF('Section 10a Bilan_Diffusion'!C153="","",'Section 10a Bilan_Diffusion'!C153)</f>
        <v/>
      </c>
      <c r="K773" s="1177" t="str">
        <f>IF('Section 10a Bilan_Diffusion'!D153="","",'Section 10a Bilan_Diffusion'!D153)</f>
        <v/>
      </c>
      <c r="L773" s="43" t="str">
        <f>IF('Section 10a Bilan_Diffusion'!E153="","",IF('Section 10a Bilan_Diffusion'!E153="«Choisir»","",'Section 10a Bilan_Diffusion'!E153))</f>
        <v/>
      </c>
      <c r="M773" s="43" t="str">
        <f>IF('Section 10a Bilan_Diffusion'!F153="","",IF('Section 10a Bilan_Diffusion'!F153="«Choisir»","",'Section 10a Bilan_Diffusion'!F153))</f>
        <v/>
      </c>
      <c r="N773" s="43" t="str">
        <f>IF('Section 10a Bilan_Diffusion'!G153="","",'Section 10a Bilan_Diffusion'!G153)</f>
        <v/>
      </c>
      <c r="O773" s="43" t="str">
        <f>IF('Section 10a Bilan_Diffusion'!H153="","",'Section 10a Bilan_Diffusion'!H153)</f>
        <v/>
      </c>
      <c r="P773" s="43" t="str">
        <f>IF('Section 10a Bilan_Diffusion'!I153="","",IF('Section 10a Bilan_Diffusion'!I153="«Choisir»","",'Section 10a Bilan_Diffusion'!I153))</f>
        <v/>
      </c>
      <c r="Q773" s="43" t="str">
        <f>IF('Section 10a Bilan_Diffusion'!J153="","",IF('Section 10a Bilan_Diffusion'!J153="«Choisir»","",'Section 10a Bilan_Diffusion'!J153))</f>
        <v/>
      </c>
      <c r="R773" s="7" t="str">
        <f>IF('Section 10a Bilan_Diffusion'!K153="","",'Section 10a Bilan_Diffusion'!K153)</f>
        <v/>
      </c>
      <c r="S773" s="7" t="str">
        <f>IF('Section 10a Bilan_Diffusion'!L153="","",'Section 10a Bilan_Diffusion'!L153)</f>
        <v/>
      </c>
      <c r="T773" s="7" t="str">
        <f>IF('Section 10a Bilan_Diffusion'!M153="","",'Section 10a Bilan_Diffusion'!M153)</f>
        <v/>
      </c>
      <c r="U773" s="7" t="str">
        <f>IF('Section 10a Bilan_Diffusion'!N153="","",'Section 10a Bilan_Diffusion'!N153)</f>
        <v/>
      </c>
      <c r="V773" s="7">
        <f>'Section 10a Bilan_Diffusion'!O153</f>
        <v>0</v>
      </c>
      <c r="W773" s="7">
        <f>'Section 10a Bilan_Diffusion'!P153</f>
        <v>0</v>
      </c>
      <c r="X773" s="7">
        <f>'Section 10a Bilan_Diffusion'!Q153</f>
        <v>0</v>
      </c>
      <c r="Y773" s="7">
        <f>'Section 10a Bilan_Diffusion'!R153</f>
        <v>0</v>
      </c>
      <c r="Z773" s="7">
        <f>'Section 10a Bilan_Diffusion'!S153</f>
        <v>0</v>
      </c>
      <c r="AA773" s="7">
        <f>'Section 10a Bilan_Diffusion'!T153</f>
        <v>0</v>
      </c>
      <c r="AB773" s="7">
        <f>'Section 10a Bilan_Diffusion'!U153</f>
        <v>0</v>
      </c>
    </row>
    <row r="774" spans="1:28">
      <c r="A774" s="7">
        <f>'Identification '!$F$11</f>
        <v>0</v>
      </c>
      <c r="B774" s="43" t="str">
        <f>IF(AND('Identification '!$F$11="",'Identification '!$F$15&lt;&gt;""),'Identification '!$F$15,IF('Identification '!$F$11="","",IF('Identification '!$F$13="Inscrire le nom de votre organisme dans la cellule F15",'Identification '!$F$15,'Identification '!$F$13)))</f>
        <v/>
      </c>
      <c r="C774" s="7" t="str">
        <f>REF!$BM$7</f>
        <v>2025-2026</v>
      </c>
      <c r="D774" s="7" t="s">
        <v>2972</v>
      </c>
      <c r="E774" s="43" t="str">
        <f>'Identification '!$F$17</f>
        <v/>
      </c>
      <c r="F774" s="7" t="str">
        <f>'Identification '!$G$18</f>
        <v/>
      </c>
      <c r="G774" s="167" t="str">
        <f>IF('Section 10a Bilan_Diffusion'!$D$6="","",'Section 10a Bilan_Diffusion'!$D$6)</f>
        <v/>
      </c>
      <c r="H774" s="7" t="str">
        <f>IF('Section 10a Bilan_Diffusion'!$D$8="","",'Section 10a Bilan_Diffusion'!$D$8)</f>
        <v/>
      </c>
      <c r="I774" s="7" t="str">
        <f>IF('Section 10a Bilan_Diffusion'!$K$8="","",'Section 10a Bilan_Diffusion'!$K$8)</f>
        <v/>
      </c>
      <c r="J774" s="43" t="str">
        <f>IF('Section 10a Bilan_Diffusion'!C154="","",'Section 10a Bilan_Diffusion'!C154)</f>
        <v/>
      </c>
      <c r="K774" s="1177" t="str">
        <f>IF('Section 10a Bilan_Diffusion'!D154="","",'Section 10a Bilan_Diffusion'!D154)</f>
        <v/>
      </c>
      <c r="L774" s="43" t="str">
        <f>IF('Section 10a Bilan_Diffusion'!E154="","",IF('Section 10a Bilan_Diffusion'!E154="«Choisir»","",'Section 10a Bilan_Diffusion'!E154))</f>
        <v/>
      </c>
      <c r="M774" s="43" t="str">
        <f>IF('Section 10a Bilan_Diffusion'!F154="","",IF('Section 10a Bilan_Diffusion'!F154="«Choisir»","",'Section 10a Bilan_Diffusion'!F154))</f>
        <v/>
      </c>
      <c r="N774" s="43" t="str">
        <f>IF('Section 10a Bilan_Diffusion'!G154="","",'Section 10a Bilan_Diffusion'!G154)</f>
        <v/>
      </c>
      <c r="O774" s="43" t="str">
        <f>IF('Section 10a Bilan_Diffusion'!H154="","",'Section 10a Bilan_Diffusion'!H154)</f>
        <v/>
      </c>
      <c r="P774" s="43" t="str">
        <f>IF('Section 10a Bilan_Diffusion'!I154="","",IF('Section 10a Bilan_Diffusion'!I154="«Choisir»","",'Section 10a Bilan_Diffusion'!I154))</f>
        <v/>
      </c>
      <c r="Q774" s="43" t="str">
        <f>IF('Section 10a Bilan_Diffusion'!J154="","",IF('Section 10a Bilan_Diffusion'!J154="«Choisir»","",'Section 10a Bilan_Diffusion'!J154))</f>
        <v/>
      </c>
      <c r="R774" s="7" t="str">
        <f>IF('Section 10a Bilan_Diffusion'!K154="","",'Section 10a Bilan_Diffusion'!K154)</f>
        <v/>
      </c>
      <c r="S774" s="7" t="str">
        <f>IF('Section 10a Bilan_Diffusion'!L154="","",'Section 10a Bilan_Diffusion'!L154)</f>
        <v/>
      </c>
      <c r="T774" s="7" t="str">
        <f>IF('Section 10a Bilan_Diffusion'!M154="","",'Section 10a Bilan_Diffusion'!M154)</f>
        <v/>
      </c>
      <c r="U774" s="7" t="str">
        <f>IF('Section 10a Bilan_Diffusion'!N154="","",'Section 10a Bilan_Diffusion'!N154)</f>
        <v/>
      </c>
      <c r="V774" s="7">
        <f>'Section 10a Bilan_Diffusion'!O154</f>
        <v>0</v>
      </c>
      <c r="W774" s="7">
        <f>'Section 10a Bilan_Diffusion'!P154</f>
        <v>0</v>
      </c>
      <c r="X774" s="7">
        <f>'Section 10a Bilan_Diffusion'!Q154</f>
        <v>0</v>
      </c>
      <c r="Y774" s="7">
        <f>'Section 10a Bilan_Diffusion'!R154</f>
        <v>0</v>
      </c>
      <c r="Z774" s="7">
        <f>'Section 10a Bilan_Diffusion'!S154</f>
        <v>0</v>
      </c>
      <c r="AA774" s="7">
        <f>'Section 10a Bilan_Diffusion'!T154</f>
        <v>0</v>
      </c>
      <c r="AB774" s="7">
        <f>'Section 10a Bilan_Diffusion'!U154</f>
        <v>0</v>
      </c>
    </row>
    <row r="775" spans="1:28">
      <c r="A775" s="7">
        <f>'Identification '!$F$11</f>
        <v>0</v>
      </c>
      <c r="B775" s="43" t="str">
        <f>IF(AND('Identification '!$F$11="",'Identification '!$F$15&lt;&gt;""),'Identification '!$F$15,IF('Identification '!$F$11="","",IF('Identification '!$F$13="Inscrire le nom de votre organisme dans la cellule F15",'Identification '!$F$15,'Identification '!$F$13)))</f>
        <v/>
      </c>
      <c r="C775" s="7" t="str">
        <f>REF!$BM$7</f>
        <v>2025-2026</v>
      </c>
      <c r="D775" s="7" t="s">
        <v>2972</v>
      </c>
      <c r="E775" s="43" t="str">
        <f>'Identification '!$F$17</f>
        <v/>
      </c>
      <c r="F775" s="7" t="str">
        <f>'Identification '!$G$18</f>
        <v/>
      </c>
      <c r="G775" s="167" t="str">
        <f>IF('Section 10a Bilan_Diffusion'!$D$6="","",'Section 10a Bilan_Diffusion'!$D$6)</f>
        <v/>
      </c>
      <c r="H775" s="7" t="str">
        <f>IF('Section 10a Bilan_Diffusion'!$D$8="","",'Section 10a Bilan_Diffusion'!$D$8)</f>
        <v/>
      </c>
      <c r="I775" s="7" t="str">
        <f>IF('Section 10a Bilan_Diffusion'!$K$8="","",'Section 10a Bilan_Diffusion'!$K$8)</f>
        <v/>
      </c>
      <c r="J775" s="43" t="str">
        <f>IF('Section 10a Bilan_Diffusion'!C155="","",'Section 10a Bilan_Diffusion'!C155)</f>
        <v/>
      </c>
      <c r="K775" s="1177" t="str">
        <f>IF('Section 10a Bilan_Diffusion'!D155="","",'Section 10a Bilan_Diffusion'!D155)</f>
        <v/>
      </c>
      <c r="L775" s="43" t="str">
        <f>IF('Section 10a Bilan_Diffusion'!E155="","",IF('Section 10a Bilan_Diffusion'!E155="«Choisir»","",'Section 10a Bilan_Diffusion'!E155))</f>
        <v/>
      </c>
      <c r="M775" s="43" t="str">
        <f>IF('Section 10a Bilan_Diffusion'!F155="","",IF('Section 10a Bilan_Diffusion'!F155="«Choisir»","",'Section 10a Bilan_Diffusion'!F155))</f>
        <v/>
      </c>
      <c r="N775" s="43" t="str">
        <f>IF('Section 10a Bilan_Diffusion'!G155="","",'Section 10a Bilan_Diffusion'!G155)</f>
        <v/>
      </c>
      <c r="O775" s="43" t="str">
        <f>IF('Section 10a Bilan_Diffusion'!H155="","",'Section 10a Bilan_Diffusion'!H155)</f>
        <v/>
      </c>
      <c r="P775" s="43" t="str">
        <f>IF('Section 10a Bilan_Diffusion'!I155="","",IF('Section 10a Bilan_Diffusion'!I155="«Choisir»","",'Section 10a Bilan_Diffusion'!I155))</f>
        <v/>
      </c>
      <c r="Q775" s="43" t="str">
        <f>IF('Section 10a Bilan_Diffusion'!J155="","",IF('Section 10a Bilan_Diffusion'!J155="«Choisir»","",'Section 10a Bilan_Diffusion'!J155))</f>
        <v/>
      </c>
      <c r="R775" s="7" t="str">
        <f>IF('Section 10a Bilan_Diffusion'!K155="","",'Section 10a Bilan_Diffusion'!K155)</f>
        <v/>
      </c>
      <c r="S775" s="7" t="str">
        <f>IF('Section 10a Bilan_Diffusion'!L155="","",'Section 10a Bilan_Diffusion'!L155)</f>
        <v/>
      </c>
      <c r="T775" s="7" t="str">
        <f>IF('Section 10a Bilan_Diffusion'!M155="","",'Section 10a Bilan_Diffusion'!M155)</f>
        <v/>
      </c>
      <c r="U775" s="7" t="str">
        <f>IF('Section 10a Bilan_Diffusion'!N155="","",'Section 10a Bilan_Diffusion'!N155)</f>
        <v/>
      </c>
      <c r="V775" s="7">
        <f>'Section 10a Bilan_Diffusion'!O155</f>
        <v>0</v>
      </c>
      <c r="W775" s="7">
        <f>'Section 10a Bilan_Diffusion'!P155</f>
        <v>0</v>
      </c>
      <c r="X775" s="7">
        <f>'Section 10a Bilan_Diffusion'!Q155</f>
        <v>0</v>
      </c>
      <c r="Y775" s="7">
        <f>'Section 10a Bilan_Diffusion'!R155</f>
        <v>0</v>
      </c>
      <c r="Z775" s="7">
        <f>'Section 10a Bilan_Diffusion'!S155</f>
        <v>0</v>
      </c>
      <c r="AA775" s="7">
        <f>'Section 10a Bilan_Diffusion'!T155</f>
        <v>0</v>
      </c>
      <c r="AB775" s="7">
        <f>'Section 10a Bilan_Diffusion'!U155</f>
        <v>0</v>
      </c>
    </row>
    <row r="776" spans="1:28">
      <c r="A776" s="7">
        <f>'Identification '!$F$11</f>
        <v>0</v>
      </c>
      <c r="B776" s="43" t="str">
        <f>IF(AND('Identification '!$F$11="",'Identification '!$F$15&lt;&gt;""),'Identification '!$F$15,IF('Identification '!$F$11="","",IF('Identification '!$F$13="Inscrire le nom de votre organisme dans la cellule F15",'Identification '!$F$15,'Identification '!$F$13)))</f>
        <v/>
      </c>
      <c r="C776" s="7" t="str">
        <f>REF!$BM$7</f>
        <v>2025-2026</v>
      </c>
      <c r="D776" s="7" t="s">
        <v>2972</v>
      </c>
      <c r="E776" s="43" t="str">
        <f>'Identification '!$F$17</f>
        <v/>
      </c>
      <c r="F776" s="7" t="str">
        <f>'Identification '!$G$18</f>
        <v/>
      </c>
      <c r="G776" s="167" t="str">
        <f>IF('Section 10a Bilan_Diffusion'!$D$6="","",'Section 10a Bilan_Diffusion'!$D$6)</f>
        <v/>
      </c>
      <c r="H776" s="7" t="str">
        <f>IF('Section 10a Bilan_Diffusion'!$D$8="","",'Section 10a Bilan_Diffusion'!$D$8)</f>
        <v/>
      </c>
      <c r="I776" s="7" t="str">
        <f>IF('Section 10a Bilan_Diffusion'!$K$8="","",'Section 10a Bilan_Diffusion'!$K$8)</f>
        <v/>
      </c>
      <c r="J776" s="43" t="str">
        <f>IF('Section 10a Bilan_Diffusion'!C156="","",'Section 10a Bilan_Diffusion'!C156)</f>
        <v/>
      </c>
      <c r="K776" s="1177" t="str">
        <f>IF('Section 10a Bilan_Diffusion'!D156="","",'Section 10a Bilan_Diffusion'!D156)</f>
        <v/>
      </c>
      <c r="L776" s="43" t="str">
        <f>IF('Section 10a Bilan_Diffusion'!E156="","",IF('Section 10a Bilan_Diffusion'!E156="«Choisir»","",'Section 10a Bilan_Diffusion'!E156))</f>
        <v/>
      </c>
      <c r="M776" s="43" t="str">
        <f>IF('Section 10a Bilan_Diffusion'!F156="","",IF('Section 10a Bilan_Diffusion'!F156="«Choisir»","",'Section 10a Bilan_Diffusion'!F156))</f>
        <v/>
      </c>
      <c r="N776" s="43" t="str">
        <f>IF('Section 10a Bilan_Diffusion'!G156="","",'Section 10a Bilan_Diffusion'!G156)</f>
        <v/>
      </c>
      <c r="O776" s="43" t="str">
        <f>IF('Section 10a Bilan_Diffusion'!H156="","",'Section 10a Bilan_Diffusion'!H156)</f>
        <v/>
      </c>
      <c r="P776" s="43" t="str">
        <f>IF('Section 10a Bilan_Diffusion'!I156="","",IF('Section 10a Bilan_Diffusion'!I156="«Choisir»","",'Section 10a Bilan_Diffusion'!I156))</f>
        <v/>
      </c>
      <c r="Q776" s="43" t="str">
        <f>IF('Section 10a Bilan_Diffusion'!J156="","",IF('Section 10a Bilan_Diffusion'!J156="«Choisir»","",'Section 10a Bilan_Diffusion'!J156))</f>
        <v/>
      </c>
      <c r="R776" s="7" t="str">
        <f>IF('Section 10a Bilan_Diffusion'!K156="","",'Section 10a Bilan_Diffusion'!K156)</f>
        <v/>
      </c>
      <c r="S776" s="7" t="str">
        <f>IF('Section 10a Bilan_Diffusion'!L156="","",'Section 10a Bilan_Diffusion'!L156)</f>
        <v/>
      </c>
      <c r="T776" s="7" t="str">
        <f>IF('Section 10a Bilan_Diffusion'!M156="","",'Section 10a Bilan_Diffusion'!M156)</f>
        <v/>
      </c>
      <c r="U776" s="7" t="str">
        <f>IF('Section 10a Bilan_Diffusion'!N156="","",'Section 10a Bilan_Diffusion'!N156)</f>
        <v/>
      </c>
      <c r="V776" s="7">
        <f>'Section 10a Bilan_Diffusion'!O156</f>
        <v>0</v>
      </c>
      <c r="W776" s="7">
        <f>'Section 10a Bilan_Diffusion'!P156</f>
        <v>0</v>
      </c>
      <c r="X776" s="7">
        <f>'Section 10a Bilan_Diffusion'!Q156</f>
        <v>0</v>
      </c>
      <c r="Y776" s="7">
        <f>'Section 10a Bilan_Diffusion'!R156</f>
        <v>0</v>
      </c>
      <c r="Z776" s="7">
        <f>'Section 10a Bilan_Diffusion'!S156</f>
        <v>0</v>
      </c>
      <c r="AA776" s="7">
        <f>'Section 10a Bilan_Diffusion'!T156</f>
        <v>0</v>
      </c>
      <c r="AB776" s="7">
        <f>'Section 10a Bilan_Diffusion'!U156</f>
        <v>0</v>
      </c>
    </row>
    <row r="777" spans="1:28">
      <c r="A777" s="7">
        <f>'Identification '!$F$11</f>
        <v>0</v>
      </c>
      <c r="B777" s="43" t="str">
        <f>IF(AND('Identification '!$F$11="",'Identification '!$F$15&lt;&gt;""),'Identification '!$F$15,IF('Identification '!$F$11="","",IF('Identification '!$F$13="Inscrire le nom de votre organisme dans la cellule F15",'Identification '!$F$15,'Identification '!$F$13)))</f>
        <v/>
      </c>
      <c r="C777" s="7" t="str">
        <f>REF!$BM$7</f>
        <v>2025-2026</v>
      </c>
      <c r="D777" s="7" t="s">
        <v>2972</v>
      </c>
      <c r="E777" s="43" t="str">
        <f>'Identification '!$F$17</f>
        <v/>
      </c>
      <c r="F777" s="7" t="str">
        <f>'Identification '!$G$18</f>
        <v/>
      </c>
      <c r="G777" s="167" t="str">
        <f>IF('Section 10a Bilan_Diffusion'!$D$6="","",'Section 10a Bilan_Diffusion'!$D$6)</f>
        <v/>
      </c>
      <c r="H777" s="7" t="str">
        <f>IF('Section 10a Bilan_Diffusion'!$D$8="","",'Section 10a Bilan_Diffusion'!$D$8)</f>
        <v/>
      </c>
      <c r="I777" s="7" t="str">
        <f>IF('Section 10a Bilan_Diffusion'!$K$8="","",'Section 10a Bilan_Diffusion'!$K$8)</f>
        <v/>
      </c>
      <c r="J777" s="43" t="str">
        <f>IF('Section 10a Bilan_Diffusion'!C157="","",'Section 10a Bilan_Diffusion'!C157)</f>
        <v/>
      </c>
      <c r="K777" s="1177" t="str">
        <f>IF('Section 10a Bilan_Diffusion'!D157="","",'Section 10a Bilan_Diffusion'!D157)</f>
        <v/>
      </c>
      <c r="L777" s="43" t="str">
        <f>IF('Section 10a Bilan_Diffusion'!E157="","",IF('Section 10a Bilan_Diffusion'!E157="«Choisir»","",'Section 10a Bilan_Diffusion'!E157))</f>
        <v/>
      </c>
      <c r="M777" s="43" t="str">
        <f>IF('Section 10a Bilan_Diffusion'!F157="","",IF('Section 10a Bilan_Diffusion'!F157="«Choisir»","",'Section 10a Bilan_Diffusion'!F157))</f>
        <v/>
      </c>
      <c r="N777" s="43" t="str">
        <f>IF('Section 10a Bilan_Diffusion'!G157="","",'Section 10a Bilan_Diffusion'!G157)</f>
        <v/>
      </c>
      <c r="O777" s="43" t="str">
        <f>IF('Section 10a Bilan_Diffusion'!H157="","",'Section 10a Bilan_Diffusion'!H157)</f>
        <v/>
      </c>
      <c r="P777" s="43" t="str">
        <f>IF('Section 10a Bilan_Diffusion'!I157="","",IF('Section 10a Bilan_Diffusion'!I157="«Choisir»","",'Section 10a Bilan_Diffusion'!I157))</f>
        <v/>
      </c>
      <c r="Q777" s="43" t="str">
        <f>IF('Section 10a Bilan_Diffusion'!J157="","",IF('Section 10a Bilan_Diffusion'!J157="«Choisir»","",'Section 10a Bilan_Diffusion'!J157))</f>
        <v/>
      </c>
      <c r="R777" s="7" t="str">
        <f>IF('Section 10a Bilan_Diffusion'!K157="","",'Section 10a Bilan_Diffusion'!K157)</f>
        <v/>
      </c>
      <c r="S777" s="7" t="str">
        <f>IF('Section 10a Bilan_Diffusion'!L157="","",'Section 10a Bilan_Diffusion'!L157)</f>
        <v/>
      </c>
      <c r="T777" s="7" t="str">
        <f>IF('Section 10a Bilan_Diffusion'!M157="","",'Section 10a Bilan_Diffusion'!M157)</f>
        <v/>
      </c>
      <c r="U777" s="7" t="str">
        <f>IF('Section 10a Bilan_Diffusion'!N157="","",'Section 10a Bilan_Diffusion'!N157)</f>
        <v/>
      </c>
      <c r="V777" s="7">
        <f>'Section 10a Bilan_Diffusion'!O157</f>
        <v>0</v>
      </c>
      <c r="W777" s="7">
        <f>'Section 10a Bilan_Diffusion'!P157</f>
        <v>0</v>
      </c>
      <c r="X777" s="7">
        <f>'Section 10a Bilan_Diffusion'!Q157</f>
        <v>0</v>
      </c>
      <c r="Y777" s="7">
        <f>'Section 10a Bilan_Diffusion'!R157</f>
        <v>0</v>
      </c>
      <c r="Z777" s="7">
        <f>'Section 10a Bilan_Diffusion'!S157</f>
        <v>0</v>
      </c>
      <c r="AA777" s="7">
        <f>'Section 10a Bilan_Diffusion'!T157</f>
        <v>0</v>
      </c>
      <c r="AB777" s="7">
        <f>'Section 10a Bilan_Diffusion'!U157</f>
        <v>0</v>
      </c>
    </row>
    <row r="778" spans="1:28">
      <c r="A778" s="7">
        <f>'Identification '!$F$11</f>
        <v>0</v>
      </c>
      <c r="B778" s="43" t="str">
        <f>IF(AND('Identification '!$F$11="",'Identification '!$F$15&lt;&gt;""),'Identification '!$F$15,IF('Identification '!$F$11="","",IF('Identification '!$F$13="Inscrire le nom de votre organisme dans la cellule F15",'Identification '!$F$15,'Identification '!$F$13)))</f>
        <v/>
      </c>
      <c r="C778" s="7" t="str">
        <f>REF!$BM$7</f>
        <v>2025-2026</v>
      </c>
      <c r="D778" s="7" t="s">
        <v>2972</v>
      </c>
      <c r="E778" s="43" t="str">
        <f>'Identification '!$F$17</f>
        <v/>
      </c>
      <c r="F778" s="7" t="str">
        <f>'Identification '!$G$18</f>
        <v/>
      </c>
      <c r="G778" s="167" t="str">
        <f>IF('Section 10a Bilan_Diffusion'!$D$6="","",'Section 10a Bilan_Diffusion'!$D$6)</f>
        <v/>
      </c>
      <c r="H778" s="7" t="str">
        <f>IF('Section 10a Bilan_Diffusion'!$D$8="","",'Section 10a Bilan_Diffusion'!$D$8)</f>
        <v/>
      </c>
      <c r="I778" s="7" t="str">
        <f>IF('Section 10a Bilan_Diffusion'!$K$8="","",'Section 10a Bilan_Diffusion'!$K$8)</f>
        <v/>
      </c>
      <c r="J778" s="43" t="str">
        <f>IF('Section 10a Bilan_Diffusion'!C158="","",'Section 10a Bilan_Diffusion'!C158)</f>
        <v/>
      </c>
      <c r="K778" s="1177" t="str">
        <f>IF('Section 10a Bilan_Diffusion'!D158="","",'Section 10a Bilan_Diffusion'!D158)</f>
        <v/>
      </c>
      <c r="L778" s="43" t="str">
        <f>IF('Section 10a Bilan_Diffusion'!E158="","",IF('Section 10a Bilan_Diffusion'!E158="«Choisir»","",'Section 10a Bilan_Diffusion'!E158))</f>
        <v/>
      </c>
      <c r="M778" s="43" t="str">
        <f>IF('Section 10a Bilan_Diffusion'!F158="","",IF('Section 10a Bilan_Diffusion'!F158="«Choisir»","",'Section 10a Bilan_Diffusion'!F158))</f>
        <v/>
      </c>
      <c r="N778" s="43" t="str">
        <f>IF('Section 10a Bilan_Diffusion'!G158="","",'Section 10a Bilan_Diffusion'!G158)</f>
        <v/>
      </c>
      <c r="O778" s="43" t="str">
        <f>IF('Section 10a Bilan_Diffusion'!H158="","",'Section 10a Bilan_Diffusion'!H158)</f>
        <v/>
      </c>
      <c r="P778" s="43" t="str">
        <f>IF('Section 10a Bilan_Diffusion'!I158="","",IF('Section 10a Bilan_Diffusion'!I158="«Choisir»","",'Section 10a Bilan_Diffusion'!I158))</f>
        <v/>
      </c>
      <c r="Q778" s="43" t="str">
        <f>IF('Section 10a Bilan_Diffusion'!J158="","",IF('Section 10a Bilan_Diffusion'!J158="«Choisir»","",'Section 10a Bilan_Diffusion'!J158))</f>
        <v/>
      </c>
      <c r="R778" s="7" t="str">
        <f>IF('Section 10a Bilan_Diffusion'!K158="","",'Section 10a Bilan_Diffusion'!K158)</f>
        <v/>
      </c>
      <c r="S778" s="7" t="str">
        <f>IF('Section 10a Bilan_Diffusion'!L158="","",'Section 10a Bilan_Diffusion'!L158)</f>
        <v/>
      </c>
      <c r="T778" s="7" t="str">
        <f>IF('Section 10a Bilan_Diffusion'!M158="","",'Section 10a Bilan_Diffusion'!M158)</f>
        <v/>
      </c>
      <c r="U778" s="7" t="str">
        <f>IF('Section 10a Bilan_Diffusion'!N158="","",'Section 10a Bilan_Diffusion'!N158)</f>
        <v/>
      </c>
      <c r="V778" s="7">
        <f>'Section 10a Bilan_Diffusion'!O158</f>
        <v>0</v>
      </c>
      <c r="W778" s="7">
        <f>'Section 10a Bilan_Diffusion'!P158</f>
        <v>0</v>
      </c>
      <c r="X778" s="7">
        <f>'Section 10a Bilan_Diffusion'!Q158</f>
        <v>0</v>
      </c>
      <c r="Y778" s="7">
        <f>'Section 10a Bilan_Diffusion'!R158</f>
        <v>0</v>
      </c>
      <c r="Z778" s="7">
        <f>'Section 10a Bilan_Diffusion'!S158</f>
        <v>0</v>
      </c>
      <c r="AA778" s="7">
        <f>'Section 10a Bilan_Diffusion'!T158</f>
        <v>0</v>
      </c>
      <c r="AB778" s="7">
        <f>'Section 10a Bilan_Diffusion'!U158</f>
        <v>0</v>
      </c>
    </row>
    <row r="779" spans="1:28">
      <c r="A779" s="7">
        <f>'Identification '!$F$11</f>
        <v>0</v>
      </c>
      <c r="B779" s="43" t="str">
        <f>IF(AND('Identification '!$F$11="",'Identification '!$F$15&lt;&gt;""),'Identification '!$F$15,IF('Identification '!$F$11="","",IF('Identification '!$F$13="Inscrire le nom de votre organisme dans la cellule F15",'Identification '!$F$15,'Identification '!$F$13)))</f>
        <v/>
      </c>
      <c r="C779" s="7" t="str">
        <f>REF!$BM$7</f>
        <v>2025-2026</v>
      </c>
      <c r="D779" s="7" t="s">
        <v>2972</v>
      </c>
      <c r="E779" s="43" t="str">
        <f>'Identification '!$F$17</f>
        <v/>
      </c>
      <c r="F779" s="7" t="str">
        <f>'Identification '!$G$18</f>
        <v/>
      </c>
      <c r="G779" s="167" t="str">
        <f>IF('Section 10a Bilan_Diffusion'!$D$6="","",'Section 10a Bilan_Diffusion'!$D$6)</f>
        <v/>
      </c>
      <c r="H779" s="7" t="str">
        <f>IF('Section 10a Bilan_Diffusion'!$D$8="","",'Section 10a Bilan_Diffusion'!$D$8)</f>
        <v/>
      </c>
      <c r="I779" s="7" t="str">
        <f>IF('Section 10a Bilan_Diffusion'!$K$8="","",'Section 10a Bilan_Diffusion'!$K$8)</f>
        <v/>
      </c>
      <c r="J779" s="43" t="str">
        <f>IF('Section 10a Bilan_Diffusion'!C159="","",'Section 10a Bilan_Diffusion'!C159)</f>
        <v/>
      </c>
      <c r="K779" s="1177" t="str">
        <f>IF('Section 10a Bilan_Diffusion'!D159="","",'Section 10a Bilan_Diffusion'!D159)</f>
        <v/>
      </c>
      <c r="L779" s="43" t="str">
        <f>IF('Section 10a Bilan_Diffusion'!E159="","",IF('Section 10a Bilan_Diffusion'!E159="«Choisir»","",'Section 10a Bilan_Diffusion'!E159))</f>
        <v/>
      </c>
      <c r="M779" s="43" t="str">
        <f>IF('Section 10a Bilan_Diffusion'!F159="","",IF('Section 10a Bilan_Diffusion'!F159="«Choisir»","",'Section 10a Bilan_Diffusion'!F159))</f>
        <v/>
      </c>
      <c r="N779" s="43" t="str">
        <f>IF('Section 10a Bilan_Diffusion'!G159="","",'Section 10a Bilan_Diffusion'!G159)</f>
        <v/>
      </c>
      <c r="O779" s="43" t="str">
        <f>IF('Section 10a Bilan_Diffusion'!H159="","",'Section 10a Bilan_Diffusion'!H159)</f>
        <v/>
      </c>
      <c r="P779" s="43" t="str">
        <f>IF('Section 10a Bilan_Diffusion'!I159="","",IF('Section 10a Bilan_Diffusion'!I159="«Choisir»","",'Section 10a Bilan_Diffusion'!I159))</f>
        <v/>
      </c>
      <c r="Q779" s="43" t="str">
        <f>IF('Section 10a Bilan_Diffusion'!J159="","",IF('Section 10a Bilan_Diffusion'!J159="«Choisir»","",'Section 10a Bilan_Diffusion'!J159))</f>
        <v/>
      </c>
      <c r="R779" s="7" t="str">
        <f>IF('Section 10a Bilan_Diffusion'!K159="","",'Section 10a Bilan_Diffusion'!K159)</f>
        <v/>
      </c>
      <c r="S779" s="7" t="str">
        <f>IF('Section 10a Bilan_Diffusion'!L159="","",'Section 10a Bilan_Diffusion'!L159)</f>
        <v/>
      </c>
      <c r="T779" s="7" t="str">
        <f>IF('Section 10a Bilan_Diffusion'!M159="","",'Section 10a Bilan_Diffusion'!M159)</f>
        <v/>
      </c>
      <c r="U779" s="7" t="str">
        <f>IF('Section 10a Bilan_Diffusion'!N159="","",'Section 10a Bilan_Diffusion'!N159)</f>
        <v/>
      </c>
      <c r="V779" s="7">
        <f>'Section 10a Bilan_Diffusion'!O159</f>
        <v>0</v>
      </c>
      <c r="W779" s="7">
        <f>'Section 10a Bilan_Diffusion'!P159</f>
        <v>0</v>
      </c>
      <c r="X779" s="7">
        <f>'Section 10a Bilan_Diffusion'!Q159</f>
        <v>0</v>
      </c>
      <c r="Y779" s="7">
        <f>'Section 10a Bilan_Diffusion'!R159</f>
        <v>0</v>
      </c>
      <c r="Z779" s="7">
        <f>'Section 10a Bilan_Diffusion'!S159</f>
        <v>0</v>
      </c>
      <c r="AA779" s="7">
        <f>'Section 10a Bilan_Diffusion'!T159</f>
        <v>0</v>
      </c>
      <c r="AB779" s="7">
        <f>'Section 10a Bilan_Diffusion'!U159</f>
        <v>0</v>
      </c>
    </row>
    <row r="780" spans="1:28">
      <c r="A780" s="7">
        <f>'Identification '!$F$11</f>
        <v>0</v>
      </c>
      <c r="B780" s="43" t="str">
        <f>IF(AND('Identification '!$F$11="",'Identification '!$F$15&lt;&gt;""),'Identification '!$F$15,IF('Identification '!$F$11="","",IF('Identification '!$F$13="Inscrire le nom de votre organisme dans la cellule F15",'Identification '!$F$15,'Identification '!$F$13)))</f>
        <v/>
      </c>
      <c r="C780" s="7" t="str">
        <f>REF!$BM$7</f>
        <v>2025-2026</v>
      </c>
      <c r="D780" s="7" t="s">
        <v>2972</v>
      </c>
      <c r="E780" s="43" t="str">
        <f>'Identification '!$F$17</f>
        <v/>
      </c>
      <c r="F780" s="7" t="str">
        <f>'Identification '!$G$18</f>
        <v/>
      </c>
      <c r="G780" s="167" t="str">
        <f>IF('Section 10a Bilan_Diffusion'!$D$6="","",'Section 10a Bilan_Diffusion'!$D$6)</f>
        <v/>
      </c>
      <c r="H780" s="7" t="str">
        <f>IF('Section 10a Bilan_Diffusion'!$D$8="","",'Section 10a Bilan_Diffusion'!$D$8)</f>
        <v/>
      </c>
      <c r="I780" s="7" t="str">
        <f>IF('Section 10a Bilan_Diffusion'!$K$8="","",'Section 10a Bilan_Diffusion'!$K$8)</f>
        <v/>
      </c>
      <c r="J780" s="43" t="str">
        <f>IF('Section 10a Bilan_Diffusion'!C160="","",'Section 10a Bilan_Diffusion'!C160)</f>
        <v/>
      </c>
      <c r="K780" s="1177" t="str">
        <f>IF('Section 10a Bilan_Diffusion'!D160="","",'Section 10a Bilan_Diffusion'!D160)</f>
        <v/>
      </c>
      <c r="L780" s="43" t="str">
        <f>IF('Section 10a Bilan_Diffusion'!E160="","",IF('Section 10a Bilan_Diffusion'!E160="«Choisir»","",'Section 10a Bilan_Diffusion'!E160))</f>
        <v/>
      </c>
      <c r="M780" s="43" t="str">
        <f>IF('Section 10a Bilan_Diffusion'!F160="","",IF('Section 10a Bilan_Diffusion'!F160="«Choisir»","",'Section 10a Bilan_Diffusion'!F160))</f>
        <v/>
      </c>
      <c r="N780" s="43" t="str">
        <f>IF('Section 10a Bilan_Diffusion'!G160="","",'Section 10a Bilan_Diffusion'!G160)</f>
        <v/>
      </c>
      <c r="O780" s="43" t="str">
        <f>IF('Section 10a Bilan_Diffusion'!H160="","",'Section 10a Bilan_Diffusion'!H160)</f>
        <v/>
      </c>
      <c r="P780" s="43" t="str">
        <f>IF('Section 10a Bilan_Diffusion'!I160="","",IF('Section 10a Bilan_Diffusion'!I160="«Choisir»","",'Section 10a Bilan_Diffusion'!I160))</f>
        <v/>
      </c>
      <c r="Q780" s="43" t="str">
        <f>IF('Section 10a Bilan_Diffusion'!J160="","",IF('Section 10a Bilan_Diffusion'!J160="«Choisir»","",'Section 10a Bilan_Diffusion'!J160))</f>
        <v/>
      </c>
      <c r="R780" s="7" t="str">
        <f>IF('Section 10a Bilan_Diffusion'!K160="","",'Section 10a Bilan_Diffusion'!K160)</f>
        <v/>
      </c>
      <c r="S780" s="7" t="str">
        <f>IF('Section 10a Bilan_Diffusion'!L160="","",'Section 10a Bilan_Diffusion'!L160)</f>
        <v/>
      </c>
      <c r="T780" s="7" t="str">
        <f>IF('Section 10a Bilan_Diffusion'!M160="","",'Section 10a Bilan_Diffusion'!M160)</f>
        <v/>
      </c>
      <c r="U780" s="7" t="str">
        <f>IF('Section 10a Bilan_Diffusion'!N160="","",'Section 10a Bilan_Diffusion'!N160)</f>
        <v/>
      </c>
      <c r="V780" s="7">
        <f>'Section 10a Bilan_Diffusion'!O160</f>
        <v>0</v>
      </c>
      <c r="W780" s="7">
        <f>'Section 10a Bilan_Diffusion'!P160</f>
        <v>0</v>
      </c>
      <c r="X780" s="7">
        <f>'Section 10a Bilan_Diffusion'!Q160</f>
        <v>0</v>
      </c>
      <c r="Y780" s="7">
        <f>'Section 10a Bilan_Diffusion'!R160</f>
        <v>0</v>
      </c>
      <c r="Z780" s="7">
        <f>'Section 10a Bilan_Diffusion'!S160</f>
        <v>0</v>
      </c>
      <c r="AA780" s="7">
        <f>'Section 10a Bilan_Diffusion'!T160</f>
        <v>0</v>
      </c>
      <c r="AB780" s="7">
        <f>'Section 10a Bilan_Diffusion'!U160</f>
        <v>0</v>
      </c>
    </row>
    <row r="781" spans="1:28">
      <c r="A781" s="7">
        <f>'Identification '!$F$11</f>
        <v>0</v>
      </c>
      <c r="B781" s="43" t="str">
        <f>IF(AND('Identification '!$F$11="",'Identification '!$F$15&lt;&gt;""),'Identification '!$F$15,IF('Identification '!$F$11="","",IF('Identification '!$F$13="Inscrire le nom de votre organisme dans la cellule F15",'Identification '!$F$15,'Identification '!$F$13)))</f>
        <v/>
      </c>
      <c r="C781" s="7" t="str">
        <f>REF!$BM$7</f>
        <v>2025-2026</v>
      </c>
      <c r="D781" s="7" t="s">
        <v>2972</v>
      </c>
      <c r="E781" s="43" t="str">
        <f>'Identification '!$F$17</f>
        <v/>
      </c>
      <c r="F781" s="7" t="str">
        <f>'Identification '!$G$18</f>
        <v/>
      </c>
      <c r="G781" s="167" t="str">
        <f>IF('Section 10a Bilan_Diffusion'!$D$6="","",'Section 10a Bilan_Diffusion'!$D$6)</f>
        <v/>
      </c>
      <c r="H781" s="7" t="str">
        <f>IF('Section 10a Bilan_Diffusion'!$D$8="","",'Section 10a Bilan_Diffusion'!$D$8)</f>
        <v/>
      </c>
      <c r="I781" s="7" t="str">
        <f>IF('Section 10a Bilan_Diffusion'!$K$8="","",'Section 10a Bilan_Diffusion'!$K$8)</f>
        <v/>
      </c>
      <c r="J781" s="43" t="str">
        <f>IF('Section 10a Bilan_Diffusion'!C161="","",'Section 10a Bilan_Diffusion'!C161)</f>
        <v/>
      </c>
      <c r="K781" s="1177" t="str">
        <f>IF('Section 10a Bilan_Diffusion'!D161="","",'Section 10a Bilan_Diffusion'!D161)</f>
        <v/>
      </c>
      <c r="L781" s="43" t="str">
        <f>IF('Section 10a Bilan_Diffusion'!E161="","",IF('Section 10a Bilan_Diffusion'!E161="«Choisir»","",'Section 10a Bilan_Diffusion'!E161))</f>
        <v/>
      </c>
      <c r="M781" s="43" t="str">
        <f>IF('Section 10a Bilan_Diffusion'!F161="","",IF('Section 10a Bilan_Diffusion'!F161="«Choisir»","",'Section 10a Bilan_Diffusion'!F161))</f>
        <v/>
      </c>
      <c r="N781" s="43" t="str">
        <f>IF('Section 10a Bilan_Diffusion'!G161="","",'Section 10a Bilan_Diffusion'!G161)</f>
        <v/>
      </c>
      <c r="O781" s="43" t="str">
        <f>IF('Section 10a Bilan_Diffusion'!H161="","",'Section 10a Bilan_Diffusion'!H161)</f>
        <v/>
      </c>
      <c r="P781" s="43" t="str">
        <f>IF('Section 10a Bilan_Diffusion'!I161="","",IF('Section 10a Bilan_Diffusion'!I161="«Choisir»","",'Section 10a Bilan_Diffusion'!I161))</f>
        <v/>
      </c>
      <c r="Q781" s="43" t="str">
        <f>IF('Section 10a Bilan_Diffusion'!J161="","",IF('Section 10a Bilan_Diffusion'!J161="«Choisir»","",'Section 10a Bilan_Diffusion'!J161))</f>
        <v/>
      </c>
      <c r="R781" s="7" t="str">
        <f>IF('Section 10a Bilan_Diffusion'!K161="","",'Section 10a Bilan_Diffusion'!K161)</f>
        <v/>
      </c>
      <c r="S781" s="7" t="str">
        <f>IF('Section 10a Bilan_Diffusion'!L161="","",'Section 10a Bilan_Diffusion'!L161)</f>
        <v/>
      </c>
      <c r="T781" s="7" t="str">
        <f>IF('Section 10a Bilan_Diffusion'!M161="","",'Section 10a Bilan_Diffusion'!M161)</f>
        <v/>
      </c>
      <c r="U781" s="7" t="str">
        <f>IF('Section 10a Bilan_Diffusion'!N161="","",'Section 10a Bilan_Diffusion'!N161)</f>
        <v/>
      </c>
      <c r="V781" s="7">
        <f>'Section 10a Bilan_Diffusion'!O161</f>
        <v>0</v>
      </c>
      <c r="W781" s="7">
        <f>'Section 10a Bilan_Diffusion'!P161</f>
        <v>0</v>
      </c>
      <c r="X781" s="7">
        <f>'Section 10a Bilan_Diffusion'!Q161</f>
        <v>0</v>
      </c>
      <c r="Y781" s="7">
        <f>'Section 10a Bilan_Diffusion'!R161</f>
        <v>0</v>
      </c>
      <c r="Z781" s="7">
        <f>'Section 10a Bilan_Diffusion'!S161</f>
        <v>0</v>
      </c>
      <c r="AA781" s="7">
        <f>'Section 10a Bilan_Diffusion'!T161</f>
        <v>0</v>
      </c>
      <c r="AB781" s="7">
        <f>'Section 10a Bilan_Diffusion'!U161</f>
        <v>0</v>
      </c>
    </row>
    <row r="782" spans="1:28">
      <c r="A782" s="7">
        <f>'Identification '!$F$11</f>
        <v>0</v>
      </c>
      <c r="B782" s="43" t="str">
        <f>IF(AND('Identification '!$F$11="",'Identification '!$F$15&lt;&gt;""),'Identification '!$F$15,IF('Identification '!$F$11="","",IF('Identification '!$F$13="Inscrire le nom de votre organisme dans la cellule F15",'Identification '!$F$15,'Identification '!$F$13)))</f>
        <v/>
      </c>
      <c r="C782" s="7" t="str">
        <f>REF!$BM$7</f>
        <v>2025-2026</v>
      </c>
      <c r="D782" s="7" t="s">
        <v>2972</v>
      </c>
      <c r="E782" s="43" t="str">
        <f>'Identification '!$F$17</f>
        <v/>
      </c>
      <c r="F782" s="7" t="str">
        <f>'Identification '!$G$18</f>
        <v/>
      </c>
      <c r="G782" s="167" t="str">
        <f>IF('Section 10a Bilan_Diffusion'!$D$6="","",'Section 10a Bilan_Diffusion'!$D$6)</f>
        <v/>
      </c>
      <c r="H782" s="7" t="str">
        <f>IF('Section 10a Bilan_Diffusion'!$D$8="","",'Section 10a Bilan_Diffusion'!$D$8)</f>
        <v/>
      </c>
      <c r="I782" s="7" t="str">
        <f>IF('Section 10a Bilan_Diffusion'!$K$8="","",'Section 10a Bilan_Diffusion'!$K$8)</f>
        <v/>
      </c>
      <c r="J782" s="43" t="str">
        <f>IF('Section 10a Bilan_Diffusion'!C162="","",'Section 10a Bilan_Diffusion'!C162)</f>
        <v/>
      </c>
      <c r="K782" s="1177" t="str">
        <f>IF('Section 10a Bilan_Diffusion'!D162="","",'Section 10a Bilan_Diffusion'!D162)</f>
        <v/>
      </c>
      <c r="L782" s="43" t="str">
        <f>IF('Section 10a Bilan_Diffusion'!E162="","",IF('Section 10a Bilan_Diffusion'!E162="«Choisir»","",'Section 10a Bilan_Diffusion'!E162))</f>
        <v/>
      </c>
      <c r="M782" s="43" t="str">
        <f>IF('Section 10a Bilan_Diffusion'!F162="","",IF('Section 10a Bilan_Diffusion'!F162="«Choisir»","",'Section 10a Bilan_Diffusion'!F162))</f>
        <v/>
      </c>
      <c r="N782" s="43" t="str">
        <f>IF('Section 10a Bilan_Diffusion'!G162="","",'Section 10a Bilan_Diffusion'!G162)</f>
        <v/>
      </c>
      <c r="O782" s="43" t="str">
        <f>IF('Section 10a Bilan_Diffusion'!H162="","",'Section 10a Bilan_Diffusion'!H162)</f>
        <v/>
      </c>
      <c r="P782" s="43" t="str">
        <f>IF('Section 10a Bilan_Diffusion'!I162="","",IF('Section 10a Bilan_Diffusion'!I162="«Choisir»","",'Section 10a Bilan_Diffusion'!I162))</f>
        <v/>
      </c>
      <c r="Q782" s="43" t="str">
        <f>IF('Section 10a Bilan_Diffusion'!J162="","",IF('Section 10a Bilan_Diffusion'!J162="«Choisir»","",'Section 10a Bilan_Diffusion'!J162))</f>
        <v/>
      </c>
      <c r="R782" s="7" t="str">
        <f>IF('Section 10a Bilan_Diffusion'!K162="","",'Section 10a Bilan_Diffusion'!K162)</f>
        <v/>
      </c>
      <c r="S782" s="7" t="str">
        <f>IF('Section 10a Bilan_Diffusion'!L162="","",'Section 10a Bilan_Diffusion'!L162)</f>
        <v/>
      </c>
      <c r="T782" s="7" t="str">
        <f>IF('Section 10a Bilan_Diffusion'!M162="","",'Section 10a Bilan_Diffusion'!M162)</f>
        <v/>
      </c>
      <c r="U782" s="7" t="str">
        <f>IF('Section 10a Bilan_Diffusion'!N162="","",'Section 10a Bilan_Diffusion'!N162)</f>
        <v/>
      </c>
      <c r="V782" s="7">
        <f>'Section 10a Bilan_Diffusion'!O162</f>
        <v>0</v>
      </c>
      <c r="W782" s="7">
        <f>'Section 10a Bilan_Diffusion'!P162</f>
        <v>0</v>
      </c>
      <c r="X782" s="7">
        <f>'Section 10a Bilan_Diffusion'!Q162</f>
        <v>0</v>
      </c>
      <c r="Y782" s="7">
        <f>'Section 10a Bilan_Diffusion'!R162</f>
        <v>0</v>
      </c>
      <c r="Z782" s="7">
        <f>'Section 10a Bilan_Diffusion'!S162</f>
        <v>0</v>
      </c>
      <c r="AA782" s="7">
        <f>'Section 10a Bilan_Diffusion'!T162</f>
        <v>0</v>
      </c>
      <c r="AB782" s="7">
        <f>'Section 10a Bilan_Diffusion'!U162</f>
        <v>0</v>
      </c>
    </row>
    <row r="783" spans="1:28">
      <c r="A783" s="7">
        <f>'Identification '!$F$11</f>
        <v>0</v>
      </c>
      <c r="B783" s="43" t="str">
        <f>IF(AND('Identification '!$F$11="",'Identification '!$F$15&lt;&gt;""),'Identification '!$F$15,IF('Identification '!$F$11="","",IF('Identification '!$F$13="Inscrire le nom de votre organisme dans la cellule F15",'Identification '!$F$15,'Identification '!$F$13)))</f>
        <v/>
      </c>
      <c r="C783" s="7" t="str">
        <f>REF!$BM$7</f>
        <v>2025-2026</v>
      </c>
      <c r="D783" s="7" t="s">
        <v>2972</v>
      </c>
      <c r="E783" s="43" t="str">
        <f>'Identification '!$F$17</f>
        <v/>
      </c>
      <c r="F783" s="7" t="str">
        <f>'Identification '!$G$18</f>
        <v/>
      </c>
      <c r="G783" s="167" t="str">
        <f>IF('Section 10a Bilan_Diffusion'!$D$6="","",'Section 10a Bilan_Diffusion'!$D$6)</f>
        <v/>
      </c>
      <c r="H783" s="7" t="str">
        <f>IF('Section 10a Bilan_Diffusion'!$D$8="","",'Section 10a Bilan_Diffusion'!$D$8)</f>
        <v/>
      </c>
      <c r="I783" s="7" t="str">
        <f>IF('Section 10a Bilan_Diffusion'!$K$8="","",'Section 10a Bilan_Diffusion'!$K$8)</f>
        <v/>
      </c>
      <c r="J783" s="43" t="str">
        <f>IF('Section 10a Bilan_Diffusion'!C163="","",'Section 10a Bilan_Diffusion'!C163)</f>
        <v/>
      </c>
      <c r="K783" s="1177" t="str">
        <f>IF('Section 10a Bilan_Diffusion'!D163="","",'Section 10a Bilan_Diffusion'!D163)</f>
        <v/>
      </c>
      <c r="L783" s="43" t="str">
        <f>IF('Section 10a Bilan_Diffusion'!E163="","",IF('Section 10a Bilan_Diffusion'!E163="«Choisir»","",'Section 10a Bilan_Diffusion'!E163))</f>
        <v/>
      </c>
      <c r="M783" s="43" t="str">
        <f>IF('Section 10a Bilan_Diffusion'!F163="","",IF('Section 10a Bilan_Diffusion'!F163="«Choisir»","",'Section 10a Bilan_Diffusion'!F163))</f>
        <v/>
      </c>
      <c r="N783" s="43" t="str">
        <f>IF('Section 10a Bilan_Diffusion'!G163="","",'Section 10a Bilan_Diffusion'!G163)</f>
        <v/>
      </c>
      <c r="O783" s="43" t="str">
        <f>IF('Section 10a Bilan_Diffusion'!H163="","",'Section 10a Bilan_Diffusion'!H163)</f>
        <v/>
      </c>
      <c r="P783" s="43" t="str">
        <f>IF('Section 10a Bilan_Diffusion'!I163="","",IF('Section 10a Bilan_Diffusion'!I163="«Choisir»","",'Section 10a Bilan_Diffusion'!I163))</f>
        <v/>
      </c>
      <c r="Q783" s="43" t="str">
        <f>IF('Section 10a Bilan_Diffusion'!J163="","",IF('Section 10a Bilan_Diffusion'!J163="«Choisir»","",'Section 10a Bilan_Diffusion'!J163))</f>
        <v/>
      </c>
      <c r="R783" s="7" t="str">
        <f>IF('Section 10a Bilan_Diffusion'!K163="","",'Section 10a Bilan_Diffusion'!K163)</f>
        <v/>
      </c>
      <c r="S783" s="7" t="str">
        <f>IF('Section 10a Bilan_Diffusion'!L163="","",'Section 10a Bilan_Diffusion'!L163)</f>
        <v/>
      </c>
      <c r="T783" s="7" t="str">
        <f>IF('Section 10a Bilan_Diffusion'!M163="","",'Section 10a Bilan_Diffusion'!M163)</f>
        <v/>
      </c>
      <c r="U783" s="7" t="str">
        <f>IF('Section 10a Bilan_Diffusion'!N163="","",'Section 10a Bilan_Diffusion'!N163)</f>
        <v/>
      </c>
      <c r="V783" s="7">
        <f>'Section 10a Bilan_Diffusion'!O163</f>
        <v>0</v>
      </c>
      <c r="W783" s="7">
        <f>'Section 10a Bilan_Diffusion'!P163</f>
        <v>0</v>
      </c>
      <c r="X783" s="7">
        <f>'Section 10a Bilan_Diffusion'!Q163</f>
        <v>0</v>
      </c>
      <c r="Y783" s="7">
        <f>'Section 10a Bilan_Diffusion'!R163</f>
        <v>0</v>
      </c>
      <c r="Z783" s="7">
        <f>'Section 10a Bilan_Diffusion'!S163</f>
        <v>0</v>
      </c>
      <c r="AA783" s="7">
        <f>'Section 10a Bilan_Diffusion'!T163</f>
        <v>0</v>
      </c>
      <c r="AB783" s="7">
        <f>'Section 10a Bilan_Diffusion'!U163</f>
        <v>0</v>
      </c>
    </row>
    <row r="784" spans="1:28">
      <c r="A784" s="7">
        <f>'Identification '!$F$11</f>
        <v>0</v>
      </c>
      <c r="B784" s="43" t="str">
        <f>IF(AND('Identification '!$F$11="",'Identification '!$F$15&lt;&gt;""),'Identification '!$F$15,IF('Identification '!$F$11="","",IF('Identification '!$F$13="Inscrire le nom de votre organisme dans la cellule F15",'Identification '!$F$15,'Identification '!$F$13)))</f>
        <v/>
      </c>
      <c r="C784" s="7" t="str">
        <f>REF!$BM$7</f>
        <v>2025-2026</v>
      </c>
      <c r="D784" s="7" t="s">
        <v>2972</v>
      </c>
      <c r="E784" s="43" t="str">
        <f>'Identification '!$F$17</f>
        <v/>
      </c>
      <c r="F784" s="7" t="str">
        <f>'Identification '!$G$18</f>
        <v/>
      </c>
      <c r="G784" s="167" t="str">
        <f>IF('Section 10a Bilan_Diffusion'!$D$6="","",'Section 10a Bilan_Diffusion'!$D$6)</f>
        <v/>
      </c>
      <c r="H784" s="7" t="str">
        <f>IF('Section 10a Bilan_Diffusion'!$D$8="","",'Section 10a Bilan_Diffusion'!$D$8)</f>
        <v/>
      </c>
      <c r="I784" s="7" t="str">
        <f>IF('Section 10a Bilan_Diffusion'!$K$8="","",'Section 10a Bilan_Diffusion'!$K$8)</f>
        <v/>
      </c>
      <c r="J784" s="43" t="str">
        <f>IF('Section 10a Bilan_Diffusion'!C164="","",'Section 10a Bilan_Diffusion'!C164)</f>
        <v/>
      </c>
      <c r="K784" s="1177" t="str">
        <f>IF('Section 10a Bilan_Diffusion'!D164="","",'Section 10a Bilan_Diffusion'!D164)</f>
        <v/>
      </c>
      <c r="L784" s="43" t="str">
        <f>IF('Section 10a Bilan_Diffusion'!E164="","",IF('Section 10a Bilan_Diffusion'!E164="«Choisir»","",'Section 10a Bilan_Diffusion'!E164))</f>
        <v/>
      </c>
      <c r="M784" s="43" t="str">
        <f>IF('Section 10a Bilan_Diffusion'!F164="","",IF('Section 10a Bilan_Diffusion'!F164="«Choisir»","",'Section 10a Bilan_Diffusion'!F164))</f>
        <v/>
      </c>
      <c r="N784" s="43" t="str">
        <f>IF('Section 10a Bilan_Diffusion'!G164="","",'Section 10a Bilan_Diffusion'!G164)</f>
        <v/>
      </c>
      <c r="O784" s="43" t="str">
        <f>IF('Section 10a Bilan_Diffusion'!H164="","",'Section 10a Bilan_Diffusion'!H164)</f>
        <v/>
      </c>
      <c r="P784" s="43" t="str">
        <f>IF('Section 10a Bilan_Diffusion'!I164="","",IF('Section 10a Bilan_Diffusion'!I164="«Choisir»","",'Section 10a Bilan_Diffusion'!I164))</f>
        <v/>
      </c>
      <c r="Q784" s="43" t="str">
        <f>IF('Section 10a Bilan_Diffusion'!J164="","",IF('Section 10a Bilan_Diffusion'!J164="«Choisir»","",'Section 10a Bilan_Diffusion'!J164))</f>
        <v/>
      </c>
      <c r="R784" s="7" t="str">
        <f>IF('Section 10a Bilan_Diffusion'!K164="","",'Section 10a Bilan_Diffusion'!K164)</f>
        <v/>
      </c>
      <c r="S784" s="7" t="str">
        <f>IF('Section 10a Bilan_Diffusion'!L164="","",'Section 10a Bilan_Diffusion'!L164)</f>
        <v/>
      </c>
      <c r="T784" s="7" t="str">
        <f>IF('Section 10a Bilan_Diffusion'!M164="","",'Section 10a Bilan_Diffusion'!M164)</f>
        <v/>
      </c>
      <c r="U784" s="7" t="str">
        <f>IF('Section 10a Bilan_Diffusion'!N164="","",'Section 10a Bilan_Diffusion'!N164)</f>
        <v/>
      </c>
      <c r="V784" s="7">
        <f>'Section 10a Bilan_Diffusion'!O164</f>
        <v>0</v>
      </c>
      <c r="W784" s="7">
        <f>'Section 10a Bilan_Diffusion'!P164</f>
        <v>0</v>
      </c>
      <c r="X784" s="7">
        <f>'Section 10a Bilan_Diffusion'!Q164</f>
        <v>0</v>
      </c>
      <c r="Y784" s="7">
        <f>'Section 10a Bilan_Diffusion'!R164</f>
        <v>0</v>
      </c>
      <c r="Z784" s="7">
        <f>'Section 10a Bilan_Diffusion'!S164</f>
        <v>0</v>
      </c>
      <c r="AA784" s="7">
        <f>'Section 10a Bilan_Diffusion'!T164</f>
        <v>0</v>
      </c>
      <c r="AB784" s="7">
        <f>'Section 10a Bilan_Diffusion'!U164</f>
        <v>0</v>
      </c>
    </row>
    <row r="785" spans="1:28">
      <c r="A785" s="7">
        <f>'Identification '!$F$11</f>
        <v>0</v>
      </c>
      <c r="B785" s="43" t="str">
        <f>IF(AND('Identification '!$F$11="",'Identification '!$F$15&lt;&gt;""),'Identification '!$F$15,IF('Identification '!$F$11="","",IF('Identification '!$F$13="Inscrire le nom de votre organisme dans la cellule F15",'Identification '!$F$15,'Identification '!$F$13)))</f>
        <v/>
      </c>
      <c r="C785" s="7" t="str">
        <f>REF!$BM$7</f>
        <v>2025-2026</v>
      </c>
      <c r="D785" s="7" t="s">
        <v>2972</v>
      </c>
      <c r="E785" s="43" t="str">
        <f>'Identification '!$F$17</f>
        <v/>
      </c>
      <c r="F785" s="7" t="str">
        <f>'Identification '!$G$18</f>
        <v/>
      </c>
      <c r="G785" s="167" t="str">
        <f>IF('Section 10a Bilan_Diffusion'!$D$6="","",'Section 10a Bilan_Diffusion'!$D$6)</f>
        <v/>
      </c>
      <c r="H785" s="7" t="str">
        <f>IF('Section 10a Bilan_Diffusion'!$D$8="","",'Section 10a Bilan_Diffusion'!$D$8)</f>
        <v/>
      </c>
      <c r="I785" s="7" t="str">
        <f>IF('Section 10a Bilan_Diffusion'!$K$8="","",'Section 10a Bilan_Diffusion'!$K$8)</f>
        <v/>
      </c>
      <c r="J785" s="43" t="str">
        <f>IF('Section 10a Bilan_Diffusion'!C165="","",'Section 10a Bilan_Diffusion'!C165)</f>
        <v/>
      </c>
      <c r="K785" s="1177" t="str">
        <f>IF('Section 10a Bilan_Diffusion'!D165="","",'Section 10a Bilan_Diffusion'!D165)</f>
        <v/>
      </c>
      <c r="L785" s="43" t="str">
        <f>IF('Section 10a Bilan_Diffusion'!E165="","",IF('Section 10a Bilan_Diffusion'!E165="«Choisir»","",'Section 10a Bilan_Diffusion'!E165))</f>
        <v/>
      </c>
      <c r="M785" s="43" t="str">
        <f>IF('Section 10a Bilan_Diffusion'!F165="","",IF('Section 10a Bilan_Diffusion'!F165="«Choisir»","",'Section 10a Bilan_Diffusion'!F165))</f>
        <v/>
      </c>
      <c r="N785" s="43" t="str">
        <f>IF('Section 10a Bilan_Diffusion'!G165="","",'Section 10a Bilan_Diffusion'!G165)</f>
        <v/>
      </c>
      <c r="O785" s="43" t="str">
        <f>IF('Section 10a Bilan_Diffusion'!H165="","",'Section 10a Bilan_Diffusion'!H165)</f>
        <v/>
      </c>
      <c r="P785" s="43" t="str">
        <f>IF('Section 10a Bilan_Diffusion'!I165="","",IF('Section 10a Bilan_Diffusion'!I165="«Choisir»","",'Section 10a Bilan_Diffusion'!I165))</f>
        <v/>
      </c>
      <c r="Q785" s="43" t="str">
        <f>IF('Section 10a Bilan_Diffusion'!J165="","",IF('Section 10a Bilan_Diffusion'!J165="«Choisir»","",'Section 10a Bilan_Diffusion'!J165))</f>
        <v/>
      </c>
      <c r="R785" s="7" t="str">
        <f>IF('Section 10a Bilan_Diffusion'!K165="","",'Section 10a Bilan_Diffusion'!K165)</f>
        <v/>
      </c>
      <c r="S785" s="7" t="str">
        <f>IF('Section 10a Bilan_Diffusion'!L165="","",'Section 10a Bilan_Diffusion'!L165)</f>
        <v/>
      </c>
      <c r="T785" s="7" t="str">
        <f>IF('Section 10a Bilan_Diffusion'!M165="","",'Section 10a Bilan_Diffusion'!M165)</f>
        <v/>
      </c>
      <c r="U785" s="7" t="str">
        <f>IF('Section 10a Bilan_Diffusion'!N165="","",'Section 10a Bilan_Diffusion'!N165)</f>
        <v/>
      </c>
      <c r="V785" s="7">
        <f>'Section 10a Bilan_Diffusion'!O165</f>
        <v>0</v>
      </c>
      <c r="W785" s="7">
        <f>'Section 10a Bilan_Diffusion'!P165</f>
        <v>0</v>
      </c>
      <c r="X785" s="7">
        <f>'Section 10a Bilan_Diffusion'!Q165</f>
        <v>0</v>
      </c>
      <c r="Y785" s="7">
        <f>'Section 10a Bilan_Diffusion'!R165</f>
        <v>0</v>
      </c>
      <c r="Z785" s="7">
        <f>'Section 10a Bilan_Diffusion'!S165</f>
        <v>0</v>
      </c>
      <c r="AA785" s="7">
        <f>'Section 10a Bilan_Diffusion'!T165</f>
        <v>0</v>
      </c>
      <c r="AB785" s="7">
        <f>'Section 10a Bilan_Diffusion'!U165</f>
        <v>0</v>
      </c>
    </row>
    <row r="786" spans="1:28">
      <c r="A786" s="7">
        <f>'Identification '!$F$11</f>
        <v>0</v>
      </c>
      <c r="B786" s="43" t="str">
        <f>IF(AND('Identification '!$F$11="",'Identification '!$F$15&lt;&gt;""),'Identification '!$F$15,IF('Identification '!$F$11="","",IF('Identification '!$F$13="Inscrire le nom de votre organisme dans la cellule F15",'Identification '!$F$15,'Identification '!$F$13)))</f>
        <v/>
      </c>
      <c r="C786" s="7" t="str">
        <f>REF!$BM$7</f>
        <v>2025-2026</v>
      </c>
      <c r="D786" s="7" t="s">
        <v>2972</v>
      </c>
      <c r="E786" s="43" t="str">
        <f>'Identification '!$F$17</f>
        <v/>
      </c>
      <c r="F786" s="7" t="str">
        <f>'Identification '!$G$18</f>
        <v/>
      </c>
      <c r="G786" s="167" t="str">
        <f>IF('Section 10a Bilan_Diffusion'!$D$6="","",'Section 10a Bilan_Diffusion'!$D$6)</f>
        <v/>
      </c>
      <c r="H786" s="7" t="str">
        <f>IF('Section 10a Bilan_Diffusion'!$D$8="","",'Section 10a Bilan_Diffusion'!$D$8)</f>
        <v/>
      </c>
      <c r="I786" s="7" t="str">
        <f>IF('Section 10a Bilan_Diffusion'!$K$8="","",'Section 10a Bilan_Diffusion'!$K$8)</f>
        <v/>
      </c>
      <c r="J786" s="43" t="str">
        <f>IF('Section 10a Bilan_Diffusion'!C166="","",'Section 10a Bilan_Diffusion'!C166)</f>
        <v/>
      </c>
      <c r="K786" s="1177" t="str">
        <f>IF('Section 10a Bilan_Diffusion'!D166="","",'Section 10a Bilan_Diffusion'!D166)</f>
        <v/>
      </c>
      <c r="L786" s="43" t="str">
        <f>IF('Section 10a Bilan_Diffusion'!E166="","",IF('Section 10a Bilan_Diffusion'!E166="«Choisir»","",'Section 10a Bilan_Diffusion'!E166))</f>
        <v/>
      </c>
      <c r="M786" s="43" t="str">
        <f>IF('Section 10a Bilan_Diffusion'!F166="","",IF('Section 10a Bilan_Diffusion'!F166="«Choisir»","",'Section 10a Bilan_Diffusion'!F166))</f>
        <v/>
      </c>
      <c r="N786" s="43" t="str">
        <f>IF('Section 10a Bilan_Diffusion'!G166="","",'Section 10a Bilan_Diffusion'!G166)</f>
        <v/>
      </c>
      <c r="O786" s="43" t="str">
        <f>IF('Section 10a Bilan_Diffusion'!H166="","",'Section 10a Bilan_Diffusion'!H166)</f>
        <v/>
      </c>
      <c r="P786" s="43" t="str">
        <f>IF('Section 10a Bilan_Diffusion'!I166="","",IF('Section 10a Bilan_Diffusion'!I166="«Choisir»","",'Section 10a Bilan_Diffusion'!I166))</f>
        <v/>
      </c>
      <c r="Q786" s="43" t="str">
        <f>IF('Section 10a Bilan_Diffusion'!J166="","",IF('Section 10a Bilan_Diffusion'!J166="«Choisir»","",'Section 10a Bilan_Diffusion'!J166))</f>
        <v/>
      </c>
      <c r="R786" s="7" t="str">
        <f>IF('Section 10a Bilan_Diffusion'!K166="","",'Section 10a Bilan_Diffusion'!K166)</f>
        <v/>
      </c>
      <c r="S786" s="7" t="str">
        <f>IF('Section 10a Bilan_Diffusion'!L166="","",'Section 10a Bilan_Diffusion'!L166)</f>
        <v/>
      </c>
      <c r="T786" s="7" t="str">
        <f>IF('Section 10a Bilan_Diffusion'!M166="","",'Section 10a Bilan_Diffusion'!M166)</f>
        <v/>
      </c>
      <c r="U786" s="7" t="str">
        <f>IF('Section 10a Bilan_Diffusion'!N166="","",'Section 10a Bilan_Diffusion'!N166)</f>
        <v/>
      </c>
      <c r="V786" s="7">
        <f>'Section 10a Bilan_Diffusion'!O166</f>
        <v>0</v>
      </c>
      <c r="W786" s="7">
        <f>'Section 10a Bilan_Diffusion'!P166</f>
        <v>0</v>
      </c>
      <c r="X786" s="7">
        <f>'Section 10a Bilan_Diffusion'!Q166</f>
        <v>0</v>
      </c>
      <c r="Y786" s="7">
        <f>'Section 10a Bilan_Diffusion'!R166</f>
        <v>0</v>
      </c>
      <c r="Z786" s="7">
        <f>'Section 10a Bilan_Diffusion'!S166</f>
        <v>0</v>
      </c>
      <c r="AA786" s="7">
        <f>'Section 10a Bilan_Diffusion'!T166</f>
        <v>0</v>
      </c>
      <c r="AB786" s="7">
        <f>'Section 10a Bilan_Diffusion'!U166</f>
        <v>0</v>
      </c>
    </row>
    <row r="787" spans="1:28">
      <c r="A787" s="7">
        <f>'Identification '!$F$11</f>
        <v>0</v>
      </c>
      <c r="B787" s="43" t="str">
        <f>IF(AND('Identification '!$F$11="",'Identification '!$F$15&lt;&gt;""),'Identification '!$F$15,IF('Identification '!$F$11="","",IF('Identification '!$F$13="Inscrire le nom de votre organisme dans la cellule F15",'Identification '!$F$15,'Identification '!$F$13)))</f>
        <v/>
      </c>
      <c r="C787" s="7" t="str">
        <f>REF!$BM$7</f>
        <v>2025-2026</v>
      </c>
      <c r="D787" s="7" t="s">
        <v>2972</v>
      </c>
      <c r="E787" s="43" t="str">
        <f>'Identification '!$F$17</f>
        <v/>
      </c>
      <c r="F787" s="7" t="str">
        <f>'Identification '!$G$18</f>
        <v/>
      </c>
      <c r="G787" s="167" t="str">
        <f>IF('Section 10a Bilan_Diffusion'!$D$6="","",'Section 10a Bilan_Diffusion'!$D$6)</f>
        <v/>
      </c>
      <c r="H787" s="7" t="str">
        <f>IF('Section 10a Bilan_Diffusion'!$D$8="","",'Section 10a Bilan_Diffusion'!$D$8)</f>
        <v/>
      </c>
      <c r="I787" s="7" t="str">
        <f>IF('Section 10a Bilan_Diffusion'!$K$8="","",'Section 10a Bilan_Diffusion'!$K$8)</f>
        <v/>
      </c>
      <c r="J787" s="43" t="str">
        <f>IF('Section 10a Bilan_Diffusion'!C167="","",'Section 10a Bilan_Diffusion'!C167)</f>
        <v/>
      </c>
      <c r="K787" s="1177" t="str">
        <f>IF('Section 10a Bilan_Diffusion'!D167="","",'Section 10a Bilan_Diffusion'!D167)</f>
        <v/>
      </c>
      <c r="L787" s="43" t="str">
        <f>IF('Section 10a Bilan_Diffusion'!E167="","",IF('Section 10a Bilan_Diffusion'!E167="«Choisir»","",'Section 10a Bilan_Diffusion'!E167))</f>
        <v/>
      </c>
      <c r="M787" s="43" t="str">
        <f>IF('Section 10a Bilan_Diffusion'!F167="","",IF('Section 10a Bilan_Diffusion'!F167="«Choisir»","",'Section 10a Bilan_Diffusion'!F167))</f>
        <v/>
      </c>
      <c r="N787" s="43" t="str">
        <f>IF('Section 10a Bilan_Diffusion'!G167="","",'Section 10a Bilan_Diffusion'!G167)</f>
        <v/>
      </c>
      <c r="O787" s="43" t="str">
        <f>IF('Section 10a Bilan_Diffusion'!H167="","",'Section 10a Bilan_Diffusion'!H167)</f>
        <v/>
      </c>
      <c r="P787" s="43" t="str">
        <f>IF('Section 10a Bilan_Diffusion'!I167="","",IF('Section 10a Bilan_Diffusion'!I167="«Choisir»","",'Section 10a Bilan_Diffusion'!I167))</f>
        <v/>
      </c>
      <c r="Q787" s="43" t="str">
        <f>IF('Section 10a Bilan_Diffusion'!J167="","",IF('Section 10a Bilan_Diffusion'!J167="«Choisir»","",'Section 10a Bilan_Diffusion'!J167))</f>
        <v/>
      </c>
      <c r="R787" s="7" t="str">
        <f>IF('Section 10a Bilan_Diffusion'!K167="","",'Section 10a Bilan_Diffusion'!K167)</f>
        <v/>
      </c>
      <c r="S787" s="7" t="str">
        <f>IF('Section 10a Bilan_Diffusion'!L167="","",'Section 10a Bilan_Diffusion'!L167)</f>
        <v/>
      </c>
      <c r="T787" s="7" t="str">
        <f>IF('Section 10a Bilan_Diffusion'!M167="","",'Section 10a Bilan_Diffusion'!M167)</f>
        <v/>
      </c>
      <c r="U787" s="7" t="str">
        <f>IF('Section 10a Bilan_Diffusion'!N167="","",'Section 10a Bilan_Diffusion'!N167)</f>
        <v/>
      </c>
      <c r="V787" s="7">
        <f>'Section 10a Bilan_Diffusion'!O167</f>
        <v>0</v>
      </c>
      <c r="W787" s="7">
        <f>'Section 10a Bilan_Diffusion'!P167</f>
        <v>0</v>
      </c>
      <c r="X787" s="7">
        <f>'Section 10a Bilan_Diffusion'!Q167</f>
        <v>0</v>
      </c>
      <c r="Y787" s="7">
        <f>'Section 10a Bilan_Diffusion'!R167</f>
        <v>0</v>
      </c>
      <c r="Z787" s="7">
        <f>'Section 10a Bilan_Diffusion'!S167</f>
        <v>0</v>
      </c>
      <c r="AA787" s="7">
        <f>'Section 10a Bilan_Diffusion'!T167</f>
        <v>0</v>
      </c>
      <c r="AB787" s="7">
        <f>'Section 10a Bilan_Diffusion'!U167</f>
        <v>0</v>
      </c>
    </row>
    <row r="788" spans="1:28">
      <c r="A788" s="7">
        <f>'Identification '!$F$11</f>
        <v>0</v>
      </c>
      <c r="B788" s="43" t="str">
        <f>IF(AND('Identification '!$F$11="",'Identification '!$F$15&lt;&gt;""),'Identification '!$F$15,IF('Identification '!$F$11="","",IF('Identification '!$F$13="Inscrire le nom de votre organisme dans la cellule F15",'Identification '!$F$15,'Identification '!$F$13)))</f>
        <v/>
      </c>
      <c r="C788" s="7" t="str">
        <f>REF!$BM$7</f>
        <v>2025-2026</v>
      </c>
      <c r="D788" s="7" t="s">
        <v>2972</v>
      </c>
      <c r="E788" s="43" t="str">
        <f>'Identification '!$F$17</f>
        <v/>
      </c>
      <c r="F788" s="7" t="str">
        <f>'Identification '!$G$18</f>
        <v/>
      </c>
      <c r="G788" s="167" t="str">
        <f>IF('Section 10a Bilan_Diffusion'!$D$6="","",'Section 10a Bilan_Diffusion'!$D$6)</f>
        <v/>
      </c>
      <c r="H788" s="7" t="str">
        <f>IF('Section 10a Bilan_Diffusion'!$D$8="","",'Section 10a Bilan_Diffusion'!$D$8)</f>
        <v/>
      </c>
      <c r="I788" s="7" t="str">
        <f>IF('Section 10a Bilan_Diffusion'!$K$8="","",'Section 10a Bilan_Diffusion'!$K$8)</f>
        <v/>
      </c>
      <c r="J788" s="43" t="str">
        <f>IF('Section 10a Bilan_Diffusion'!C168="","",'Section 10a Bilan_Diffusion'!C168)</f>
        <v/>
      </c>
      <c r="K788" s="1177" t="str">
        <f>IF('Section 10a Bilan_Diffusion'!D168="","",'Section 10a Bilan_Diffusion'!D168)</f>
        <v/>
      </c>
      <c r="L788" s="43" t="str">
        <f>IF('Section 10a Bilan_Diffusion'!E168="","",IF('Section 10a Bilan_Diffusion'!E168="«Choisir»","",'Section 10a Bilan_Diffusion'!E168))</f>
        <v/>
      </c>
      <c r="M788" s="43" t="str">
        <f>IF('Section 10a Bilan_Diffusion'!F168="","",IF('Section 10a Bilan_Diffusion'!F168="«Choisir»","",'Section 10a Bilan_Diffusion'!F168))</f>
        <v/>
      </c>
      <c r="N788" s="43" t="str">
        <f>IF('Section 10a Bilan_Diffusion'!G168="","",'Section 10a Bilan_Diffusion'!G168)</f>
        <v/>
      </c>
      <c r="O788" s="43" t="str">
        <f>IF('Section 10a Bilan_Diffusion'!H168="","",'Section 10a Bilan_Diffusion'!H168)</f>
        <v/>
      </c>
      <c r="P788" s="43" t="str">
        <f>IF('Section 10a Bilan_Diffusion'!I168="","",IF('Section 10a Bilan_Diffusion'!I168="«Choisir»","",'Section 10a Bilan_Diffusion'!I168))</f>
        <v/>
      </c>
      <c r="Q788" s="43" t="str">
        <f>IF('Section 10a Bilan_Diffusion'!J168="","",IF('Section 10a Bilan_Diffusion'!J168="«Choisir»","",'Section 10a Bilan_Diffusion'!J168))</f>
        <v/>
      </c>
      <c r="R788" s="7" t="str">
        <f>IF('Section 10a Bilan_Diffusion'!K168="","",'Section 10a Bilan_Diffusion'!K168)</f>
        <v/>
      </c>
      <c r="S788" s="7" t="str">
        <f>IF('Section 10a Bilan_Diffusion'!L168="","",'Section 10a Bilan_Diffusion'!L168)</f>
        <v/>
      </c>
      <c r="T788" s="7" t="str">
        <f>IF('Section 10a Bilan_Diffusion'!M168="","",'Section 10a Bilan_Diffusion'!M168)</f>
        <v/>
      </c>
      <c r="U788" s="7" t="str">
        <f>IF('Section 10a Bilan_Diffusion'!N168="","",'Section 10a Bilan_Diffusion'!N168)</f>
        <v/>
      </c>
      <c r="V788" s="7">
        <f>'Section 10a Bilan_Diffusion'!O168</f>
        <v>0</v>
      </c>
      <c r="W788" s="7">
        <f>'Section 10a Bilan_Diffusion'!P168</f>
        <v>0</v>
      </c>
      <c r="X788" s="7">
        <f>'Section 10a Bilan_Diffusion'!Q168</f>
        <v>0</v>
      </c>
      <c r="Y788" s="7">
        <f>'Section 10a Bilan_Diffusion'!R168</f>
        <v>0</v>
      </c>
      <c r="Z788" s="7">
        <f>'Section 10a Bilan_Diffusion'!S168</f>
        <v>0</v>
      </c>
      <c r="AA788" s="7">
        <f>'Section 10a Bilan_Diffusion'!T168</f>
        <v>0</v>
      </c>
      <c r="AB788" s="7">
        <f>'Section 10a Bilan_Diffusion'!U168</f>
        <v>0</v>
      </c>
    </row>
    <row r="789" spans="1:28">
      <c r="A789" s="7">
        <f>'Identification '!$F$11</f>
        <v>0</v>
      </c>
      <c r="B789" s="43" t="str">
        <f>IF(AND('Identification '!$F$11="",'Identification '!$F$15&lt;&gt;""),'Identification '!$F$15,IF('Identification '!$F$11="","",IF('Identification '!$F$13="Inscrire le nom de votre organisme dans la cellule F15",'Identification '!$F$15,'Identification '!$F$13)))</f>
        <v/>
      </c>
      <c r="C789" s="7" t="str">
        <f>REF!$BM$7</f>
        <v>2025-2026</v>
      </c>
      <c r="D789" s="7" t="s">
        <v>2972</v>
      </c>
      <c r="E789" s="43" t="str">
        <f>'Identification '!$F$17</f>
        <v/>
      </c>
      <c r="F789" s="7" t="str">
        <f>'Identification '!$G$18</f>
        <v/>
      </c>
      <c r="G789" s="167" t="str">
        <f>IF('Section 10a Bilan_Diffusion'!$D$6="","",'Section 10a Bilan_Diffusion'!$D$6)</f>
        <v/>
      </c>
      <c r="H789" s="7" t="str">
        <f>IF('Section 10a Bilan_Diffusion'!$D$8="","",'Section 10a Bilan_Diffusion'!$D$8)</f>
        <v/>
      </c>
      <c r="I789" s="7" t="str">
        <f>IF('Section 10a Bilan_Diffusion'!$K$8="","",'Section 10a Bilan_Diffusion'!$K$8)</f>
        <v/>
      </c>
      <c r="J789" s="43" t="str">
        <f>IF('Section 10a Bilan_Diffusion'!C169="","",'Section 10a Bilan_Diffusion'!C169)</f>
        <v/>
      </c>
      <c r="K789" s="1177" t="str">
        <f>IF('Section 10a Bilan_Diffusion'!D169="","",'Section 10a Bilan_Diffusion'!D169)</f>
        <v/>
      </c>
      <c r="L789" s="43" t="str">
        <f>IF('Section 10a Bilan_Diffusion'!E169="","",IF('Section 10a Bilan_Diffusion'!E169="«Choisir»","",'Section 10a Bilan_Diffusion'!E169))</f>
        <v/>
      </c>
      <c r="M789" s="43" t="str">
        <f>IF('Section 10a Bilan_Diffusion'!F169="","",IF('Section 10a Bilan_Diffusion'!F169="«Choisir»","",'Section 10a Bilan_Diffusion'!F169))</f>
        <v/>
      </c>
      <c r="N789" s="43" t="str">
        <f>IF('Section 10a Bilan_Diffusion'!G169="","",'Section 10a Bilan_Diffusion'!G169)</f>
        <v/>
      </c>
      <c r="O789" s="43" t="str">
        <f>IF('Section 10a Bilan_Diffusion'!H169="","",'Section 10a Bilan_Diffusion'!H169)</f>
        <v/>
      </c>
      <c r="P789" s="43" t="str">
        <f>IF('Section 10a Bilan_Diffusion'!I169="","",IF('Section 10a Bilan_Diffusion'!I169="«Choisir»","",'Section 10a Bilan_Diffusion'!I169))</f>
        <v/>
      </c>
      <c r="Q789" s="43" t="str">
        <f>IF('Section 10a Bilan_Diffusion'!J169="","",IF('Section 10a Bilan_Diffusion'!J169="«Choisir»","",'Section 10a Bilan_Diffusion'!J169))</f>
        <v/>
      </c>
      <c r="R789" s="7" t="str">
        <f>IF('Section 10a Bilan_Diffusion'!K169="","",'Section 10a Bilan_Diffusion'!K169)</f>
        <v/>
      </c>
      <c r="S789" s="7" t="str">
        <f>IF('Section 10a Bilan_Diffusion'!L169="","",'Section 10a Bilan_Diffusion'!L169)</f>
        <v/>
      </c>
      <c r="T789" s="7" t="str">
        <f>IF('Section 10a Bilan_Diffusion'!M169="","",'Section 10a Bilan_Diffusion'!M169)</f>
        <v/>
      </c>
      <c r="U789" s="7" t="str">
        <f>IF('Section 10a Bilan_Diffusion'!N169="","",'Section 10a Bilan_Diffusion'!N169)</f>
        <v/>
      </c>
      <c r="V789" s="7">
        <f>'Section 10a Bilan_Diffusion'!O169</f>
        <v>0</v>
      </c>
      <c r="W789" s="7">
        <f>'Section 10a Bilan_Diffusion'!P169</f>
        <v>0</v>
      </c>
      <c r="X789" s="7">
        <f>'Section 10a Bilan_Diffusion'!Q169</f>
        <v>0</v>
      </c>
      <c r="Y789" s="7">
        <f>'Section 10a Bilan_Diffusion'!R169</f>
        <v>0</v>
      </c>
      <c r="Z789" s="7">
        <f>'Section 10a Bilan_Diffusion'!S169</f>
        <v>0</v>
      </c>
      <c r="AA789" s="7">
        <f>'Section 10a Bilan_Diffusion'!T169</f>
        <v>0</v>
      </c>
      <c r="AB789" s="7">
        <f>'Section 10a Bilan_Diffusion'!U169</f>
        <v>0</v>
      </c>
    </row>
    <row r="790" spans="1:28">
      <c r="A790" s="7">
        <f>'Identification '!$F$11</f>
        <v>0</v>
      </c>
      <c r="B790" s="43" t="str">
        <f>IF(AND('Identification '!$F$11="",'Identification '!$F$15&lt;&gt;""),'Identification '!$F$15,IF('Identification '!$F$11="","",IF('Identification '!$F$13="Inscrire le nom de votre organisme dans la cellule F15",'Identification '!$F$15,'Identification '!$F$13)))</f>
        <v/>
      </c>
      <c r="C790" s="7" t="str">
        <f>REF!$BM$7</f>
        <v>2025-2026</v>
      </c>
      <c r="D790" s="7" t="s">
        <v>2972</v>
      </c>
      <c r="E790" s="43" t="str">
        <f>'Identification '!$F$17</f>
        <v/>
      </c>
      <c r="F790" s="7" t="str">
        <f>'Identification '!$G$18</f>
        <v/>
      </c>
      <c r="G790" s="167" t="str">
        <f>IF('Section 10a Bilan_Diffusion'!$D$6="","",'Section 10a Bilan_Diffusion'!$D$6)</f>
        <v/>
      </c>
      <c r="H790" s="7" t="str">
        <f>IF('Section 10a Bilan_Diffusion'!$D$8="","",'Section 10a Bilan_Diffusion'!$D$8)</f>
        <v/>
      </c>
      <c r="I790" s="7" t="str">
        <f>IF('Section 10a Bilan_Diffusion'!$K$8="","",'Section 10a Bilan_Diffusion'!$K$8)</f>
        <v/>
      </c>
      <c r="J790" s="43" t="str">
        <f>IF('Section 10a Bilan_Diffusion'!C170="","",'Section 10a Bilan_Diffusion'!C170)</f>
        <v/>
      </c>
      <c r="K790" s="1177" t="str">
        <f>IF('Section 10a Bilan_Diffusion'!D170="","",'Section 10a Bilan_Diffusion'!D170)</f>
        <v/>
      </c>
      <c r="L790" s="43" t="str">
        <f>IF('Section 10a Bilan_Diffusion'!E170="","",IF('Section 10a Bilan_Diffusion'!E170="«Choisir»","",'Section 10a Bilan_Diffusion'!E170))</f>
        <v/>
      </c>
      <c r="M790" s="43" t="str">
        <f>IF('Section 10a Bilan_Diffusion'!F170="","",IF('Section 10a Bilan_Diffusion'!F170="«Choisir»","",'Section 10a Bilan_Diffusion'!F170))</f>
        <v/>
      </c>
      <c r="N790" s="43" t="str">
        <f>IF('Section 10a Bilan_Diffusion'!G170="","",'Section 10a Bilan_Diffusion'!G170)</f>
        <v/>
      </c>
      <c r="O790" s="43" t="str">
        <f>IF('Section 10a Bilan_Diffusion'!H170="","",'Section 10a Bilan_Diffusion'!H170)</f>
        <v/>
      </c>
      <c r="P790" s="43" t="str">
        <f>IF('Section 10a Bilan_Diffusion'!I170="","",IF('Section 10a Bilan_Diffusion'!I170="«Choisir»","",'Section 10a Bilan_Diffusion'!I170))</f>
        <v/>
      </c>
      <c r="Q790" s="43" t="str">
        <f>IF('Section 10a Bilan_Diffusion'!J170="","",IF('Section 10a Bilan_Diffusion'!J170="«Choisir»","",'Section 10a Bilan_Diffusion'!J170))</f>
        <v/>
      </c>
      <c r="R790" s="7" t="str">
        <f>IF('Section 10a Bilan_Diffusion'!K170="","",'Section 10a Bilan_Diffusion'!K170)</f>
        <v/>
      </c>
      <c r="S790" s="7" t="str">
        <f>IF('Section 10a Bilan_Diffusion'!L170="","",'Section 10a Bilan_Diffusion'!L170)</f>
        <v/>
      </c>
      <c r="T790" s="7" t="str">
        <f>IF('Section 10a Bilan_Diffusion'!M170="","",'Section 10a Bilan_Diffusion'!M170)</f>
        <v/>
      </c>
      <c r="U790" s="7" t="str">
        <f>IF('Section 10a Bilan_Diffusion'!N170="","",'Section 10a Bilan_Diffusion'!N170)</f>
        <v/>
      </c>
      <c r="V790" s="7">
        <f>'Section 10a Bilan_Diffusion'!O170</f>
        <v>0</v>
      </c>
      <c r="W790" s="7">
        <f>'Section 10a Bilan_Diffusion'!P170</f>
        <v>0</v>
      </c>
      <c r="X790" s="7">
        <f>'Section 10a Bilan_Diffusion'!Q170</f>
        <v>0</v>
      </c>
      <c r="Y790" s="7">
        <f>'Section 10a Bilan_Diffusion'!R170</f>
        <v>0</v>
      </c>
      <c r="Z790" s="7">
        <f>'Section 10a Bilan_Diffusion'!S170</f>
        <v>0</v>
      </c>
      <c r="AA790" s="7">
        <f>'Section 10a Bilan_Diffusion'!T170</f>
        <v>0</v>
      </c>
      <c r="AB790" s="7">
        <f>'Section 10a Bilan_Diffusion'!U170</f>
        <v>0</v>
      </c>
    </row>
    <row r="791" spans="1:28">
      <c r="A791" s="7">
        <f>'Identification '!$F$11</f>
        <v>0</v>
      </c>
      <c r="B791" s="43" t="str">
        <f>IF(AND('Identification '!$F$11="",'Identification '!$F$15&lt;&gt;""),'Identification '!$F$15,IF('Identification '!$F$11="","",IF('Identification '!$F$13="Inscrire le nom de votre organisme dans la cellule F15",'Identification '!$F$15,'Identification '!$F$13)))</f>
        <v/>
      </c>
      <c r="C791" s="7" t="str">
        <f>REF!$BM$7</f>
        <v>2025-2026</v>
      </c>
      <c r="D791" s="7" t="s">
        <v>2972</v>
      </c>
      <c r="E791" s="43" t="str">
        <f>'Identification '!$F$17</f>
        <v/>
      </c>
      <c r="F791" s="7" t="str">
        <f>'Identification '!$G$18</f>
        <v/>
      </c>
      <c r="G791" s="167" t="str">
        <f>IF('Section 10a Bilan_Diffusion'!$D$6="","",'Section 10a Bilan_Diffusion'!$D$6)</f>
        <v/>
      </c>
      <c r="H791" s="7" t="str">
        <f>IF('Section 10a Bilan_Diffusion'!$D$8="","",'Section 10a Bilan_Diffusion'!$D$8)</f>
        <v/>
      </c>
      <c r="I791" s="7" t="str">
        <f>IF('Section 10a Bilan_Diffusion'!$K$8="","",'Section 10a Bilan_Diffusion'!$K$8)</f>
        <v/>
      </c>
      <c r="J791" s="43" t="str">
        <f>IF('Section 10a Bilan_Diffusion'!C171="","",'Section 10a Bilan_Diffusion'!C171)</f>
        <v/>
      </c>
      <c r="K791" s="1177" t="str">
        <f>IF('Section 10a Bilan_Diffusion'!D171="","",'Section 10a Bilan_Diffusion'!D171)</f>
        <v/>
      </c>
      <c r="L791" s="43" t="str">
        <f>IF('Section 10a Bilan_Diffusion'!E171="","",IF('Section 10a Bilan_Diffusion'!E171="«Choisir»","",'Section 10a Bilan_Diffusion'!E171))</f>
        <v/>
      </c>
      <c r="M791" s="43" t="str">
        <f>IF('Section 10a Bilan_Diffusion'!F171="","",IF('Section 10a Bilan_Diffusion'!F171="«Choisir»","",'Section 10a Bilan_Diffusion'!F171))</f>
        <v/>
      </c>
      <c r="N791" s="43" t="str">
        <f>IF('Section 10a Bilan_Diffusion'!G171="","",'Section 10a Bilan_Diffusion'!G171)</f>
        <v/>
      </c>
      <c r="O791" s="43" t="str">
        <f>IF('Section 10a Bilan_Diffusion'!H171="","",'Section 10a Bilan_Diffusion'!H171)</f>
        <v/>
      </c>
      <c r="P791" s="43" t="str">
        <f>IF('Section 10a Bilan_Diffusion'!I171="","",IF('Section 10a Bilan_Diffusion'!I171="«Choisir»","",'Section 10a Bilan_Diffusion'!I171))</f>
        <v/>
      </c>
      <c r="Q791" s="43" t="str">
        <f>IF('Section 10a Bilan_Diffusion'!J171="","",IF('Section 10a Bilan_Diffusion'!J171="«Choisir»","",'Section 10a Bilan_Diffusion'!J171))</f>
        <v/>
      </c>
      <c r="R791" s="7" t="str">
        <f>IF('Section 10a Bilan_Diffusion'!K171="","",'Section 10a Bilan_Diffusion'!K171)</f>
        <v/>
      </c>
      <c r="S791" s="7" t="str">
        <f>IF('Section 10a Bilan_Diffusion'!L171="","",'Section 10a Bilan_Diffusion'!L171)</f>
        <v/>
      </c>
      <c r="T791" s="7" t="str">
        <f>IF('Section 10a Bilan_Diffusion'!M171="","",'Section 10a Bilan_Diffusion'!M171)</f>
        <v/>
      </c>
      <c r="U791" s="7" t="str">
        <f>IF('Section 10a Bilan_Diffusion'!N171="","",'Section 10a Bilan_Diffusion'!N171)</f>
        <v/>
      </c>
      <c r="V791" s="7">
        <f>'Section 10a Bilan_Diffusion'!O171</f>
        <v>0</v>
      </c>
      <c r="W791" s="7">
        <f>'Section 10a Bilan_Diffusion'!P171</f>
        <v>0</v>
      </c>
      <c r="X791" s="7">
        <f>'Section 10a Bilan_Diffusion'!Q171</f>
        <v>0</v>
      </c>
      <c r="Y791" s="7">
        <f>'Section 10a Bilan_Diffusion'!R171</f>
        <v>0</v>
      </c>
      <c r="Z791" s="7">
        <f>'Section 10a Bilan_Diffusion'!S171</f>
        <v>0</v>
      </c>
      <c r="AA791" s="7">
        <f>'Section 10a Bilan_Diffusion'!T171</f>
        <v>0</v>
      </c>
      <c r="AB791" s="7">
        <f>'Section 10a Bilan_Diffusion'!U171</f>
        <v>0</v>
      </c>
    </row>
    <row r="792" spans="1:28">
      <c r="A792" s="7">
        <f>'Identification '!$F$11</f>
        <v>0</v>
      </c>
      <c r="B792" s="43" t="str">
        <f>IF(AND('Identification '!$F$11="",'Identification '!$F$15&lt;&gt;""),'Identification '!$F$15,IF('Identification '!$F$11="","",IF('Identification '!$F$13="Inscrire le nom de votre organisme dans la cellule F15",'Identification '!$F$15,'Identification '!$F$13)))</f>
        <v/>
      </c>
      <c r="C792" s="7" t="str">
        <f>REF!$BM$7</f>
        <v>2025-2026</v>
      </c>
      <c r="D792" s="7" t="s">
        <v>2972</v>
      </c>
      <c r="E792" s="43" t="str">
        <f>'Identification '!$F$17</f>
        <v/>
      </c>
      <c r="F792" s="7" t="str">
        <f>'Identification '!$G$18</f>
        <v/>
      </c>
      <c r="G792" s="167" t="str">
        <f>IF('Section 10a Bilan_Diffusion'!$D$6="","",'Section 10a Bilan_Diffusion'!$D$6)</f>
        <v/>
      </c>
      <c r="H792" s="7" t="str">
        <f>IF('Section 10a Bilan_Diffusion'!$D$8="","",'Section 10a Bilan_Diffusion'!$D$8)</f>
        <v/>
      </c>
      <c r="I792" s="7" t="str">
        <f>IF('Section 10a Bilan_Diffusion'!$K$8="","",'Section 10a Bilan_Diffusion'!$K$8)</f>
        <v/>
      </c>
      <c r="J792" s="43" t="str">
        <f>IF('Section 10a Bilan_Diffusion'!C172="","",'Section 10a Bilan_Diffusion'!C172)</f>
        <v/>
      </c>
      <c r="K792" s="1177" t="str">
        <f>IF('Section 10a Bilan_Diffusion'!D172="","",'Section 10a Bilan_Diffusion'!D172)</f>
        <v/>
      </c>
      <c r="L792" s="43" t="str">
        <f>IF('Section 10a Bilan_Diffusion'!E172="","",IF('Section 10a Bilan_Diffusion'!E172="«Choisir»","",'Section 10a Bilan_Diffusion'!E172))</f>
        <v/>
      </c>
      <c r="M792" s="43" t="str">
        <f>IF('Section 10a Bilan_Diffusion'!F172="","",IF('Section 10a Bilan_Diffusion'!F172="«Choisir»","",'Section 10a Bilan_Diffusion'!F172))</f>
        <v/>
      </c>
      <c r="N792" s="43" t="str">
        <f>IF('Section 10a Bilan_Diffusion'!G172="","",'Section 10a Bilan_Diffusion'!G172)</f>
        <v/>
      </c>
      <c r="O792" s="43" t="str">
        <f>IF('Section 10a Bilan_Diffusion'!H172="","",'Section 10a Bilan_Diffusion'!H172)</f>
        <v/>
      </c>
      <c r="P792" s="43" t="str">
        <f>IF('Section 10a Bilan_Diffusion'!I172="","",IF('Section 10a Bilan_Diffusion'!I172="«Choisir»","",'Section 10a Bilan_Diffusion'!I172))</f>
        <v/>
      </c>
      <c r="Q792" s="43" t="str">
        <f>IF('Section 10a Bilan_Diffusion'!J172="","",IF('Section 10a Bilan_Diffusion'!J172="«Choisir»","",'Section 10a Bilan_Diffusion'!J172))</f>
        <v/>
      </c>
      <c r="R792" s="7" t="str">
        <f>IF('Section 10a Bilan_Diffusion'!K172="","",'Section 10a Bilan_Diffusion'!K172)</f>
        <v/>
      </c>
      <c r="S792" s="7" t="str">
        <f>IF('Section 10a Bilan_Diffusion'!L172="","",'Section 10a Bilan_Diffusion'!L172)</f>
        <v/>
      </c>
      <c r="T792" s="7" t="str">
        <f>IF('Section 10a Bilan_Diffusion'!M172="","",'Section 10a Bilan_Diffusion'!M172)</f>
        <v/>
      </c>
      <c r="U792" s="7" t="str">
        <f>IF('Section 10a Bilan_Diffusion'!N172="","",'Section 10a Bilan_Diffusion'!N172)</f>
        <v/>
      </c>
      <c r="V792" s="7">
        <f>'Section 10a Bilan_Diffusion'!O172</f>
        <v>0</v>
      </c>
      <c r="W792" s="7">
        <f>'Section 10a Bilan_Diffusion'!P172</f>
        <v>0</v>
      </c>
      <c r="X792" s="7">
        <f>'Section 10a Bilan_Diffusion'!Q172</f>
        <v>0</v>
      </c>
      <c r="Y792" s="7">
        <f>'Section 10a Bilan_Diffusion'!R172</f>
        <v>0</v>
      </c>
      <c r="Z792" s="7">
        <f>'Section 10a Bilan_Diffusion'!S172</f>
        <v>0</v>
      </c>
      <c r="AA792" s="7">
        <f>'Section 10a Bilan_Diffusion'!T172</f>
        <v>0</v>
      </c>
      <c r="AB792" s="7">
        <f>'Section 10a Bilan_Diffusion'!U172</f>
        <v>0</v>
      </c>
    </row>
    <row r="793" spans="1:28">
      <c r="A793" s="7">
        <f>'Identification '!$F$11</f>
        <v>0</v>
      </c>
      <c r="B793" s="43" t="str">
        <f>IF(AND('Identification '!$F$11="",'Identification '!$F$15&lt;&gt;""),'Identification '!$F$15,IF('Identification '!$F$11="","",IF('Identification '!$F$13="Inscrire le nom de votre organisme dans la cellule F15",'Identification '!$F$15,'Identification '!$F$13)))</f>
        <v/>
      </c>
      <c r="C793" s="7" t="str">
        <f>REF!$BM$7</f>
        <v>2025-2026</v>
      </c>
      <c r="D793" s="7" t="s">
        <v>2972</v>
      </c>
      <c r="E793" s="43" t="str">
        <f>'Identification '!$F$17</f>
        <v/>
      </c>
      <c r="F793" s="7" t="str">
        <f>'Identification '!$G$18</f>
        <v/>
      </c>
      <c r="G793" s="167" t="str">
        <f>IF('Section 10a Bilan_Diffusion'!$D$6="","",'Section 10a Bilan_Diffusion'!$D$6)</f>
        <v/>
      </c>
      <c r="H793" s="7" t="str">
        <f>IF('Section 10a Bilan_Diffusion'!$D$8="","",'Section 10a Bilan_Diffusion'!$D$8)</f>
        <v/>
      </c>
      <c r="I793" s="7" t="str">
        <f>IF('Section 10a Bilan_Diffusion'!$K$8="","",'Section 10a Bilan_Diffusion'!$K$8)</f>
        <v/>
      </c>
      <c r="J793" s="43" t="str">
        <f>IF('Section 10a Bilan_Diffusion'!C173="","",'Section 10a Bilan_Diffusion'!C173)</f>
        <v/>
      </c>
      <c r="K793" s="1177" t="str">
        <f>IF('Section 10a Bilan_Diffusion'!D173="","",'Section 10a Bilan_Diffusion'!D173)</f>
        <v/>
      </c>
      <c r="L793" s="43" t="str">
        <f>IF('Section 10a Bilan_Diffusion'!E173="","",IF('Section 10a Bilan_Diffusion'!E173="«Choisir»","",'Section 10a Bilan_Diffusion'!E173))</f>
        <v/>
      </c>
      <c r="M793" s="43" t="str">
        <f>IF('Section 10a Bilan_Diffusion'!F173="","",IF('Section 10a Bilan_Diffusion'!F173="«Choisir»","",'Section 10a Bilan_Diffusion'!F173))</f>
        <v/>
      </c>
      <c r="N793" s="43" t="str">
        <f>IF('Section 10a Bilan_Diffusion'!G173="","",'Section 10a Bilan_Diffusion'!G173)</f>
        <v/>
      </c>
      <c r="O793" s="43" t="str">
        <f>IF('Section 10a Bilan_Diffusion'!H173="","",'Section 10a Bilan_Diffusion'!H173)</f>
        <v/>
      </c>
      <c r="P793" s="43" t="str">
        <f>IF('Section 10a Bilan_Diffusion'!I173="","",IF('Section 10a Bilan_Diffusion'!I173="«Choisir»","",'Section 10a Bilan_Diffusion'!I173))</f>
        <v/>
      </c>
      <c r="Q793" s="43" t="str">
        <f>IF('Section 10a Bilan_Diffusion'!J173="","",IF('Section 10a Bilan_Diffusion'!J173="«Choisir»","",'Section 10a Bilan_Diffusion'!J173))</f>
        <v/>
      </c>
      <c r="R793" s="7" t="str">
        <f>IF('Section 10a Bilan_Diffusion'!K173="","",'Section 10a Bilan_Diffusion'!K173)</f>
        <v/>
      </c>
      <c r="S793" s="7" t="str">
        <f>IF('Section 10a Bilan_Diffusion'!L173="","",'Section 10a Bilan_Diffusion'!L173)</f>
        <v/>
      </c>
      <c r="T793" s="7" t="str">
        <f>IF('Section 10a Bilan_Diffusion'!M173="","",'Section 10a Bilan_Diffusion'!M173)</f>
        <v/>
      </c>
      <c r="U793" s="7" t="str">
        <f>IF('Section 10a Bilan_Diffusion'!N173="","",'Section 10a Bilan_Diffusion'!N173)</f>
        <v/>
      </c>
      <c r="V793" s="7">
        <f>'Section 10a Bilan_Diffusion'!O173</f>
        <v>0</v>
      </c>
      <c r="W793" s="7">
        <f>'Section 10a Bilan_Diffusion'!P173</f>
        <v>0</v>
      </c>
      <c r="X793" s="7">
        <f>'Section 10a Bilan_Diffusion'!Q173</f>
        <v>0</v>
      </c>
      <c r="Y793" s="7">
        <f>'Section 10a Bilan_Diffusion'!R173</f>
        <v>0</v>
      </c>
      <c r="Z793" s="7">
        <f>'Section 10a Bilan_Diffusion'!S173</f>
        <v>0</v>
      </c>
      <c r="AA793" s="7">
        <f>'Section 10a Bilan_Diffusion'!T173</f>
        <v>0</v>
      </c>
      <c r="AB793" s="7">
        <f>'Section 10a Bilan_Diffusion'!U173</f>
        <v>0</v>
      </c>
    </row>
    <row r="794" spans="1:28">
      <c r="A794" s="7">
        <f>'Identification '!$F$11</f>
        <v>0</v>
      </c>
      <c r="B794" s="43" t="str">
        <f>IF(AND('Identification '!$F$11="",'Identification '!$F$15&lt;&gt;""),'Identification '!$F$15,IF('Identification '!$F$11="","",IF('Identification '!$F$13="Inscrire le nom de votre organisme dans la cellule F15",'Identification '!$F$15,'Identification '!$F$13)))</f>
        <v/>
      </c>
      <c r="C794" s="7" t="str">
        <f>REF!$BM$7</f>
        <v>2025-2026</v>
      </c>
      <c r="D794" s="7" t="s">
        <v>2972</v>
      </c>
      <c r="E794" s="43" t="str">
        <f>'Identification '!$F$17</f>
        <v/>
      </c>
      <c r="F794" s="7" t="str">
        <f>'Identification '!$G$18</f>
        <v/>
      </c>
      <c r="G794" s="167" t="str">
        <f>IF('Section 10a Bilan_Diffusion'!$D$6="","",'Section 10a Bilan_Diffusion'!$D$6)</f>
        <v/>
      </c>
      <c r="H794" s="7" t="str">
        <f>IF('Section 10a Bilan_Diffusion'!$D$8="","",'Section 10a Bilan_Diffusion'!$D$8)</f>
        <v/>
      </c>
      <c r="I794" s="7" t="str">
        <f>IF('Section 10a Bilan_Diffusion'!$K$8="","",'Section 10a Bilan_Diffusion'!$K$8)</f>
        <v/>
      </c>
      <c r="J794" s="43" t="str">
        <f>IF('Section 10a Bilan_Diffusion'!C174="","",'Section 10a Bilan_Diffusion'!C174)</f>
        <v/>
      </c>
      <c r="K794" s="1177" t="str">
        <f>IF('Section 10a Bilan_Diffusion'!D174="","",'Section 10a Bilan_Diffusion'!D174)</f>
        <v/>
      </c>
      <c r="L794" s="43" t="str">
        <f>IF('Section 10a Bilan_Diffusion'!E174="","",IF('Section 10a Bilan_Diffusion'!E174="«Choisir»","",'Section 10a Bilan_Diffusion'!E174))</f>
        <v/>
      </c>
      <c r="M794" s="43" t="str">
        <f>IF('Section 10a Bilan_Diffusion'!F174="","",IF('Section 10a Bilan_Diffusion'!F174="«Choisir»","",'Section 10a Bilan_Diffusion'!F174))</f>
        <v/>
      </c>
      <c r="N794" s="43" t="str">
        <f>IF('Section 10a Bilan_Diffusion'!G174="","",'Section 10a Bilan_Diffusion'!G174)</f>
        <v/>
      </c>
      <c r="O794" s="43" t="str">
        <f>IF('Section 10a Bilan_Diffusion'!H174="","",'Section 10a Bilan_Diffusion'!H174)</f>
        <v/>
      </c>
      <c r="P794" s="43" t="str">
        <f>IF('Section 10a Bilan_Diffusion'!I174="","",IF('Section 10a Bilan_Diffusion'!I174="«Choisir»","",'Section 10a Bilan_Diffusion'!I174))</f>
        <v/>
      </c>
      <c r="Q794" s="43" t="str">
        <f>IF('Section 10a Bilan_Diffusion'!J174="","",IF('Section 10a Bilan_Diffusion'!J174="«Choisir»","",'Section 10a Bilan_Diffusion'!J174))</f>
        <v/>
      </c>
      <c r="R794" s="7" t="str">
        <f>IF('Section 10a Bilan_Diffusion'!K174="","",'Section 10a Bilan_Diffusion'!K174)</f>
        <v/>
      </c>
      <c r="S794" s="7" t="str">
        <f>IF('Section 10a Bilan_Diffusion'!L174="","",'Section 10a Bilan_Diffusion'!L174)</f>
        <v/>
      </c>
      <c r="T794" s="7" t="str">
        <f>IF('Section 10a Bilan_Diffusion'!M174="","",'Section 10a Bilan_Diffusion'!M174)</f>
        <v/>
      </c>
      <c r="U794" s="7" t="str">
        <f>IF('Section 10a Bilan_Diffusion'!N174="","",'Section 10a Bilan_Diffusion'!N174)</f>
        <v/>
      </c>
      <c r="V794" s="7">
        <f>'Section 10a Bilan_Diffusion'!O174</f>
        <v>0</v>
      </c>
      <c r="W794" s="7">
        <f>'Section 10a Bilan_Diffusion'!P174</f>
        <v>0</v>
      </c>
      <c r="X794" s="7">
        <f>'Section 10a Bilan_Diffusion'!Q174</f>
        <v>0</v>
      </c>
      <c r="Y794" s="7">
        <f>'Section 10a Bilan_Diffusion'!R174</f>
        <v>0</v>
      </c>
      <c r="Z794" s="7">
        <f>'Section 10a Bilan_Diffusion'!S174</f>
        <v>0</v>
      </c>
      <c r="AA794" s="7">
        <f>'Section 10a Bilan_Diffusion'!T174</f>
        <v>0</v>
      </c>
      <c r="AB794" s="7">
        <f>'Section 10a Bilan_Diffusion'!U174</f>
        <v>0</v>
      </c>
    </row>
    <row r="795" spans="1:28">
      <c r="A795" s="7">
        <f>'Identification '!$F$11</f>
        <v>0</v>
      </c>
      <c r="B795" s="43" t="str">
        <f>IF(AND('Identification '!$F$11="",'Identification '!$F$15&lt;&gt;""),'Identification '!$F$15,IF('Identification '!$F$11="","",IF('Identification '!$F$13="Inscrire le nom de votre organisme dans la cellule F15",'Identification '!$F$15,'Identification '!$F$13)))</f>
        <v/>
      </c>
      <c r="C795" s="7" t="str">
        <f>REF!$BM$7</f>
        <v>2025-2026</v>
      </c>
      <c r="D795" s="7" t="s">
        <v>2972</v>
      </c>
      <c r="E795" s="43" t="str">
        <f>'Identification '!$F$17</f>
        <v/>
      </c>
      <c r="F795" s="7" t="str">
        <f>'Identification '!$G$18</f>
        <v/>
      </c>
      <c r="G795" s="167" t="str">
        <f>IF('Section 10a Bilan_Diffusion'!$D$6="","",'Section 10a Bilan_Diffusion'!$D$6)</f>
        <v/>
      </c>
      <c r="H795" s="7" t="str">
        <f>IF('Section 10a Bilan_Diffusion'!$D$8="","",'Section 10a Bilan_Diffusion'!$D$8)</f>
        <v/>
      </c>
      <c r="I795" s="7" t="str">
        <f>IF('Section 10a Bilan_Diffusion'!$K$8="","",'Section 10a Bilan_Diffusion'!$K$8)</f>
        <v/>
      </c>
      <c r="J795" s="43" t="str">
        <f>IF('Section 10a Bilan_Diffusion'!C175="","",'Section 10a Bilan_Diffusion'!C175)</f>
        <v/>
      </c>
      <c r="K795" s="1177" t="str">
        <f>IF('Section 10a Bilan_Diffusion'!D175="","",'Section 10a Bilan_Diffusion'!D175)</f>
        <v/>
      </c>
      <c r="L795" s="43" t="str">
        <f>IF('Section 10a Bilan_Diffusion'!E175="","",IF('Section 10a Bilan_Diffusion'!E175="«Choisir»","",'Section 10a Bilan_Diffusion'!E175))</f>
        <v/>
      </c>
      <c r="M795" s="43" t="str">
        <f>IF('Section 10a Bilan_Diffusion'!F175="","",IF('Section 10a Bilan_Diffusion'!F175="«Choisir»","",'Section 10a Bilan_Diffusion'!F175))</f>
        <v/>
      </c>
      <c r="N795" s="43" t="str">
        <f>IF('Section 10a Bilan_Diffusion'!G175="","",'Section 10a Bilan_Diffusion'!G175)</f>
        <v/>
      </c>
      <c r="O795" s="43" t="str">
        <f>IF('Section 10a Bilan_Diffusion'!H175="","",'Section 10a Bilan_Diffusion'!H175)</f>
        <v/>
      </c>
      <c r="P795" s="43" t="str">
        <f>IF('Section 10a Bilan_Diffusion'!I175="","",IF('Section 10a Bilan_Diffusion'!I175="«Choisir»","",'Section 10a Bilan_Diffusion'!I175))</f>
        <v/>
      </c>
      <c r="Q795" s="43" t="str">
        <f>IF('Section 10a Bilan_Diffusion'!J175="","",IF('Section 10a Bilan_Diffusion'!J175="«Choisir»","",'Section 10a Bilan_Diffusion'!J175))</f>
        <v/>
      </c>
      <c r="R795" s="7" t="str">
        <f>IF('Section 10a Bilan_Diffusion'!K175="","",'Section 10a Bilan_Diffusion'!K175)</f>
        <v/>
      </c>
      <c r="S795" s="7" t="str">
        <f>IF('Section 10a Bilan_Diffusion'!L175="","",'Section 10a Bilan_Diffusion'!L175)</f>
        <v/>
      </c>
      <c r="T795" s="7" t="str">
        <f>IF('Section 10a Bilan_Diffusion'!M175="","",'Section 10a Bilan_Diffusion'!M175)</f>
        <v/>
      </c>
      <c r="U795" s="7" t="str">
        <f>IF('Section 10a Bilan_Diffusion'!N175="","",'Section 10a Bilan_Diffusion'!N175)</f>
        <v/>
      </c>
      <c r="V795" s="7">
        <f>'Section 10a Bilan_Diffusion'!O175</f>
        <v>0</v>
      </c>
      <c r="W795" s="7">
        <f>'Section 10a Bilan_Diffusion'!P175</f>
        <v>0</v>
      </c>
      <c r="X795" s="7">
        <f>'Section 10a Bilan_Diffusion'!Q175</f>
        <v>0</v>
      </c>
      <c r="Y795" s="7">
        <f>'Section 10a Bilan_Diffusion'!R175</f>
        <v>0</v>
      </c>
      <c r="Z795" s="7">
        <f>'Section 10a Bilan_Diffusion'!S175</f>
        <v>0</v>
      </c>
      <c r="AA795" s="7">
        <f>'Section 10a Bilan_Diffusion'!T175</f>
        <v>0</v>
      </c>
      <c r="AB795" s="7">
        <f>'Section 10a Bilan_Diffusion'!U175</f>
        <v>0</v>
      </c>
    </row>
    <row r="796" spans="1:28">
      <c r="A796" s="7">
        <f>'Identification '!$F$11</f>
        <v>0</v>
      </c>
      <c r="B796" s="43" t="str">
        <f>IF(AND('Identification '!$F$11="",'Identification '!$F$15&lt;&gt;""),'Identification '!$F$15,IF('Identification '!$F$11="","",IF('Identification '!$F$13="Inscrire le nom de votre organisme dans la cellule F15",'Identification '!$F$15,'Identification '!$F$13)))</f>
        <v/>
      </c>
      <c r="C796" s="7" t="str">
        <f>REF!$BM$7</f>
        <v>2025-2026</v>
      </c>
      <c r="D796" s="7" t="s">
        <v>2972</v>
      </c>
      <c r="E796" s="43" t="str">
        <f>'Identification '!$F$17</f>
        <v/>
      </c>
      <c r="F796" s="7" t="str">
        <f>'Identification '!$G$18</f>
        <v/>
      </c>
      <c r="G796" s="167" t="str">
        <f>IF('Section 10a Bilan_Diffusion'!$D$6="","",'Section 10a Bilan_Diffusion'!$D$6)</f>
        <v/>
      </c>
      <c r="H796" s="7" t="str">
        <f>IF('Section 10a Bilan_Diffusion'!$D$8="","",'Section 10a Bilan_Diffusion'!$D$8)</f>
        <v/>
      </c>
      <c r="I796" s="7" t="str">
        <f>IF('Section 10a Bilan_Diffusion'!$K$8="","",'Section 10a Bilan_Diffusion'!$K$8)</f>
        <v/>
      </c>
      <c r="J796" s="43" t="str">
        <f>IF('Section 10a Bilan_Diffusion'!C176="","",'Section 10a Bilan_Diffusion'!C176)</f>
        <v/>
      </c>
      <c r="K796" s="1177" t="str">
        <f>IF('Section 10a Bilan_Diffusion'!D176="","",'Section 10a Bilan_Diffusion'!D176)</f>
        <v/>
      </c>
      <c r="L796" s="43" t="str">
        <f>IF('Section 10a Bilan_Diffusion'!E176="","",IF('Section 10a Bilan_Diffusion'!E176="«Choisir»","",'Section 10a Bilan_Diffusion'!E176))</f>
        <v/>
      </c>
      <c r="M796" s="43" t="str">
        <f>IF('Section 10a Bilan_Diffusion'!F176="","",IF('Section 10a Bilan_Diffusion'!F176="«Choisir»","",'Section 10a Bilan_Diffusion'!F176))</f>
        <v/>
      </c>
      <c r="N796" s="43" t="str">
        <f>IF('Section 10a Bilan_Diffusion'!G176="","",'Section 10a Bilan_Diffusion'!G176)</f>
        <v/>
      </c>
      <c r="O796" s="43" t="str">
        <f>IF('Section 10a Bilan_Diffusion'!H176="","",'Section 10a Bilan_Diffusion'!H176)</f>
        <v/>
      </c>
      <c r="P796" s="43" t="str">
        <f>IF('Section 10a Bilan_Diffusion'!I176="","",IF('Section 10a Bilan_Diffusion'!I176="«Choisir»","",'Section 10a Bilan_Diffusion'!I176))</f>
        <v/>
      </c>
      <c r="Q796" s="43" t="str">
        <f>IF('Section 10a Bilan_Diffusion'!J176="","",IF('Section 10a Bilan_Diffusion'!J176="«Choisir»","",'Section 10a Bilan_Diffusion'!J176))</f>
        <v/>
      </c>
      <c r="R796" s="7" t="str">
        <f>IF('Section 10a Bilan_Diffusion'!K176="","",'Section 10a Bilan_Diffusion'!K176)</f>
        <v/>
      </c>
      <c r="S796" s="7" t="str">
        <f>IF('Section 10a Bilan_Diffusion'!L176="","",'Section 10a Bilan_Diffusion'!L176)</f>
        <v/>
      </c>
      <c r="T796" s="7" t="str">
        <f>IF('Section 10a Bilan_Diffusion'!M176="","",'Section 10a Bilan_Diffusion'!M176)</f>
        <v/>
      </c>
      <c r="U796" s="7" t="str">
        <f>IF('Section 10a Bilan_Diffusion'!N176="","",'Section 10a Bilan_Diffusion'!N176)</f>
        <v/>
      </c>
      <c r="V796" s="7">
        <f>'Section 10a Bilan_Diffusion'!O176</f>
        <v>0</v>
      </c>
      <c r="W796" s="7">
        <f>'Section 10a Bilan_Diffusion'!P176</f>
        <v>0</v>
      </c>
      <c r="X796" s="7">
        <f>'Section 10a Bilan_Diffusion'!Q176</f>
        <v>0</v>
      </c>
      <c r="Y796" s="7">
        <f>'Section 10a Bilan_Diffusion'!R176</f>
        <v>0</v>
      </c>
      <c r="Z796" s="7">
        <f>'Section 10a Bilan_Diffusion'!S176</f>
        <v>0</v>
      </c>
      <c r="AA796" s="7">
        <f>'Section 10a Bilan_Diffusion'!T176</f>
        <v>0</v>
      </c>
      <c r="AB796" s="7">
        <f>'Section 10a Bilan_Diffusion'!U176</f>
        <v>0</v>
      </c>
    </row>
    <row r="797" spans="1:28">
      <c r="A797" s="7">
        <f>'Identification '!$F$11</f>
        <v>0</v>
      </c>
      <c r="B797" s="43" t="str">
        <f>IF(AND('Identification '!$F$11="",'Identification '!$F$15&lt;&gt;""),'Identification '!$F$15,IF('Identification '!$F$11="","",IF('Identification '!$F$13="Inscrire le nom de votre organisme dans la cellule F15",'Identification '!$F$15,'Identification '!$F$13)))</f>
        <v/>
      </c>
      <c r="C797" s="7" t="str">
        <f>REF!$BM$7</f>
        <v>2025-2026</v>
      </c>
      <c r="D797" s="7" t="s">
        <v>2972</v>
      </c>
      <c r="E797" s="43" t="str">
        <f>'Identification '!$F$17</f>
        <v/>
      </c>
      <c r="F797" s="7" t="str">
        <f>'Identification '!$G$18</f>
        <v/>
      </c>
      <c r="G797" s="167" t="str">
        <f>IF('Section 10a Bilan_Diffusion'!$D$6="","",'Section 10a Bilan_Diffusion'!$D$6)</f>
        <v/>
      </c>
      <c r="H797" s="7" t="str">
        <f>IF('Section 10a Bilan_Diffusion'!$D$8="","",'Section 10a Bilan_Diffusion'!$D$8)</f>
        <v/>
      </c>
      <c r="I797" s="7" t="str">
        <f>IF('Section 10a Bilan_Diffusion'!$K$8="","",'Section 10a Bilan_Diffusion'!$K$8)</f>
        <v/>
      </c>
      <c r="J797" s="43" t="str">
        <f>IF('Section 10a Bilan_Diffusion'!C177="","",'Section 10a Bilan_Diffusion'!C177)</f>
        <v/>
      </c>
      <c r="K797" s="1177" t="str">
        <f>IF('Section 10a Bilan_Diffusion'!D177="","",'Section 10a Bilan_Diffusion'!D177)</f>
        <v/>
      </c>
      <c r="L797" s="43" t="str">
        <f>IF('Section 10a Bilan_Diffusion'!E177="","",IF('Section 10a Bilan_Diffusion'!E177="«Choisir»","",'Section 10a Bilan_Diffusion'!E177))</f>
        <v/>
      </c>
      <c r="M797" s="43" t="str">
        <f>IF('Section 10a Bilan_Diffusion'!F177="","",IF('Section 10a Bilan_Diffusion'!F177="«Choisir»","",'Section 10a Bilan_Diffusion'!F177))</f>
        <v/>
      </c>
      <c r="N797" s="43" t="str">
        <f>IF('Section 10a Bilan_Diffusion'!G177="","",'Section 10a Bilan_Diffusion'!G177)</f>
        <v/>
      </c>
      <c r="O797" s="43" t="str">
        <f>IF('Section 10a Bilan_Diffusion'!H177="","",'Section 10a Bilan_Diffusion'!H177)</f>
        <v/>
      </c>
      <c r="P797" s="43" t="str">
        <f>IF('Section 10a Bilan_Diffusion'!I177="","",IF('Section 10a Bilan_Diffusion'!I177="«Choisir»","",'Section 10a Bilan_Diffusion'!I177))</f>
        <v/>
      </c>
      <c r="Q797" s="43" t="str">
        <f>IF('Section 10a Bilan_Diffusion'!J177="","",IF('Section 10a Bilan_Diffusion'!J177="«Choisir»","",'Section 10a Bilan_Diffusion'!J177))</f>
        <v/>
      </c>
      <c r="R797" s="7" t="str">
        <f>IF('Section 10a Bilan_Diffusion'!K177="","",'Section 10a Bilan_Diffusion'!K177)</f>
        <v/>
      </c>
      <c r="S797" s="7" t="str">
        <f>IF('Section 10a Bilan_Diffusion'!L177="","",'Section 10a Bilan_Diffusion'!L177)</f>
        <v/>
      </c>
      <c r="T797" s="7" t="str">
        <f>IF('Section 10a Bilan_Diffusion'!M177="","",'Section 10a Bilan_Diffusion'!M177)</f>
        <v/>
      </c>
      <c r="U797" s="7" t="str">
        <f>IF('Section 10a Bilan_Diffusion'!N177="","",'Section 10a Bilan_Diffusion'!N177)</f>
        <v/>
      </c>
      <c r="V797" s="7">
        <f>'Section 10a Bilan_Diffusion'!O177</f>
        <v>0</v>
      </c>
      <c r="W797" s="7">
        <f>'Section 10a Bilan_Diffusion'!P177</f>
        <v>0</v>
      </c>
      <c r="X797" s="7">
        <f>'Section 10a Bilan_Diffusion'!Q177</f>
        <v>0</v>
      </c>
      <c r="Y797" s="7">
        <f>'Section 10a Bilan_Diffusion'!R177</f>
        <v>0</v>
      </c>
      <c r="Z797" s="7">
        <f>'Section 10a Bilan_Diffusion'!S177</f>
        <v>0</v>
      </c>
      <c r="AA797" s="7">
        <f>'Section 10a Bilan_Diffusion'!T177</f>
        <v>0</v>
      </c>
      <c r="AB797" s="7">
        <f>'Section 10a Bilan_Diffusion'!U177</f>
        <v>0</v>
      </c>
    </row>
    <row r="798" spans="1:28">
      <c r="A798" s="7">
        <f>'Identification '!$F$11</f>
        <v>0</v>
      </c>
      <c r="B798" s="43" t="str">
        <f>IF(AND('Identification '!$F$11="",'Identification '!$F$15&lt;&gt;""),'Identification '!$F$15,IF('Identification '!$F$11="","",IF('Identification '!$F$13="Inscrire le nom de votre organisme dans la cellule F15",'Identification '!$F$15,'Identification '!$F$13)))</f>
        <v/>
      </c>
      <c r="C798" s="7" t="str">
        <f>REF!$BM$7</f>
        <v>2025-2026</v>
      </c>
      <c r="D798" s="7" t="s">
        <v>2972</v>
      </c>
      <c r="E798" s="43" t="str">
        <f>'Identification '!$F$17</f>
        <v/>
      </c>
      <c r="F798" s="7" t="str">
        <f>'Identification '!$G$18</f>
        <v/>
      </c>
      <c r="G798" s="167" t="str">
        <f>IF('Section 10a Bilan_Diffusion'!$D$6="","",'Section 10a Bilan_Diffusion'!$D$6)</f>
        <v/>
      </c>
      <c r="H798" s="7" t="str">
        <f>IF('Section 10a Bilan_Diffusion'!$D$8="","",'Section 10a Bilan_Diffusion'!$D$8)</f>
        <v/>
      </c>
      <c r="I798" s="7" t="str">
        <f>IF('Section 10a Bilan_Diffusion'!$K$8="","",'Section 10a Bilan_Diffusion'!$K$8)</f>
        <v/>
      </c>
      <c r="J798" s="43" t="str">
        <f>IF('Section 10a Bilan_Diffusion'!C178="","",'Section 10a Bilan_Diffusion'!C178)</f>
        <v/>
      </c>
      <c r="K798" s="1177" t="str">
        <f>IF('Section 10a Bilan_Diffusion'!D178="","",'Section 10a Bilan_Diffusion'!D178)</f>
        <v/>
      </c>
      <c r="L798" s="43" t="str">
        <f>IF('Section 10a Bilan_Diffusion'!E178="","",IF('Section 10a Bilan_Diffusion'!E178="«Choisir»","",'Section 10a Bilan_Diffusion'!E178))</f>
        <v/>
      </c>
      <c r="M798" s="43" t="str">
        <f>IF('Section 10a Bilan_Diffusion'!F178="","",IF('Section 10a Bilan_Diffusion'!F178="«Choisir»","",'Section 10a Bilan_Diffusion'!F178))</f>
        <v/>
      </c>
      <c r="N798" s="43" t="str">
        <f>IF('Section 10a Bilan_Diffusion'!G178="","",'Section 10a Bilan_Diffusion'!G178)</f>
        <v/>
      </c>
      <c r="O798" s="43" t="str">
        <f>IF('Section 10a Bilan_Diffusion'!H178="","",'Section 10a Bilan_Diffusion'!H178)</f>
        <v/>
      </c>
      <c r="P798" s="43" t="str">
        <f>IF('Section 10a Bilan_Diffusion'!I178="","",IF('Section 10a Bilan_Diffusion'!I178="«Choisir»","",'Section 10a Bilan_Diffusion'!I178))</f>
        <v/>
      </c>
      <c r="Q798" s="43" t="str">
        <f>IF('Section 10a Bilan_Diffusion'!J178="","",IF('Section 10a Bilan_Diffusion'!J178="«Choisir»","",'Section 10a Bilan_Diffusion'!J178))</f>
        <v/>
      </c>
      <c r="R798" s="7" t="str">
        <f>IF('Section 10a Bilan_Diffusion'!K178="","",'Section 10a Bilan_Diffusion'!K178)</f>
        <v/>
      </c>
      <c r="S798" s="7" t="str">
        <f>IF('Section 10a Bilan_Diffusion'!L178="","",'Section 10a Bilan_Diffusion'!L178)</f>
        <v/>
      </c>
      <c r="T798" s="7" t="str">
        <f>IF('Section 10a Bilan_Diffusion'!M178="","",'Section 10a Bilan_Diffusion'!M178)</f>
        <v/>
      </c>
      <c r="U798" s="7" t="str">
        <f>IF('Section 10a Bilan_Diffusion'!N178="","",'Section 10a Bilan_Diffusion'!N178)</f>
        <v/>
      </c>
      <c r="V798" s="7">
        <f>'Section 10a Bilan_Diffusion'!O178</f>
        <v>0</v>
      </c>
      <c r="W798" s="7">
        <f>'Section 10a Bilan_Diffusion'!P178</f>
        <v>0</v>
      </c>
      <c r="X798" s="7">
        <f>'Section 10a Bilan_Diffusion'!Q178</f>
        <v>0</v>
      </c>
      <c r="Y798" s="7">
        <f>'Section 10a Bilan_Diffusion'!R178</f>
        <v>0</v>
      </c>
      <c r="Z798" s="7">
        <f>'Section 10a Bilan_Diffusion'!S178</f>
        <v>0</v>
      </c>
      <c r="AA798" s="7">
        <f>'Section 10a Bilan_Diffusion'!T178</f>
        <v>0</v>
      </c>
      <c r="AB798" s="7">
        <f>'Section 10a Bilan_Diffusion'!U178</f>
        <v>0</v>
      </c>
    </row>
    <row r="799" spans="1:28">
      <c r="A799" s="7">
        <f>'Identification '!$F$11</f>
        <v>0</v>
      </c>
      <c r="B799" s="43" t="str">
        <f>IF(AND('Identification '!$F$11="",'Identification '!$F$15&lt;&gt;""),'Identification '!$F$15,IF('Identification '!$F$11="","",IF('Identification '!$F$13="Inscrire le nom de votre organisme dans la cellule F15",'Identification '!$F$15,'Identification '!$F$13)))</f>
        <v/>
      </c>
      <c r="C799" s="7" t="str">
        <f>REF!$BM$7</f>
        <v>2025-2026</v>
      </c>
      <c r="D799" s="7" t="s">
        <v>2972</v>
      </c>
      <c r="E799" s="43" t="str">
        <f>'Identification '!$F$17</f>
        <v/>
      </c>
      <c r="F799" s="7" t="str">
        <f>'Identification '!$G$18</f>
        <v/>
      </c>
      <c r="G799" s="167" t="str">
        <f>IF('Section 10a Bilan_Diffusion'!$D$6="","",'Section 10a Bilan_Diffusion'!$D$6)</f>
        <v/>
      </c>
      <c r="H799" s="7" t="str">
        <f>IF('Section 10a Bilan_Diffusion'!$D$8="","",'Section 10a Bilan_Diffusion'!$D$8)</f>
        <v/>
      </c>
      <c r="I799" s="7" t="str">
        <f>IF('Section 10a Bilan_Diffusion'!$K$8="","",'Section 10a Bilan_Diffusion'!$K$8)</f>
        <v/>
      </c>
      <c r="J799" s="43" t="str">
        <f>IF('Section 10a Bilan_Diffusion'!C179="","",'Section 10a Bilan_Diffusion'!C179)</f>
        <v/>
      </c>
      <c r="K799" s="1177" t="str">
        <f>IF('Section 10a Bilan_Diffusion'!D179="","",'Section 10a Bilan_Diffusion'!D179)</f>
        <v/>
      </c>
      <c r="L799" s="43" t="str">
        <f>IF('Section 10a Bilan_Diffusion'!E179="","",IF('Section 10a Bilan_Diffusion'!E179="«Choisir»","",'Section 10a Bilan_Diffusion'!E179))</f>
        <v/>
      </c>
      <c r="M799" s="43" t="str">
        <f>IF('Section 10a Bilan_Diffusion'!F179="","",IF('Section 10a Bilan_Diffusion'!F179="«Choisir»","",'Section 10a Bilan_Diffusion'!F179))</f>
        <v/>
      </c>
      <c r="N799" s="43" t="str">
        <f>IF('Section 10a Bilan_Diffusion'!G179="","",'Section 10a Bilan_Diffusion'!G179)</f>
        <v/>
      </c>
      <c r="O799" s="43" t="str">
        <f>IF('Section 10a Bilan_Diffusion'!H179="","",'Section 10a Bilan_Diffusion'!H179)</f>
        <v/>
      </c>
      <c r="P799" s="43" t="str">
        <f>IF('Section 10a Bilan_Diffusion'!I179="","",IF('Section 10a Bilan_Diffusion'!I179="«Choisir»","",'Section 10a Bilan_Diffusion'!I179))</f>
        <v/>
      </c>
      <c r="Q799" s="43" t="str">
        <f>IF('Section 10a Bilan_Diffusion'!J179="","",IF('Section 10a Bilan_Diffusion'!J179="«Choisir»","",'Section 10a Bilan_Diffusion'!J179))</f>
        <v/>
      </c>
      <c r="R799" s="7" t="str">
        <f>IF('Section 10a Bilan_Diffusion'!K179="","",'Section 10a Bilan_Diffusion'!K179)</f>
        <v/>
      </c>
      <c r="S799" s="7" t="str">
        <f>IF('Section 10a Bilan_Diffusion'!L179="","",'Section 10a Bilan_Diffusion'!L179)</f>
        <v/>
      </c>
      <c r="T799" s="7" t="str">
        <f>IF('Section 10a Bilan_Diffusion'!M179="","",'Section 10a Bilan_Diffusion'!M179)</f>
        <v/>
      </c>
      <c r="U799" s="7" t="str">
        <f>IF('Section 10a Bilan_Diffusion'!N179="","",'Section 10a Bilan_Diffusion'!N179)</f>
        <v/>
      </c>
      <c r="V799" s="7">
        <f>'Section 10a Bilan_Diffusion'!O179</f>
        <v>0</v>
      </c>
      <c r="W799" s="7">
        <f>'Section 10a Bilan_Diffusion'!P179</f>
        <v>0</v>
      </c>
      <c r="X799" s="7">
        <f>'Section 10a Bilan_Diffusion'!Q179</f>
        <v>0</v>
      </c>
      <c r="Y799" s="7">
        <f>'Section 10a Bilan_Diffusion'!R179</f>
        <v>0</v>
      </c>
      <c r="Z799" s="7">
        <f>'Section 10a Bilan_Diffusion'!S179</f>
        <v>0</v>
      </c>
      <c r="AA799" s="7">
        <f>'Section 10a Bilan_Diffusion'!T179</f>
        <v>0</v>
      </c>
      <c r="AB799" s="7">
        <f>'Section 10a Bilan_Diffusion'!U179</f>
        <v>0</v>
      </c>
    </row>
    <row r="800" spans="1:28">
      <c r="A800" s="7">
        <f>'Identification '!$F$11</f>
        <v>0</v>
      </c>
      <c r="B800" s="43" t="str">
        <f>IF(AND('Identification '!$F$11="",'Identification '!$F$15&lt;&gt;""),'Identification '!$F$15,IF('Identification '!$F$11="","",IF('Identification '!$F$13="Inscrire le nom de votre organisme dans la cellule F15",'Identification '!$F$15,'Identification '!$F$13)))</f>
        <v/>
      </c>
      <c r="C800" s="7" t="str">
        <f>REF!$BM$7</f>
        <v>2025-2026</v>
      </c>
      <c r="D800" s="7" t="s">
        <v>2972</v>
      </c>
      <c r="E800" s="43" t="str">
        <f>'Identification '!$F$17</f>
        <v/>
      </c>
      <c r="F800" s="7" t="str">
        <f>'Identification '!$G$18</f>
        <v/>
      </c>
      <c r="G800" s="167" t="str">
        <f>IF('Section 10a Bilan_Diffusion'!$D$6="","",'Section 10a Bilan_Diffusion'!$D$6)</f>
        <v/>
      </c>
      <c r="H800" s="7" t="str">
        <f>IF('Section 10a Bilan_Diffusion'!$D$8="","",'Section 10a Bilan_Diffusion'!$D$8)</f>
        <v/>
      </c>
      <c r="I800" s="7" t="str">
        <f>IF('Section 10a Bilan_Diffusion'!$K$8="","",'Section 10a Bilan_Diffusion'!$K$8)</f>
        <v/>
      </c>
      <c r="J800" s="43" t="str">
        <f>IF('Section 10a Bilan_Diffusion'!C180="","",'Section 10a Bilan_Diffusion'!C180)</f>
        <v/>
      </c>
      <c r="K800" s="1177" t="str">
        <f>IF('Section 10a Bilan_Diffusion'!D180="","",'Section 10a Bilan_Diffusion'!D180)</f>
        <v/>
      </c>
      <c r="L800" s="43" t="str">
        <f>IF('Section 10a Bilan_Diffusion'!E180="","",IF('Section 10a Bilan_Diffusion'!E180="«Choisir»","",'Section 10a Bilan_Diffusion'!E180))</f>
        <v/>
      </c>
      <c r="M800" s="43" t="str">
        <f>IF('Section 10a Bilan_Diffusion'!F180="","",IF('Section 10a Bilan_Diffusion'!F180="«Choisir»","",'Section 10a Bilan_Diffusion'!F180))</f>
        <v/>
      </c>
      <c r="N800" s="43" t="str">
        <f>IF('Section 10a Bilan_Diffusion'!G180="","",'Section 10a Bilan_Diffusion'!G180)</f>
        <v/>
      </c>
      <c r="O800" s="43" t="str">
        <f>IF('Section 10a Bilan_Diffusion'!H180="","",'Section 10a Bilan_Diffusion'!H180)</f>
        <v/>
      </c>
      <c r="P800" s="43" t="str">
        <f>IF('Section 10a Bilan_Diffusion'!I180="","",IF('Section 10a Bilan_Diffusion'!I180="«Choisir»","",'Section 10a Bilan_Diffusion'!I180))</f>
        <v/>
      </c>
      <c r="Q800" s="43" t="str">
        <f>IF('Section 10a Bilan_Diffusion'!J180="","",IF('Section 10a Bilan_Diffusion'!J180="«Choisir»","",'Section 10a Bilan_Diffusion'!J180))</f>
        <v/>
      </c>
      <c r="R800" s="7" t="str">
        <f>IF('Section 10a Bilan_Diffusion'!K180="","",'Section 10a Bilan_Diffusion'!K180)</f>
        <v/>
      </c>
      <c r="S800" s="7" t="str">
        <f>IF('Section 10a Bilan_Diffusion'!L180="","",'Section 10a Bilan_Diffusion'!L180)</f>
        <v/>
      </c>
      <c r="T800" s="7" t="str">
        <f>IF('Section 10a Bilan_Diffusion'!M180="","",'Section 10a Bilan_Diffusion'!M180)</f>
        <v/>
      </c>
      <c r="U800" s="7" t="str">
        <f>IF('Section 10a Bilan_Diffusion'!N180="","",'Section 10a Bilan_Diffusion'!N180)</f>
        <v/>
      </c>
      <c r="V800" s="7">
        <f>'Section 10a Bilan_Diffusion'!O180</f>
        <v>0</v>
      </c>
      <c r="W800" s="7">
        <f>'Section 10a Bilan_Diffusion'!P180</f>
        <v>0</v>
      </c>
      <c r="X800" s="7">
        <f>'Section 10a Bilan_Diffusion'!Q180</f>
        <v>0</v>
      </c>
      <c r="Y800" s="7">
        <f>'Section 10a Bilan_Diffusion'!R180</f>
        <v>0</v>
      </c>
      <c r="Z800" s="7">
        <f>'Section 10a Bilan_Diffusion'!S180</f>
        <v>0</v>
      </c>
      <c r="AA800" s="7">
        <f>'Section 10a Bilan_Diffusion'!T180</f>
        <v>0</v>
      </c>
      <c r="AB800" s="7">
        <f>'Section 10a Bilan_Diffusion'!U180</f>
        <v>0</v>
      </c>
    </row>
    <row r="801" spans="1:28">
      <c r="A801" s="7">
        <f>'Identification '!$F$11</f>
        <v>0</v>
      </c>
      <c r="B801" s="43" t="str">
        <f>IF(AND('Identification '!$F$11="",'Identification '!$F$15&lt;&gt;""),'Identification '!$F$15,IF('Identification '!$F$11="","",IF('Identification '!$F$13="Inscrire le nom de votre organisme dans la cellule F15",'Identification '!$F$15,'Identification '!$F$13)))</f>
        <v/>
      </c>
      <c r="C801" s="7" t="str">
        <f>REF!$BM$7</f>
        <v>2025-2026</v>
      </c>
      <c r="D801" s="7" t="s">
        <v>2972</v>
      </c>
      <c r="E801" s="43" t="str">
        <f>'Identification '!$F$17</f>
        <v/>
      </c>
      <c r="F801" s="7" t="str">
        <f>'Identification '!$G$18</f>
        <v/>
      </c>
      <c r="G801" s="167" t="str">
        <f>IF('Section 10a Bilan_Diffusion'!$D$6="","",'Section 10a Bilan_Diffusion'!$D$6)</f>
        <v/>
      </c>
      <c r="H801" s="7" t="str">
        <f>IF('Section 10a Bilan_Diffusion'!$D$8="","",'Section 10a Bilan_Diffusion'!$D$8)</f>
        <v/>
      </c>
      <c r="I801" s="7" t="str">
        <f>IF('Section 10a Bilan_Diffusion'!$K$8="","",'Section 10a Bilan_Diffusion'!$K$8)</f>
        <v/>
      </c>
      <c r="J801" s="43" t="str">
        <f>IF('Section 10a Bilan_Diffusion'!C181="","",'Section 10a Bilan_Diffusion'!C181)</f>
        <v/>
      </c>
      <c r="K801" s="1177" t="str">
        <f>IF('Section 10a Bilan_Diffusion'!D181="","",'Section 10a Bilan_Diffusion'!D181)</f>
        <v/>
      </c>
      <c r="L801" s="43" t="str">
        <f>IF('Section 10a Bilan_Diffusion'!E181="","",IF('Section 10a Bilan_Diffusion'!E181="«Choisir»","",'Section 10a Bilan_Diffusion'!E181))</f>
        <v/>
      </c>
      <c r="M801" s="43" t="str">
        <f>IF('Section 10a Bilan_Diffusion'!F181="","",IF('Section 10a Bilan_Diffusion'!F181="«Choisir»","",'Section 10a Bilan_Diffusion'!F181))</f>
        <v/>
      </c>
      <c r="N801" s="43" t="str">
        <f>IF('Section 10a Bilan_Diffusion'!G181="","",'Section 10a Bilan_Diffusion'!G181)</f>
        <v/>
      </c>
      <c r="O801" s="43" t="str">
        <f>IF('Section 10a Bilan_Diffusion'!H181="","",'Section 10a Bilan_Diffusion'!H181)</f>
        <v/>
      </c>
      <c r="P801" s="43" t="str">
        <f>IF('Section 10a Bilan_Diffusion'!I181="","",IF('Section 10a Bilan_Diffusion'!I181="«Choisir»","",'Section 10a Bilan_Diffusion'!I181))</f>
        <v/>
      </c>
      <c r="Q801" s="43" t="str">
        <f>IF('Section 10a Bilan_Diffusion'!J181="","",IF('Section 10a Bilan_Diffusion'!J181="«Choisir»","",'Section 10a Bilan_Diffusion'!J181))</f>
        <v/>
      </c>
      <c r="R801" s="7" t="str">
        <f>IF('Section 10a Bilan_Diffusion'!K181="","",'Section 10a Bilan_Diffusion'!K181)</f>
        <v/>
      </c>
      <c r="S801" s="7" t="str">
        <f>IF('Section 10a Bilan_Diffusion'!L181="","",'Section 10a Bilan_Diffusion'!L181)</f>
        <v/>
      </c>
      <c r="T801" s="7" t="str">
        <f>IF('Section 10a Bilan_Diffusion'!M181="","",'Section 10a Bilan_Diffusion'!M181)</f>
        <v/>
      </c>
      <c r="U801" s="7" t="str">
        <f>IF('Section 10a Bilan_Diffusion'!N181="","",'Section 10a Bilan_Diffusion'!N181)</f>
        <v/>
      </c>
      <c r="V801" s="7">
        <f>'Section 10a Bilan_Diffusion'!O181</f>
        <v>0</v>
      </c>
      <c r="W801" s="7">
        <f>'Section 10a Bilan_Diffusion'!P181</f>
        <v>0</v>
      </c>
      <c r="X801" s="7">
        <f>'Section 10a Bilan_Diffusion'!Q181</f>
        <v>0</v>
      </c>
      <c r="Y801" s="7">
        <f>'Section 10a Bilan_Diffusion'!R181</f>
        <v>0</v>
      </c>
      <c r="Z801" s="7">
        <f>'Section 10a Bilan_Diffusion'!S181</f>
        <v>0</v>
      </c>
      <c r="AA801" s="7">
        <f>'Section 10a Bilan_Diffusion'!T181</f>
        <v>0</v>
      </c>
      <c r="AB801" s="7">
        <f>'Section 10a Bilan_Diffusion'!U181</f>
        <v>0</v>
      </c>
    </row>
    <row r="802" spans="1:28">
      <c r="A802" s="7">
        <f>'Identification '!$F$11</f>
        <v>0</v>
      </c>
      <c r="B802" s="43" t="str">
        <f>IF(AND('Identification '!$F$11="",'Identification '!$F$15&lt;&gt;""),'Identification '!$F$15,IF('Identification '!$F$11="","",IF('Identification '!$F$13="Inscrire le nom de votre organisme dans la cellule F15",'Identification '!$F$15,'Identification '!$F$13)))</f>
        <v/>
      </c>
      <c r="C802" s="7" t="str">
        <f>REF!$BM$7</f>
        <v>2025-2026</v>
      </c>
      <c r="D802" s="7" t="s">
        <v>2972</v>
      </c>
      <c r="E802" s="43" t="str">
        <f>'Identification '!$F$17</f>
        <v/>
      </c>
      <c r="F802" s="7" t="str">
        <f>'Identification '!$G$18</f>
        <v/>
      </c>
      <c r="G802" s="167" t="str">
        <f>IF('Section 10a Bilan_Diffusion'!$D$6="","",'Section 10a Bilan_Diffusion'!$D$6)</f>
        <v/>
      </c>
      <c r="H802" s="7" t="str">
        <f>IF('Section 10a Bilan_Diffusion'!$D$8="","",'Section 10a Bilan_Diffusion'!$D$8)</f>
        <v/>
      </c>
      <c r="I802" s="7" t="str">
        <f>IF('Section 10a Bilan_Diffusion'!$K$8="","",'Section 10a Bilan_Diffusion'!$K$8)</f>
        <v/>
      </c>
      <c r="J802" s="43" t="str">
        <f>IF('Section 10a Bilan_Diffusion'!C182="","",'Section 10a Bilan_Diffusion'!C182)</f>
        <v/>
      </c>
      <c r="K802" s="1177" t="str">
        <f>IF('Section 10a Bilan_Diffusion'!D182="","",'Section 10a Bilan_Diffusion'!D182)</f>
        <v/>
      </c>
      <c r="L802" s="43" t="str">
        <f>IF('Section 10a Bilan_Diffusion'!E182="","",IF('Section 10a Bilan_Diffusion'!E182="«Choisir»","",'Section 10a Bilan_Diffusion'!E182))</f>
        <v/>
      </c>
      <c r="M802" s="43" t="str">
        <f>IF('Section 10a Bilan_Diffusion'!F182="","",IF('Section 10a Bilan_Diffusion'!F182="«Choisir»","",'Section 10a Bilan_Diffusion'!F182))</f>
        <v/>
      </c>
      <c r="N802" s="43" t="str">
        <f>IF('Section 10a Bilan_Diffusion'!G182="","",'Section 10a Bilan_Diffusion'!G182)</f>
        <v/>
      </c>
      <c r="O802" s="43" t="str">
        <f>IF('Section 10a Bilan_Diffusion'!H182="","",'Section 10a Bilan_Diffusion'!H182)</f>
        <v/>
      </c>
      <c r="P802" s="43" t="str">
        <f>IF('Section 10a Bilan_Diffusion'!I182="","",IF('Section 10a Bilan_Diffusion'!I182="«Choisir»","",'Section 10a Bilan_Diffusion'!I182))</f>
        <v/>
      </c>
      <c r="Q802" s="43" t="str">
        <f>IF('Section 10a Bilan_Diffusion'!J182="","",IF('Section 10a Bilan_Diffusion'!J182="«Choisir»","",'Section 10a Bilan_Diffusion'!J182))</f>
        <v/>
      </c>
      <c r="R802" s="7" t="str">
        <f>IF('Section 10a Bilan_Diffusion'!K182="","",'Section 10a Bilan_Diffusion'!K182)</f>
        <v/>
      </c>
      <c r="S802" s="7" t="str">
        <f>IF('Section 10a Bilan_Diffusion'!L182="","",'Section 10a Bilan_Diffusion'!L182)</f>
        <v/>
      </c>
      <c r="T802" s="7" t="str">
        <f>IF('Section 10a Bilan_Diffusion'!M182="","",'Section 10a Bilan_Diffusion'!M182)</f>
        <v/>
      </c>
      <c r="U802" s="7" t="str">
        <f>IF('Section 10a Bilan_Diffusion'!N182="","",'Section 10a Bilan_Diffusion'!N182)</f>
        <v/>
      </c>
      <c r="V802" s="7">
        <f>'Section 10a Bilan_Diffusion'!O182</f>
        <v>0</v>
      </c>
      <c r="W802" s="7">
        <f>'Section 10a Bilan_Diffusion'!P182</f>
        <v>0</v>
      </c>
      <c r="X802" s="7">
        <f>'Section 10a Bilan_Diffusion'!Q182</f>
        <v>0</v>
      </c>
      <c r="Y802" s="7">
        <f>'Section 10a Bilan_Diffusion'!R182</f>
        <v>0</v>
      </c>
      <c r="Z802" s="7">
        <f>'Section 10a Bilan_Diffusion'!S182</f>
        <v>0</v>
      </c>
      <c r="AA802" s="7">
        <f>'Section 10a Bilan_Diffusion'!T182</f>
        <v>0</v>
      </c>
      <c r="AB802" s="7">
        <f>'Section 10a Bilan_Diffusion'!U182</f>
        <v>0</v>
      </c>
    </row>
    <row r="803" spans="1:28">
      <c r="A803" s="7">
        <f>'Identification '!$F$11</f>
        <v>0</v>
      </c>
      <c r="B803" s="43" t="str">
        <f>IF(AND('Identification '!$F$11="",'Identification '!$F$15&lt;&gt;""),'Identification '!$F$15,IF('Identification '!$F$11="","",IF('Identification '!$F$13="Inscrire le nom de votre organisme dans la cellule F15",'Identification '!$F$15,'Identification '!$F$13)))</f>
        <v/>
      </c>
      <c r="C803" s="7" t="str">
        <f>REF!$BM$7</f>
        <v>2025-2026</v>
      </c>
      <c r="D803" s="7" t="s">
        <v>2972</v>
      </c>
      <c r="E803" s="43" t="str">
        <f>'Identification '!$F$17</f>
        <v/>
      </c>
      <c r="F803" s="7" t="str">
        <f>'Identification '!$G$18</f>
        <v/>
      </c>
      <c r="G803" s="167" t="str">
        <f>IF('Section 10a Bilan_Diffusion'!$D$6="","",'Section 10a Bilan_Diffusion'!$D$6)</f>
        <v/>
      </c>
      <c r="H803" s="7" t="str">
        <f>IF('Section 10a Bilan_Diffusion'!$D$8="","",'Section 10a Bilan_Diffusion'!$D$8)</f>
        <v/>
      </c>
      <c r="I803" s="7" t="str">
        <f>IF('Section 10a Bilan_Diffusion'!$K$8="","",'Section 10a Bilan_Diffusion'!$K$8)</f>
        <v/>
      </c>
      <c r="J803" s="43" t="str">
        <f>IF('Section 10a Bilan_Diffusion'!C183="","",'Section 10a Bilan_Diffusion'!C183)</f>
        <v/>
      </c>
      <c r="K803" s="1177" t="str">
        <f>IF('Section 10a Bilan_Diffusion'!D183="","",'Section 10a Bilan_Diffusion'!D183)</f>
        <v/>
      </c>
      <c r="L803" s="43" t="str">
        <f>IF('Section 10a Bilan_Diffusion'!E183="","",IF('Section 10a Bilan_Diffusion'!E183="«Choisir»","",'Section 10a Bilan_Diffusion'!E183))</f>
        <v/>
      </c>
      <c r="M803" s="43" t="str">
        <f>IF('Section 10a Bilan_Diffusion'!F183="","",IF('Section 10a Bilan_Diffusion'!F183="«Choisir»","",'Section 10a Bilan_Diffusion'!F183))</f>
        <v/>
      </c>
      <c r="N803" s="43" t="str">
        <f>IF('Section 10a Bilan_Diffusion'!G183="","",'Section 10a Bilan_Diffusion'!G183)</f>
        <v/>
      </c>
      <c r="O803" s="43" t="str">
        <f>IF('Section 10a Bilan_Diffusion'!H183="","",'Section 10a Bilan_Diffusion'!H183)</f>
        <v/>
      </c>
      <c r="P803" s="43" t="str">
        <f>IF('Section 10a Bilan_Diffusion'!I183="","",IF('Section 10a Bilan_Diffusion'!I183="«Choisir»","",'Section 10a Bilan_Diffusion'!I183))</f>
        <v/>
      </c>
      <c r="Q803" s="43" t="str">
        <f>IF('Section 10a Bilan_Diffusion'!J183="","",IF('Section 10a Bilan_Diffusion'!J183="«Choisir»","",'Section 10a Bilan_Diffusion'!J183))</f>
        <v/>
      </c>
      <c r="R803" s="7" t="str">
        <f>IF('Section 10a Bilan_Diffusion'!K183="","",'Section 10a Bilan_Diffusion'!K183)</f>
        <v/>
      </c>
      <c r="S803" s="7" t="str">
        <f>IF('Section 10a Bilan_Diffusion'!L183="","",'Section 10a Bilan_Diffusion'!L183)</f>
        <v/>
      </c>
      <c r="T803" s="7" t="str">
        <f>IF('Section 10a Bilan_Diffusion'!M183="","",'Section 10a Bilan_Diffusion'!M183)</f>
        <v/>
      </c>
      <c r="U803" s="7" t="str">
        <f>IF('Section 10a Bilan_Diffusion'!N183="","",'Section 10a Bilan_Diffusion'!N183)</f>
        <v/>
      </c>
      <c r="V803" s="7">
        <f>'Section 10a Bilan_Diffusion'!O183</f>
        <v>0</v>
      </c>
      <c r="W803" s="7">
        <f>'Section 10a Bilan_Diffusion'!P183</f>
        <v>0</v>
      </c>
      <c r="X803" s="7">
        <f>'Section 10a Bilan_Diffusion'!Q183</f>
        <v>0</v>
      </c>
      <c r="Y803" s="7">
        <f>'Section 10a Bilan_Diffusion'!R183</f>
        <v>0</v>
      </c>
      <c r="Z803" s="7">
        <f>'Section 10a Bilan_Diffusion'!S183</f>
        <v>0</v>
      </c>
      <c r="AA803" s="7">
        <f>'Section 10a Bilan_Diffusion'!T183</f>
        <v>0</v>
      </c>
      <c r="AB803" s="7">
        <f>'Section 10a Bilan_Diffusion'!U183</f>
        <v>0</v>
      </c>
    </row>
    <row r="804" spans="1:28">
      <c r="A804" s="7">
        <f>'Identification '!$F$11</f>
        <v>0</v>
      </c>
      <c r="B804" s="43" t="str">
        <f>IF(AND('Identification '!$F$11="",'Identification '!$F$15&lt;&gt;""),'Identification '!$F$15,IF('Identification '!$F$11="","",IF('Identification '!$F$13="Inscrire le nom de votre organisme dans la cellule F15",'Identification '!$F$15,'Identification '!$F$13)))</f>
        <v/>
      </c>
      <c r="C804" s="7" t="str">
        <f>REF!$BM$7</f>
        <v>2025-2026</v>
      </c>
      <c r="D804" s="7" t="s">
        <v>2972</v>
      </c>
      <c r="E804" s="43" t="str">
        <f>'Identification '!$F$17</f>
        <v/>
      </c>
      <c r="F804" s="7" t="str">
        <f>'Identification '!$G$18</f>
        <v/>
      </c>
      <c r="G804" s="167" t="str">
        <f>IF('Section 10a Bilan_Diffusion'!$D$6="","",'Section 10a Bilan_Diffusion'!$D$6)</f>
        <v/>
      </c>
      <c r="H804" s="7" t="str">
        <f>IF('Section 10a Bilan_Diffusion'!$D$8="","",'Section 10a Bilan_Diffusion'!$D$8)</f>
        <v/>
      </c>
      <c r="I804" s="7" t="str">
        <f>IF('Section 10a Bilan_Diffusion'!$K$8="","",'Section 10a Bilan_Diffusion'!$K$8)</f>
        <v/>
      </c>
      <c r="J804" s="43" t="str">
        <f>IF('Section 10a Bilan_Diffusion'!C184="","",'Section 10a Bilan_Diffusion'!C184)</f>
        <v/>
      </c>
      <c r="K804" s="1177" t="str">
        <f>IF('Section 10a Bilan_Diffusion'!D184="","",'Section 10a Bilan_Diffusion'!D184)</f>
        <v/>
      </c>
      <c r="L804" s="43" t="str">
        <f>IF('Section 10a Bilan_Diffusion'!E184="","",IF('Section 10a Bilan_Diffusion'!E184="«Choisir»","",'Section 10a Bilan_Diffusion'!E184))</f>
        <v/>
      </c>
      <c r="M804" s="43" t="str">
        <f>IF('Section 10a Bilan_Diffusion'!F184="","",IF('Section 10a Bilan_Diffusion'!F184="«Choisir»","",'Section 10a Bilan_Diffusion'!F184))</f>
        <v/>
      </c>
      <c r="N804" s="43" t="str">
        <f>IF('Section 10a Bilan_Diffusion'!G184="","",'Section 10a Bilan_Diffusion'!G184)</f>
        <v/>
      </c>
      <c r="O804" s="43" t="str">
        <f>IF('Section 10a Bilan_Diffusion'!H184="","",'Section 10a Bilan_Diffusion'!H184)</f>
        <v/>
      </c>
      <c r="P804" s="43" t="str">
        <f>IF('Section 10a Bilan_Diffusion'!I184="","",IF('Section 10a Bilan_Diffusion'!I184="«Choisir»","",'Section 10a Bilan_Diffusion'!I184))</f>
        <v/>
      </c>
      <c r="Q804" s="43" t="str">
        <f>IF('Section 10a Bilan_Diffusion'!J184="","",IF('Section 10a Bilan_Diffusion'!J184="«Choisir»","",'Section 10a Bilan_Diffusion'!J184))</f>
        <v/>
      </c>
      <c r="R804" s="7" t="str">
        <f>IF('Section 10a Bilan_Diffusion'!K184="","",'Section 10a Bilan_Diffusion'!K184)</f>
        <v/>
      </c>
      <c r="S804" s="7" t="str">
        <f>IF('Section 10a Bilan_Diffusion'!L184="","",'Section 10a Bilan_Diffusion'!L184)</f>
        <v/>
      </c>
      <c r="T804" s="7" t="str">
        <f>IF('Section 10a Bilan_Diffusion'!M184="","",'Section 10a Bilan_Diffusion'!M184)</f>
        <v/>
      </c>
      <c r="U804" s="7" t="str">
        <f>IF('Section 10a Bilan_Diffusion'!N184="","",'Section 10a Bilan_Diffusion'!N184)</f>
        <v/>
      </c>
      <c r="V804" s="7">
        <f>'Section 10a Bilan_Diffusion'!O184</f>
        <v>0</v>
      </c>
      <c r="W804" s="7">
        <f>'Section 10a Bilan_Diffusion'!P184</f>
        <v>0</v>
      </c>
      <c r="X804" s="7">
        <f>'Section 10a Bilan_Diffusion'!Q184</f>
        <v>0</v>
      </c>
      <c r="Y804" s="7">
        <f>'Section 10a Bilan_Diffusion'!R184</f>
        <v>0</v>
      </c>
      <c r="Z804" s="7">
        <f>'Section 10a Bilan_Diffusion'!S184</f>
        <v>0</v>
      </c>
      <c r="AA804" s="7">
        <f>'Section 10a Bilan_Diffusion'!T184</f>
        <v>0</v>
      </c>
      <c r="AB804" s="7">
        <f>'Section 10a Bilan_Diffusion'!U184</f>
        <v>0</v>
      </c>
    </row>
    <row r="805" spans="1:28">
      <c r="A805" s="7">
        <f>'Identification '!$F$11</f>
        <v>0</v>
      </c>
      <c r="B805" s="43" t="str">
        <f>IF(AND('Identification '!$F$11="",'Identification '!$F$15&lt;&gt;""),'Identification '!$F$15,IF('Identification '!$F$11="","",IF('Identification '!$F$13="Inscrire le nom de votre organisme dans la cellule F15",'Identification '!$F$15,'Identification '!$F$13)))</f>
        <v/>
      </c>
      <c r="C805" s="7" t="str">
        <f>REF!$BM$7</f>
        <v>2025-2026</v>
      </c>
      <c r="D805" s="7" t="s">
        <v>2972</v>
      </c>
      <c r="E805" s="43" t="str">
        <f>'Identification '!$F$17</f>
        <v/>
      </c>
      <c r="F805" s="7" t="str">
        <f>'Identification '!$G$18</f>
        <v/>
      </c>
      <c r="G805" s="167" t="str">
        <f>IF('Section 10a Bilan_Diffusion'!$D$6="","",'Section 10a Bilan_Diffusion'!$D$6)</f>
        <v/>
      </c>
      <c r="H805" s="7" t="str">
        <f>IF('Section 10a Bilan_Diffusion'!$D$8="","",'Section 10a Bilan_Diffusion'!$D$8)</f>
        <v/>
      </c>
      <c r="I805" s="7" t="str">
        <f>IF('Section 10a Bilan_Diffusion'!$K$8="","",'Section 10a Bilan_Diffusion'!$K$8)</f>
        <v/>
      </c>
      <c r="J805" s="43" t="str">
        <f>IF('Section 10a Bilan_Diffusion'!C185="","",'Section 10a Bilan_Diffusion'!C185)</f>
        <v/>
      </c>
      <c r="K805" s="1177" t="str">
        <f>IF('Section 10a Bilan_Diffusion'!D185="","",'Section 10a Bilan_Diffusion'!D185)</f>
        <v/>
      </c>
      <c r="L805" s="43" t="str">
        <f>IF('Section 10a Bilan_Diffusion'!E185="","",IF('Section 10a Bilan_Diffusion'!E185="«Choisir»","",'Section 10a Bilan_Diffusion'!E185))</f>
        <v/>
      </c>
      <c r="M805" s="43" t="str">
        <f>IF('Section 10a Bilan_Diffusion'!F185="","",IF('Section 10a Bilan_Diffusion'!F185="«Choisir»","",'Section 10a Bilan_Diffusion'!F185))</f>
        <v/>
      </c>
      <c r="N805" s="43" t="str">
        <f>IF('Section 10a Bilan_Diffusion'!G185="","",'Section 10a Bilan_Diffusion'!G185)</f>
        <v/>
      </c>
      <c r="O805" s="43" t="str">
        <f>IF('Section 10a Bilan_Diffusion'!H185="","",'Section 10a Bilan_Diffusion'!H185)</f>
        <v/>
      </c>
      <c r="P805" s="43" t="str">
        <f>IF('Section 10a Bilan_Diffusion'!I185="","",IF('Section 10a Bilan_Diffusion'!I185="«Choisir»","",'Section 10a Bilan_Diffusion'!I185))</f>
        <v/>
      </c>
      <c r="Q805" s="43" t="str">
        <f>IF('Section 10a Bilan_Diffusion'!J185="","",IF('Section 10a Bilan_Diffusion'!J185="«Choisir»","",'Section 10a Bilan_Diffusion'!J185))</f>
        <v/>
      </c>
      <c r="R805" s="7" t="str">
        <f>IF('Section 10a Bilan_Diffusion'!K185="","",'Section 10a Bilan_Diffusion'!K185)</f>
        <v/>
      </c>
      <c r="S805" s="7" t="str">
        <f>IF('Section 10a Bilan_Diffusion'!L185="","",'Section 10a Bilan_Diffusion'!L185)</f>
        <v/>
      </c>
      <c r="T805" s="7" t="str">
        <f>IF('Section 10a Bilan_Diffusion'!M185="","",'Section 10a Bilan_Diffusion'!M185)</f>
        <v/>
      </c>
      <c r="U805" s="7" t="str">
        <f>IF('Section 10a Bilan_Diffusion'!N185="","",'Section 10a Bilan_Diffusion'!N185)</f>
        <v/>
      </c>
      <c r="V805" s="7">
        <f>'Section 10a Bilan_Diffusion'!O185</f>
        <v>0</v>
      </c>
      <c r="W805" s="7">
        <f>'Section 10a Bilan_Diffusion'!P185</f>
        <v>0</v>
      </c>
      <c r="X805" s="7">
        <f>'Section 10a Bilan_Diffusion'!Q185</f>
        <v>0</v>
      </c>
      <c r="Y805" s="7">
        <f>'Section 10a Bilan_Diffusion'!R185</f>
        <v>0</v>
      </c>
      <c r="Z805" s="7">
        <f>'Section 10a Bilan_Diffusion'!S185</f>
        <v>0</v>
      </c>
      <c r="AA805" s="7">
        <f>'Section 10a Bilan_Diffusion'!T185</f>
        <v>0</v>
      </c>
      <c r="AB805" s="7">
        <f>'Section 10a Bilan_Diffusion'!U185</f>
        <v>0</v>
      </c>
    </row>
    <row r="806" spans="1:28">
      <c r="A806" s="7">
        <f>'Identification '!$F$11</f>
        <v>0</v>
      </c>
      <c r="B806" s="43" t="str">
        <f>IF(AND('Identification '!$F$11="",'Identification '!$F$15&lt;&gt;""),'Identification '!$F$15,IF('Identification '!$F$11="","",IF('Identification '!$F$13="Inscrire le nom de votre organisme dans la cellule F15",'Identification '!$F$15,'Identification '!$F$13)))</f>
        <v/>
      </c>
      <c r="C806" s="7" t="str">
        <f>REF!$BM$7</f>
        <v>2025-2026</v>
      </c>
      <c r="D806" s="7" t="s">
        <v>2972</v>
      </c>
      <c r="E806" s="43" t="str">
        <f>'Identification '!$F$17</f>
        <v/>
      </c>
      <c r="F806" s="7" t="str">
        <f>'Identification '!$G$18</f>
        <v/>
      </c>
      <c r="G806" s="167" t="str">
        <f>IF('Section 10a Bilan_Diffusion'!$D$6="","",'Section 10a Bilan_Diffusion'!$D$6)</f>
        <v/>
      </c>
      <c r="H806" s="7" t="str">
        <f>IF('Section 10a Bilan_Diffusion'!$D$8="","",'Section 10a Bilan_Diffusion'!$D$8)</f>
        <v/>
      </c>
      <c r="I806" s="7" t="str">
        <f>IF('Section 10a Bilan_Diffusion'!$K$8="","",'Section 10a Bilan_Diffusion'!$K$8)</f>
        <v/>
      </c>
      <c r="J806" s="43" t="str">
        <f>IF('Section 10a Bilan_Diffusion'!C186="","",'Section 10a Bilan_Diffusion'!C186)</f>
        <v/>
      </c>
      <c r="K806" s="1177" t="str">
        <f>IF('Section 10a Bilan_Diffusion'!D186="","",'Section 10a Bilan_Diffusion'!D186)</f>
        <v/>
      </c>
      <c r="L806" s="43" t="str">
        <f>IF('Section 10a Bilan_Diffusion'!E186="","",IF('Section 10a Bilan_Diffusion'!E186="«Choisir»","",'Section 10a Bilan_Diffusion'!E186))</f>
        <v/>
      </c>
      <c r="M806" s="43" t="str">
        <f>IF('Section 10a Bilan_Diffusion'!F186="","",IF('Section 10a Bilan_Diffusion'!F186="«Choisir»","",'Section 10a Bilan_Diffusion'!F186))</f>
        <v/>
      </c>
      <c r="N806" s="43" t="str">
        <f>IF('Section 10a Bilan_Diffusion'!G186="","",'Section 10a Bilan_Diffusion'!G186)</f>
        <v/>
      </c>
      <c r="O806" s="43" t="str">
        <f>IF('Section 10a Bilan_Diffusion'!H186="","",'Section 10a Bilan_Diffusion'!H186)</f>
        <v/>
      </c>
      <c r="P806" s="43" t="str">
        <f>IF('Section 10a Bilan_Diffusion'!I186="","",IF('Section 10a Bilan_Diffusion'!I186="«Choisir»","",'Section 10a Bilan_Diffusion'!I186))</f>
        <v/>
      </c>
      <c r="Q806" s="43" t="str">
        <f>IF('Section 10a Bilan_Diffusion'!J186="","",IF('Section 10a Bilan_Diffusion'!J186="«Choisir»","",'Section 10a Bilan_Diffusion'!J186))</f>
        <v/>
      </c>
      <c r="R806" s="7" t="str">
        <f>IF('Section 10a Bilan_Diffusion'!K186="","",'Section 10a Bilan_Diffusion'!K186)</f>
        <v/>
      </c>
      <c r="S806" s="7" t="str">
        <f>IF('Section 10a Bilan_Diffusion'!L186="","",'Section 10a Bilan_Diffusion'!L186)</f>
        <v/>
      </c>
      <c r="T806" s="7" t="str">
        <f>IF('Section 10a Bilan_Diffusion'!M186="","",'Section 10a Bilan_Diffusion'!M186)</f>
        <v/>
      </c>
      <c r="U806" s="7" t="str">
        <f>IF('Section 10a Bilan_Diffusion'!N186="","",'Section 10a Bilan_Diffusion'!N186)</f>
        <v/>
      </c>
      <c r="V806" s="7">
        <f>'Section 10a Bilan_Diffusion'!O186</f>
        <v>0</v>
      </c>
      <c r="W806" s="7">
        <f>'Section 10a Bilan_Diffusion'!P186</f>
        <v>0</v>
      </c>
      <c r="X806" s="7">
        <f>'Section 10a Bilan_Diffusion'!Q186</f>
        <v>0</v>
      </c>
      <c r="Y806" s="7">
        <f>'Section 10a Bilan_Diffusion'!R186</f>
        <v>0</v>
      </c>
      <c r="Z806" s="7">
        <f>'Section 10a Bilan_Diffusion'!S186</f>
        <v>0</v>
      </c>
      <c r="AA806" s="7">
        <f>'Section 10a Bilan_Diffusion'!T186</f>
        <v>0</v>
      </c>
      <c r="AB806" s="7">
        <f>'Section 10a Bilan_Diffusion'!U186</f>
        <v>0</v>
      </c>
    </row>
    <row r="807" spans="1:28">
      <c r="A807" s="7">
        <f>'Identification '!$F$11</f>
        <v>0</v>
      </c>
      <c r="B807" s="43" t="str">
        <f>IF(AND('Identification '!$F$11="",'Identification '!$F$15&lt;&gt;""),'Identification '!$F$15,IF('Identification '!$F$11="","",IF('Identification '!$F$13="Inscrire le nom de votre organisme dans la cellule F15",'Identification '!$F$15,'Identification '!$F$13)))</f>
        <v/>
      </c>
      <c r="C807" s="7" t="str">
        <f>REF!$BM$7</f>
        <v>2025-2026</v>
      </c>
      <c r="D807" s="7" t="s">
        <v>2972</v>
      </c>
      <c r="E807" s="43" t="str">
        <f>'Identification '!$F$17</f>
        <v/>
      </c>
      <c r="F807" s="7" t="str">
        <f>'Identification '!$G$18</f>
        <v/>
      </c>
      <c r="G807" s="167" t="str">
        <f>IF('Section 10a Bilan_Diffusion'!$D$6="","",'Section 10a Bilan_Diffusion'!$D$6)</f>
        <v/>
      </c>
      <c r="H807" s="7" t="str">
        <f>IF('Section 10a Bilan_Diffusion'!$D$8="","",'Section 10a Bilan_Diffusion'!$D$8)</f>
        <v/>
      </c>
      <c r="I807" s="7" t="str">
        <f>IF('Section 10a Bilan_Diffusion'!$K$8="","",'Section 10a Bilan_Diffusion'!$K$8)</f>
        <v/>
      </c>
      <c r="J807" s="43" t="str">
        <f>IF('Section 10a Bilan_Diffusion'!C187="","",'Section 10a Bilan_Diffusion'!C187)</f>
        <v/>
      </c>
      <c r="K807" s="1177" t="str">
        <f>IF('Section 10a Bilan_Diffusion'!D187="","",'Section 10a Bilan_Diffusion'!D187)</f>
        <v/>
      </c>
      <c r="L807" s="43" t="str">
        <f>IF('Section 10a Bilan_Diffusion'!E187="","",IF('Section 10a Bilan_Diffusion'!E187="«Choisir»","",'Section 10a Bilan_Diffusion'!E187))</f>
        <v/>
      </c>
      <c r="M807" s="43" t="str">
        <f>IF('Section 10a Bilan_Diffusion'!F187="","",IF('Section 10a Bilan_Diffusion'!F187="«Choisir»","",'Section 10a Bilan_Diffusion'!F187))</f>
        <v/>
      </c>
      <c r="N807" s="43" t="str">
        <f>IF('Section 10a Bilan_Diffusion'!G187="","",'Section 10a Bilan_Diffusion'!G187)</f>
        <v/>
      </c>
      <c r="O807" s="43" t="str">
        <f>IF('Section 10a Bilan_Diffusion'!H187="","",'Section 10a Bilan_Diffusion'!H187)</f>
        <v/>
      </c>
      <c r="P807" s="43" t="str">
        <f>IF('Section 10a Bilan_Diffusion'!I187="","",IF('Section 10a Bilan_Diffusion'!I187="«Choisir»","",'Section 10a Bilan_Diffusion'!I187))</f>
        <v/>
      </c>
      <c r="Q807" s="43" t="str">
        <f>IF('Section 10a Bilan_Diffusion'!J187="","",IF('Section 10a Bilan_Diffusion'!J187="«Choisir»","",'Section 10a Bilan_Diffusion'!J187))</f>
        <v/>
      </c>
      <c r="R807" s="7" t="str">
        <f>IF('Section 10a Bilan_Diffusion'!K187="","",'Section 10a Bilan_Diffusion'!K187)</f>
        <v/>
      </c>
      <c r="S807" s="7" t="str">
        <f>IF('Section 10a Bilan_Diffusion'!L187="","",'Section 10a Bilan_Diffusion'!L187)</f>
        <v/>
      </c>
      <c r="T807" s="7" t="str">
        <f>IF('Section 10a Bilan_Diffusion'!M187="","",'Section 10a Bilan_Diffusion'!M187)</f>
        <v/>
      </c>
      <c r="U807" s="7" t="str">
        <f>IF('Section 10a Bilan_Diffusion'!N187="","",'Section 10a Bilan_Diffusion'!N187)</f>
        <v/>
      </c>
      <c r="V807" s="7">
        <f>'Section 10a Bilan_Diffusion'!O187</f>
        <v>0</v>
      </c>
      <c r="W807" s="7">
        <f>'Section 10a Bilan_Diffusion'!P187</f>
        <v>0</v>
      </c>
      <c r="X807" s="7">
        <f>'Section 10a Bilan_Diffusion'!Q187</f>
        <v>0</v>
      </c>
      <c r="Y807" s="7">
        <f>'Section 10a Bilan_Diffusion'!R187</f>
        <v>0</v>
      </c>
      <c r="Z807" s="7">
        <f>'Section 10a Bilan_Diffusion'!S187</f>
        <v>0</v>
      </c>
      <c r="AA807" s="7">
        <f>'Section 10a Bilan_Diffusion'!T187</f>
        <v>0</v>
      </c>
      <c r="AB807" s="7">
        <f>'Section 10a Bilan_Diffusion'!U187</f>
        <v>0</v>
      </c>
    </row>
    <row r="808" spans="1:28">
      <c r="A808" s="7">
        <f>'Identification '!$F$11</f>
        <v>0</v>
      </c>
      <c r="B808" s="43" t="str">
        <f>IF(AND('Identification '!$F$11="",'Identification '!$F$15&lt;&gt;""),'Identification '!$F$15,IF('Identification '!$F$11="","",IF('Identification '!$F$13="Inscrire le nom de votre organisme dans la cellule F15",'Identification '!$F$15,'Identification '!$F$13)))</f>
        <v/>
      </c>
      <c r="C808" s="7" t="str">
        <f>REF!$BM$7</f>
        <v>2025-2026</v>
      </c>
      <c r="D808" s="7" t="s">
        <v>2972</v>
      </c>
      <c r="E808" s="43" t="str">
        <f>'Identification '!$F$17</f>
        <v/>
      </c>
      <c r="F808" s="7" t="str">
        <f>'Identification '!$G$18</f>
        <v/>
      </c>
      <c r="G808" s="167" t="str">
        <f>IF('Section 10a Bilan_Diffusion'!$D$6="","",'Section 10a Bilan_Diffusion'!$D$6)</f>
        <v/>
      </c>
      <c r="H808" s="7" t="str">
        <f>IF('Section 10a Bilan_Diffusion'!$D$8="","",'Section 10a Bilan_Diffusion'!$D$8)</f>
        <v/>
      </c>
      <c r="I808" s="7" t="str">
        <f>IF('Section 10a Bilan_Diffusion'!$K$8="","",'Section 10a Bilan_Diffusion'!$K$8)</f>
        <v/>
      </c>
      <c r="J808" s="43" t="str">
        <f>IF('Section 10a Bilan_Diffusion'!C188="","",'Section 10a Bilan_Diffusion'!C188)</f>
        <v/>
      </c>
      <c r="K808" s="1177" t="str">
        <f>IF('Section 10a Bilan_Diffusion'!D188="","",'Section 10a Bilan_Diffusion'!D188)</f>
        <v/>
      </c>
      <c r="L808" s="43" t="str">
        <f>IF('Section 10a Bilan_Diffusion'!E188="","",IF('Section 10a Bilan_Diffusion'!E188="«Choisir»","",'Section 10a Bilan_Diffusion'!E188))</f>
        <v/>
      </c>
      <c r="M808" s="43" t="str">
        <f>IF('Section 10a Bilan_Diffusion'!F188="","",IF('Section 10a Bilan_Diffusion'!F188="«Choisir»","",'Section 10a Bilan_Diffusion'!F188))</f>
        <v/>
      </c>
      <c r="N808" s="43" t="str">
        <f>IF('Section 10a Bilan_Diffusion'!G188="","",'Section 10a Bilan_Diffusion'!G188)</f>
        <v/>
      </c>
      <c r="O808" s="43" t="str">
        <f>IF('Section 10a Bilan_Diffusion'!H188="","",'Section 10a Bilan_Diffusion'!H188)</f>
        <v/>
      </c>
      <c r="P808" s="43" t="str">
        <f>IF('Section 10a Bilan_Diffusion'!I188="","",IF('Section 10a Bilan_Diffusion'!I188="«Choisir»","",'Section 10a Bilan_Diffusion'!I188))</f>
        <v/>
      </c>
      <c r="Q808" s="43" t="str">
        <f>IF('Section 10a Bilan_Diffusion'!J188="","",IF('Section 10a Bilan_Diffusion'!J188="«Choisir»","",'Section 10a Bilan_Diffusion'!J188))</f>
        <v/>
      </c>
      <c r="R808" s="7" t="str">
        <f>IF('Section 10a Bilan_Diffusion'!K188="","",'Section 10a Bilan_Diffusion'!K188)</f>
        <v/>
      </c>
      <c r="S808" s="7" t="str">
        <f>IF('Section 10a Bilan_Diffusion'!L188="","",'Section 10a Bilan_Diffusion'!L188)</f>
        <v/>
      </c>
      <c r="T808" s="7" t="str">
        <f>IF('Section 10a Bilan_Diffusion'!M188="","",'Section 10a Bilan_Diffusion'!M188)</f>
        <v/>
      </c>
      <c r="U808" s="7" t="str">
        <f>IF('Section 10a Bilan_Diffusion'!N188="","",'Section 10a Bilan_Diffusion'!N188)</f>
        <v/>
      </c>
      <c r="V808" s="7">
        <f>'Section 10a Bilan_Diffusion'!O188</f>
        <v>0</v>
      </c>
      <c r="W808" s="7">
        <f>'Section 10a Bilan_Diffusion'!P188</f>
        <v>0</v>
      </c>
      <c r="X808" s="7">
        <f>'Section 10a Bilan_Diffusion'!Q188</f>
        <v>0</v>
      </c>
      <c r="Y808" s="7">
        <f>'Section 10a Bilan_Diffusion'!R188</f>
        <v>0</v>
      </c>
      <c r="Z808" s="7">
        <f>'Section 10a Bilan_Diffusion'!S188</f>
        <v>0</v>
      </c>
      <c r="AA808" s="7">
        <f>'Section 10a Bilan_Diffusion'!T188</f>
        <v>0</v>
      </c>
      <c r="AB808" s="7">
        <f>'Section 10a Bilan_Diffusion'!U188</f>
        <v>0</v>
      </c>
    </row>
    <row r="809" spans="1:28">
      <c r="A809" s="7">
        <f>'Identification '!$F$11</f>
        <v>0</v>
      </c>
      <c r="B809" s="43" t="str">
        <f>IF(AND('Identification '!$F$11="",'Identification '!$F$15&lt;&gt;""),'Identification '!$F$15,IF('Identification '!$F$11="","",IF('Identification '!$F$13="Inscrire le nom de votre organisme dans la cellule F15",'Identification '!$F$15,'Identification '!$F$13)))</f>
        <v/>
      </c>
      <c r="C809" s="7" t="str">
        <f>REF!$BM$7</f>
        <v>2025-2026</v>
      </c>
      <c r="D809" s="7" t="s">
        <v>2972</v>
      </c>
      <c r="E809" s="43" t="str">
        <f>'Identification '!$F$17</f>
        <v/>
      </c>
      <c r="F809" s="7" t="str">
        <f>'Identification '!$G$18</f>
        <v/>
      </c>
      <c r="G809" s="167" t="str">
        <f>IF('Section 10a Bilan_Diffusion'!$D$6="","",'Section 10a Bilan_Diffusion'!$D$6)</f>
        <v/>
      </c>
      <c r="H809" s="7" t="str">
        <f>IF('Section 10a Bilan_Diffusion'!$D$8="","",'Section 10a Bilan_Diffusion'!$D$8)</f>
        <v/>
      </c>
      <c r="I809" s="7" t="str">
        <f>IF('Section 10a Bilan_Diffusion'!$K$8="","",'Section 10a Bilan_Diffusion'!$K$8)</f>
        <v/>
      </c>
      <c r="J809" s="43" t="str">
        <f>IF('Section 10a Bilan_Diffusion'!C189="","",'Section 10a Bilan_Diffusion'!C189)</f>
        <v/>
      </c>
      <c r="K809" s="1177" t="str">
        <f>IF('Section 10a Bilan_Diffusion'!D189="","",'Section 10a Bilan_Diffusion'!D189)</f>
        <v/>
      </c>
      <c r="L809" s="43" t="str">
        <f>IF('Section 10a Bilan_Diffusion'!E189="","",IF('Section 10a Bilan_Diffusion'!E189="«Choisir»","",'Section 10a Bilan_Diffusion'!E189))</f>
        <v/>
      </c>
      <c r="M809" s="43" t="str">
        <f>IF('Section 10a Bilan_Diffusion'!F189="","",IF('Section 10a Bilan_Diffusion'!F189="«Choisir»","",'Section 10a Bilan_Diffusion'!F189))</f>
        <v/>
      </c>
      <c r="N809" s="43" t="str">
        <f>IF('Section 10a Bilan_Diffusion'!G189="","",'Section 10a Bilan_Diffusion'!G189)</f>
        <v/>
      </c>
      <c r="O809" s="43" t="str">
        <f>IF('Section 10a Bilan_Diffusion'!H189="","",'Section 10a Bilan_Diffusion'!H189)</f>
        <v/>
      </c>
      <c r="P809" s="43" t="str">
        <f>IF('Section 10a Bilan_Diffusion'!I189="","",IF('Section 10a Bilan_Diffusion'!I189="«Choisir»","",'Section 10a Bilan_Diffusion'!I189))</f>
        <v/>
      </c>
      <c r="Q809" s="43" t="str">
        <f>IF('Section 10a Bilan_Diffusion'!J189="","",IF('Section 10a Bilan_Diffusion'!J189="«Choisir»","",'Section 10a Bilan_Diffusion'!J189))</f>
        <v/>
      </c>
      <c r="R809" s="7" t="str">
        <f>IF('Section 10a Bilan_Diffusion'!K189="","",'Section 10a Bilan_Diffusion'!K189)</f>
        <v/>
      </c>
      <c r="S809" s="7" t="str">
        <f>IF('Section 10a Bilan_Diffusion'!L189="","",'Section 10a Bilan_Diffusion'!L189)</f>
        <v/>
      </c>
      <c r="T809" s="7" t="str">
        <f>IF('Section 10a Bilan_Diffusion'!M189="","",'Section 10a Bilan_Diffusion'!M189)</f>
        <v/>
      </c>
      <c r="U809" s="7" t="str">
        <f>IF('Section 10a Bilan_Diffusion'!N189="","",'Section 10a Bilan_Diffusion'!N189)</f>
        <v/>
      </c>
      <c r="V809" s="7">
        <f>'Section 10a Bilan_Diffusion'!O189</f>
        <v>0</v>
      </c>
      <c r="W809" s="7">
        <f>'Section 10a Bilan_Diffusion'!P189</f>
        <v>0</v>
      </c>
      <c r="X809" s="7">
        <f>'Section 10a Bilan_Diffusion'!Q189</f>
        <v>0</v>
      </c>
      <c r="Y809" s="7">
        <f>'Section 10a Bilan_Diffusion'!R189</f>
        <v>0</v>
      </c>
      <c r="Z809" s="7">
        <f>'Section 10a Bilan_Diffusion'!S189</f>
        <v>0</v>
      </c>
      <c r="AA809" s="7">
        <f>'Section 10a Bilan_Diffusion'!T189</f>
        <v>0</v>
      </c>
      <c r="AB809" s="7">
        <f>'Section 10a Bilan_Diffusion'!U189</f>
        <v>0</v>
      </c>
    </row>
    <row r="810" spans="1:28">
      <c r="A810" s="7">
        <f>'Identification '!$F$11</f>
        <v>0</v>
      </c>
      <c r="B810" s="43" t="str">
        <f>IF(AND('Identification '!$F$11="",'Identification '!$F$15&lt;&gt;""),'Identification '!$F$15,IF('Identification '!$F$11="","",IF('Identification '!$F$13="Inscrire le nom de votre organisme dans la cellule F15",'Identification '!$F$15,'Identification '!$F$13)))</f>
        <v/>
      </c>
      <c r="C810" s="7" t="str">
        <f>REF!$BM$7</f>
        <v>2025-2026</v>
      </c>
      <c r="D810" s="7" t="s">
        <v>2972</v>
      </c>
      <c r="E810" s="43" t="str">
        <f>'Identification '!$F$17</f>
        <v/>
      </c>
      <c r="F810" s="7" t="str">
        <f>'Identification '!$G$18</f>
        <v/>
      </c>
      <c r="G810" s="167" t="str">
        <f>IF('Section 10a Bilan_Diffusion'!$D$6="","",'Section 10a Bilan_Diffusion'!$D$6)</f>
        <v/>
      </c>
      <c r="H810" s="7" t="str">
        <f>IF('Section 10a Bilan_Diffusion'!$D$8="","",'Section 10a Bilan_Diffusion'!$D$8)</f>
        <v/>
      </c>
      <c r="I810" s="7" t="str">
        <f>IF('Section 10a Bilan_Diffusion'!$K$8="","",'Section 10a Bilan_Diffusion'!$K$8)</f>
        <v/>
      </c>
      <c r="J810" s="43" t="str">
        <f>IF('Section 10a Bilan_Diffusion'!C190="","",'Section 10a Bilan_Diffusion'!C190)</f>
        <v/>
      </c>
      <c r="K810" s="1177" t="str">
        <f>IF('Section 10a Bilan_Diffusion'!D190="","",'Section 10a Bilan_Diffusion'!D190)</f>
        <v/>
      </c>
      <c r="L810" s="43" t="str">
        <f>IF('Section 10a Bilan_Diffusion'!E190="","",IF('Section 10a Bilan_Diffusion'!E190="«Choisir»","",'Section 10a Bilan_Diffusion'!E190))</f>
        <v/>
      </c>
      <c r="M810" s="43" t="str">
        <f>IF('Section 10a Bilan_Diffusion'!F190="","",IF('Section 10a Bilan_Diffusion'!F190="«Choisir»","",'Section 10a Bilan_Diffusion'!F190))</f>
        <v/>
      </c>
      <c r="N810" s="43" t="str">
        <f>IF('Section 10a Bilan_Diffusion'!G190="","",'Section 10a Bilan_Diffusion'!G190)</f>
        <v/>
      </c>
      <c r="O810" s="43" t="str">
        <f>IF('Section 10a Bilan_Diffusion'!H190="","",'Section 10a Bilan_Diffusion'!H190)</f>
        <v/>
      </c>
      <c r="P810" s="43" t="str">
        <f>IF('Section 10a Bilan_Diffusion'!I190="","",IF('Section 10a Bilan_Diffusion'!I190="«Choisir»","",'Section 10a Bilan_Diffusion'!I190))</f>
        <v/>
      </c>
      <c r="Q810" s="43" t="str">
        <f>IF('Section 10a Bilan_Diffusion'!J190="","",IF('Section 10a Bilan_Diffusion'!J190="«Choisir»","",'Section 10a Bilan_Diffusion'!J190))</f>
        <v/>
      </c>
      <c r="R810" s="7" t="str">
        <f>IF('Section 10a Bilan_Diffusion'!K190="","",'Section 10a Bilan_Diffusion'!K190)</f>
        <v/>
      </c>
      <c r="S810" s="7" t="str">
        <f>IF('Section 10a Bilan_Diffusion'!L190="","",'Section 10a Bilan_Diffusion'!L190)</f>
        <v/>
      </c>
      <c r="T810" s="7" t="str">
        <f>IF('Section 10a Bilan_Diffusion'!M190="","",'Section 10a Bilan_Diffusion'!M190)</f>
        <v/>
      </c>
      <c r="U810" s="7" t="str">
        <f>IF('Section 10a Bilan_Diffusion'!N190="","",'Section 10a Bilan_Diffusion'!N190)</f>
        <v/>
      </c>
      <c r="V810" s="7">
        <f>'Section 10a Bilan_Diffusion'!O190</f>
        <v>0</v>
      </c>
      <c r="W810" s="7">
        <f>'Section 10a Bilan_Diffusion'!P190</f>
        <v>0</v>
      </c>
      <c r="X810" s="7">
        <f>'Section 10a Bilan_Diffusion'!Q190</f>
        <v>0</v>
      </c>
      <c r="Y810" s="7">
        <f>'Section 10a Bilan_Diffusion'!R190</f>
        <v>0</v>
      </c>
      <c r="Z810" s="7">
        <f>'Section 10a Bilan_Diffusion'!S190</f>
        <v>0</v>
      </c>
      <c r="AA810" s="7">
        <f>'Section 10a Bilan_Diffusion'!T190</f>
        <v>0</v>
      </c>
      <c r="AB810" s="7">
        <f>'Section 10a Bilan_Diffusion'!U190</f>
        <v>0</v>
      </c>
    </row>
    <row r="811" spans="1:28">
      <c r="A811" s="7">
        <f>'Identification '!$F$11</f>
        <v>0</v>
      </c>
      <c r="B811" s="43" t="str">
        <f>IF(AND('Identification '!$F$11="",'Identification '!$F$15&lt;&gt;""),'Identification '!$F$15,IF('Identification '!$F$11="","",IF('Identification '!$F$13="Inscrire le nom de votre organisme dans la cellule F15",'Identification '!$F$15,'Identification '!$F$13)))</f>
        <v/>
      </c>
      <c r="C811" s="7" t="str">
        <f>REF!$BM$7</f>
        <v>2025-2026</v>
      </c>
      <c r="D811" s="7" t="s">
        <v>2972</v>
      </c>
      <c r="E811" s="43" t="str">
        <f>'Identification '!$F$17</f>
        <v/>
      </c>
      <c r="F811" s="7" t="str">
        <f>'Identification '!$G$18</f>
        <v/>
      </c>
      <c r="G811" s="167" t="str">
        <f>IF('Section 10a Bilan_Diffusion'!$D$6="","",'Section 10a Bilan_Diffusion'!$D$6)</f>
        <v/>
      </c>
      <c r="H811" s="7" t="str">
        <f>IF('Section 10a Bilan_Diffusion'!$D$8="","",'Section 10a Bilan_Diffusion'!$D$8)</f>
        <v/>
      </c>
      <c r="I811" s="7" t="str">
        <f>IF('Section 10a Bilan_Diffusion'!$K$8="","",'Section 10a Bilan_Diffusion'!$K$8)</f>
        <v/>
      </c>
      <c r="J811" s="43" t="str">
        <f>IF('Section 10a Bilan_Diffusion'!C191="","",'Section 10a Bilan_Diffusion'!C191)</f>
        <v/>
      </c>
      <c r="K811" s="1177" t="str">
        <f>IF('Section 10a Bilan_Diffusion'!D191="","",'Section 10a Bilan_Diffusion'!D191)</f>
        <v/>
      </c>
      <c r="L811" s="43" t="str">
        <f>IF('Section 10a Bilan_Diffusion'!E191="","",IF('Section 10a Bilan_Diffusion'!E191="«Choisir»","",'Section 10a Bilan_Diffusion'!E191))</f>
        <v/>
      </c>
      <c r="M811" s="43" t="str">
        <f>IF('Section 10a Bilan_Diffusion'!F191="","",IF('Section 10a Bilan_Diffusion'!F191="«Choisir»","",'Section 10a Bilan_Diffusion'!F191))</f>
        <v/>
      </c>
      <c r="N811" s="43" t="str">
        <f>IF('Section 10a Bilan_Diffusion'!G191="","",'Section 10a Bilan_Diffusion'!G191)</f>
        <v/>
      </c>
      <c r="O811" s="43" t="str">
        <f>IF('Section 10a Bilan_Diffusion'!H191="","",'Section 10a Bilan_Diffusion'!H191)</f>
        <v/>
      </c>
      <c r="P811" s="43" t="str">
        <f>IF('Section 10a Bilan_Diffusion'!I191="","",IF('Section 10a Bilan_Diffusion'!I191="«Choisir»","",'Section 10a Bilan_Diffusion'!I191))</f>
        <v/>
      </c>
      <c r="Q811" s="43" t="str">
        <f>IF('Section 10a Bilan_Diffusion'!J191="","",IF('Section 10a Bilan_Diffusion'!J191="«Choisir»","",'Section 10a Bilan_Diffusion'!J191))</f>
        <v/>
      </c>
      <c r="R811" s="7" t="str">
        <f>IF('Section 10a Bilan_Diffusion'!K191="","",'Section 10a Bilan_Diffusion'!K191)</f>
        <v/>
      </c>
      <c r="S811" s="7" t="str">
        <f>IF('Section 10a Bilan_Diffusion'!L191="","",'Section 10a Bilan_Diffusion'!L191)</f>
        <v/>
      </c>
      <c r="T811" s="7" t="str">
        <f>IF('Section 10a Bilan_Diffusion'!M191="","",'Section 10a Bilan_Diffusion'!M191)</f>
        <v/>
      </c>
      <c r="U811" s="7" t="str">
        <f>IF('Section 10a Bilan_Diffusion'!N191="","",'Section 10a Bilan_Diffusion'!N191)</f>
        <v/>
      </c>
      <c r="V811" s="7">
        <f>'Section 10a Bilan_Diffusion'!O191</f>
        <v>0</v>
      </c>
      <c r="W811" s="7">
        <f>'Section 10a Bilan_Diffusion'!P191</f>
        <v>0</v>
      </c>
      <c r="X811" s="7">
        <f>'Section 10a Bilan_Diffusion'!Q191</f>
        <v>0</v>
      </c>
      <c r="Y811" s="7">
        <f>'Section 10a Bilan_Diffusion'!R191</f>
        <v>0</v>
      </c>
      <c r="Z811" s="7">
        <f>'Section 10a Bilan_Diffusion'!S191</f>
        <v>0</v>
      </c>
      <c r="AA811" s="7">
        <f>'Section 10a Bilan_Diffusion'!T191</f>
        <v>0</v>
      </c>
      <c r="AB811" s="7">
        <f>'Section 10a Bilan_Diffusion'!U191</f>
        <v>0</v>
      </c>
    </row>
    <row r="812" spans="1:28">
      <c r="A812" s="7">
        <f>'Identification '!$F$11</f>
        <v>0</v>
      </c>
      <c r="B812" s="43" t="str">
        <f>IF(AND('Identification '!$F$11="",'Identification '!$F$15&lt;&gt;""),'Identification '!$F$15,IF('Identification '!$F$11="","",IF('Identification '!$F$13="Inscrire le nom de votre organisme dans la cellule F15",'Identification '!$F$15,'Identification '!$F$13)))</f>
        <v/>
      </c>
      <c r="C812" s="7" t="str">
        <f>REF!$BM$7</f>
        <v>2025-2026</v>
      </c>
      <c r="D812" s="7" t="s">
        <v>2972</v>
      </c>
      <c r="E812" s="43" t="str">
        <f>'Identification '!$F$17</f>
        <v/>
      </c>
      <c r="F812" s="7" t="str">
        <f>'Identification '!$G$18</f>
        <v/>
      </c>
      <c r="G812" s="167" t="str">
        <f>IF('Section 10a Bilan_Diffusion'!$D$6="","",'Section 10a Bilan_Diffusion'!$D$6)</f>
        <v/>
      </c>
      <c r="H812" s="7" t="str">
        <f>IF('Section 10a Bilan_Diffusion'!$D$8="","",'Section 10a Bilan_Diffusion'!$D$8)</f>
        <v/>
      </c>
      <c r="I812" s="7" t="str">
        <f>IF('Section 10a Bilan_Diffusion'!$K$8="","",'Section 10a Bilan_Diffusion'!$K$8)</f>
        <v/>
      </c>
      <c r="J812" s="43" t="str">
        <f>IF('Section 10a Bilan_Diffusion'!C192="","",'Section 10a Bilan_Diffusion'!C192)</f>
        <v/>
      </c>
      <c r="K812" s="1177" t="str">
        <f>IF('Section 10a Bilan_Diffusion'!D192="","",'Section 10a Bilan_Diffusion'!D192)</f>
        <v/>
      </c>
      <c r="L812" s="43" t="str">
        <f>IF('Section 10a Bilan_Diffusion'!E192="","",IF('Section 10a Bilan_Diffusion'!E192="«Choisir»","",'Section 10a Bilan_Diffusion'!E192))</f>
        <v/>
      </c>
      <c r="M812" s="43" t="str">
        <f>IF('Section 10a Bilan_Diffusion'!F192="","",IF('Section 10a Bilan_Diffusion'!F192="«Choisir»","",'Section 10a Bilan_Diffusion'!F192))</f>
        <v/>
      </c>
      <c r="N812" s="43" t="str">
        <f>IF('Section 10a Bilan_Diffusion'!G192="","",'Section 10a Bilan_Diffusion'!G192)</f>
        <v/>
      </c>
      <c r="O812" s="43" t="str">
        <f>IF('Section 10a Bilan_Diffusion'!H192="","",'Section 10a Bilan_Diffusion'!H192)</f>
        <v/>
      </c>
      <c r="P812" s="43" t="str">
        <f>IF('Section 10a Bilan_Diffusion'!I192="","",IF('Section 10a Bilan_Diffusion'!I192="«Choisir»","",'Section 10a Bilan_Diffusion'!I192))</f>
        <v/>
      </c>
      <c r="Q812" s="43" t="str">
        <f>IF('Section 10a Bilan_Diffusion'!J192="","",IF('Section 10a Bilan_Diffusion'!J192="«Choisir»","",'Section 10a Bilan_Diffusion'!J192))</f>
        <v/>
      </c>
      <c r="R812" s="7" t="str">
        <f>IF('Section 10a Bilan_Diffusion'!K192="","",'Section 10a Bilan_Diffusion'!K192)</f>
        <v/>
      </c>
      <c r="S812" s="7" t="str">
        <f>IF('Section 10a Bilan_Diffusion'!L192="","",'Section 10a Bilan_Diffusion'!L192)</f>
        <v/>
      </c>
      <c r="T812" s="7" t="str">
        <f>IF('Section 10a Bilan_Diffusion'!M192="","",'Section 10a Bilan_Diffusion'!M192)</f>
        <v/>
      </c>
      <c r="U812" s="7" t="str">
        <f>IF('Section 10a Bilan_Diffusion'!N192="","",'Section 10a Bilan_Diffusion'!N192)</f>
        <v/>
      </c>
      <c r="V812" s="7">
        <f>'Section 10a Bilan_Diffusion'!O192</f>
        <v>0</v>
      </c>
      <c r="W812" s="7">
        <f>'Section 10a Bilan_Diffusion'!P192</f>
        <v>0</v>
      </c>
      <c r="X812" s="7">
        <f>'Section 10a Bilan_Diffusion'!Q192</f>
        <v>0</v>
      </c>
      <c r="Y812" s="7">
        <f>'Section 10a Bilan_Diffusion'!R192</f>
        <v>0</v>
      </c>
      <c r="Z812" s="7">
        <f>'Section 10a Bilan_Diffusion'!S192</f>
        <v>0</v>
      </c>
      <c r="AA812" s="7">
        <f>'Section 10a Bilan_Diffusion'!T192</f>
        <v>0</v>
      </c>
      <c r="AB812" s="7">
        <f>'Section 10a Bilan_Diffusion'!U192</f>
        <v>0</v>
      </c>
    </row>
    <row r="813" spans="1:28">
      <c r="A813" s="7">
        <f>'Identification '!$F$11</f>
        <v>0</v>
      </c>
      <c r="B813" s="43" t="str">
        <f>IF(AND('Identification '!$F$11="",'Identification '!$F$15&lt;&gt;""),'Identification '!$F$15,IF('Identification '!$F$11="","",IF('Identification '!$F$13="Inscrire le nom de votre organisme dans la cellule F15",'Identification '!$F$15,'Identification '!$F$13)))</f>
        <v/>
      </c>
      <c r="C813" s="7" t="str">
        <f>REF!$BM$7</f>
        <v>2025-2026</v>
      </c>
      <c r="D813" s="7" t="s">
        <v>2972</v>
      </c>
      <c r="E813" s="43" t="str">
        <f>'Identification '!$F$17</f>
        <v/>
      </c>
      <c r="F813" s="7" t="str">
        <f>'Identification '!$G$18</f>
        <v/>
      </c>
      <c r="G813" s="167" t="str">
        <f>IF('Section 10a Bilan_Diffusion'!$D$6="","",'Section 10a Bilan_Diffusion'!$D$6)</f>
        <v/>
      </c>
      <c r="H813" s="7" t="str">
        <f>IF('Section 10a Bilan_Diffusion'!$D$8="","",'Section 10a Bilan_Diffusion'!$D$8)</f>
        <v/>
      </c>
      <c r="I813" s="7" t="str">
        <f>IF('Section 10a Bilan_Diffusion'!$K$8="","",'Section 10a Bilan_Diffusion'!$K$8)</f>
        <v/>
      </c>
      <c r="J813" s="43" t="str">
        <f>IF('Section 10a Bilan_Diffusion'!C193="","",'Section 10a Bilan_Diffusion'!C193)</f>
        <v/>
      </c>
      <c r="K813" s="1177" t="str">
        <f>IF('Section 10a Bilan_Diffusion'!D193="","",'Section 10a Bilan_Diffusion'!D193)</f>
        <v/>
      </c>
      <c r="L813" s="43" t="str">
        <f>IF('Section 10a Bilan_Diffusion'!E193="","",IF('Section 10a Bilan_Diffusion'!E193="«Choisir»","",'Section 10a Bilan_Diffusion'!E193))</f>
        <v/>
      </c>
      <c r="M813" s="43" t="str">
        <f>IF('Section 10a Bilan_Diffusion'!F193="","",IF('Section 10a Bilan_Diffusion'!F193="«Choisir»","",'Section 10a Bilan_Diffusion'!F193))</f>
        <v/>
      </c>
      <c r="N813" s="43" t="str">
        <f>IF('Section 10a Bilan_Diffusion'!G193="","",'Section 10a Bilan_Diffusion'!G193)</f>
        <v/>
      </c>
      <c r="O813" s="43" t="str">
        <f>IF('Section 10a Bilan_Diffusion'!H193="","",'Section 10a Bilan_Diffusion'!H193)</f>
        <v/>
      </c>
      <c r="P813" s="43" t="str">
        <f>IF('Section 10a Bilan_Diffusion'!I193="","",IF('Section 10a Bilan_Diffusion'!I193="«Choisir»","",'Section 10a Bilan_Diffusion'!I193))</f>
        <v/>
      </c>
      <c r="Q813" s="43" t="str">
        <f>IF('Section 10a Bilan_Diffusion'!J193="","",IF('Section 10a Bilan_Diffusion'!J193="«Choisir»","",'Section 10a Bilan_Diffusion'!J193))</f>
        <v/>
      </c>
      <c r="R813" s="7" t="str">
        <f>IF('Section 10a Bilan_Diffusion'!K193="","",'Section 10a Bilan_Diffusion'!K193)</f>
        <v/>
      </c>
      <c r="S813" s="7" t="str">
        <f>IF('Section 10a Bilan_Diffusion'!L193="","",'Section 10a Bilan_Diffusion'!L193)</f>
        <v/>
      </c>
      <c r="T813" s="7" t="str">
        <f>IF('Section 10a Bilan_Diffusion'!M193="","",'Section 10a Bilan_Diffusion'!M193)</f>
        <v/>
      </c>
      <c r="U813" s="7" t="str">
        <f>IF('Section 10a Bilan_Diffusion'!N193="","",'Section 10a Bilan_Diffusion'!N193)</f>
        <v/>
      </c>
      <c r="V813" s="7">
        <f>'Section 10a Bilan_Diffusion'!O193</f>
        <v>0</v>
      </c>
      <c r="W813" s="7">
        <f>'Section 10a Bilan_Diffusion'!P193</f>
        <v>0</v>
      </c>
      <c r="X813" s="7">
        <f>'Section 10a Bilan_Diffusion'!Q193</f>
        <v>0</v>
      </c>
      <c r="Y813" s="7">
        <f>'Section 10a Bilan_Diffusion'!R193</f>
        <v>0</v>
      </c>
      <c r="Z813" s="7">
        <f>'Section 10a Bilan_Diffusion'!S193</f>
        <v>0</v>
      </c>
      <c r="AA813" s="7">
        <f>'Section 10a Bilan_Diffusion'!T193</f>
        <v>0</v>
      </c>
      <c r="AB813" s="7">
        <f>'Section 10a Bilan_Diffusion'!U193</f>
        <v>0</v>
      </c>
    </row>
    <row r="814" spans="1:28">
      <c r="A814" s="7">
        <f>'Identification '!$F$11</f>
        <v>0</v>
      </c>
      <c r="B814" s="43" t="str">
        <f>IF(AND('Identification '!$F$11="",'Identification '!$F$15&lt;&gt;""),'Identification '!$F$15,IF('Identification '!$F$11="","",IF('Identification '!$F$13="Inscrire le nom de votre organisme dans la cellule F15",'Identification '!$F$15,'Identification '!$F$13)))</f>
        <v/>
      </c>
      <c r="C814" s="7" t="str">
        <f>REF!$BM$7</f>
        <v>2025-2026</v>
      </c>
      <c r="D814" s="7" t="s">
        <v>2972</v>
      </c>
      <c r="E814" s="43" t="str">
        <f>'Identification '!$F$17</f>
        <v/>
      </c>
      <c r="F814" s="7" t="str">
        <f>'Identification '!$G$18</f>
        <v/>
      </c>
      <c r="G814" s="167" t="str">
        <f>IF('Section 10a Bilan_Diffusion'!$D$6="","",'Section 10a Bilan_Diffusion'!$D$6)</f>
        <v/>
      </c>
      <c r="H814" s="7" t="str">
        <f>IF('Section 10a Bilan_Diffusion'!$D$8="","",'Section 10a Bilan_Diffusion'!$D$8)</f>
        <v/>
      </c>
      <c r="I814" s="7" t="str">
        <f>IF('Section 10a Bilan_Diffusion'!$K$8="","",'Section 10a Bilan_Diffusion'!$K$8)</f>
        <v/>
      </c>
      <c r="J814" s="43" t="str">
        <f>IF('Section 10a Bilan_Diffusion'!C194="","",'Section 10a Bilan_Diffusion'!C194)</f>
        <v/>
      </c>
      <c r="K814" s="1177" t="str">
        <f>IF('Section 10a Bilan_Diffusion'!D194="","",'Section 10a Bilan_Diffusion'!D194)</f>
        <v/>
      </c>
      <c r="L814" s="43" t="str">
        <f>IF('Section 10a Bilan_Diffusion'!E194="","",IF('Section 10a Bilan_Diffusion'!E194="«Choisir»","",'Section 10a Bilan_Diffusion'!E194))</f>
        <v/>
      </c>
      <c r="M814" s="43" t="str">
        <f>IF('Section 10a Bilan_Diffusion'!F194="","",IF('Section 10a Bilan_Diffusion'!F194="«Choisir»","",'Section 10a Bilan_Diffusion'!F194))</f>
        <v/>
      </c>
      <c r="N814" s="43" t="str">
        <f>IF('Section 10a Bilan_Diffusion'!G194="","",'Section 10a Bilan_Diffusion'!G194)</f>
        <v/>
      </c>
      <c r="O814" s="43" t="str">
        <f>IF('Section 10a Bilan_Diffusion'!H194="","",'Section 10a Bilan_Diffusion'!H194)</f>
        <v/>
      </c>
      <c r="P814" s="43" t="str">
        <f>IF('Section 10a Bilan_Diffusion'!I194="","",IF('Section 10a Bilan_Diffusion'!I194="«Choisir»","",'Section 10a Bilan_Diffusion'!I194))</f>
        <v/>
      </c>
      <c r="Q814" s="43" t="str">
        <f>IF('Section 10a Bilan_Diffusion'!J194="","",IF('Section 10a Bilan_Diffusion'!J194="«Choisir»","",'Section 10a Bilan_Diffusion'!J194))</f>
        <v/>
      </c>
      <c r="R814" s="7" t="str">
        <f>IF('Section 10a Bilan_Diffusion'!K194="","",'Section 10a Bilan_Diffusion'!K194)</f>
        <v/>
      </c>
      <c r="S814" s="7" t="str">
        <f>IF('Section 10a Bilan_Diffusion'!L194="","",'Section 10a Bilan_Diffusion'!L194)</f>
        <v/>
      </c>
      <c r="T814" s="7" t="str">
        <f>IF('Section 10a Bilan_Diffusion'!M194="","",'Section 10a Bilan_Diffusion'!M194)</f>
        <v/>
      </c>
      <c r="U814" s="7" t="str">
        <f>IF('Section 10a Bilan_Diffusion'!N194="","",'Section 10a Bilan_Diffusion'!N194)</f>
        <v/>
      </c>
      <c r="V814" s="7">
        <f>'Section 10a Bilan_Diffusion'!O194</f>
        <v>0</v>
      </c>
      <c r="W814" s="7">
        <f>'Section 10a Bilan_Diffusion'!P194</f>
        <v>0</v>
      </c>
      <c r="X814" s="7">
        <f>'Section 10a Bilan_Diffusion'!Q194</f>
        <v>0</v>
      </c>
      <c r="Y814" s="7">
        <f>'Section 10a Bilan_Diffusion'!R194</f>
        <v>0</v>
      </c>
      <c r="Z814" s="7">
        <f>'Section 10a Bilan_Diffusion'!S194</f>
        <v>0</v>
      </c>
      <c r="AA814" s="7">
        <f>'Section 10a Bilan_Diffusion'!T194</f>
        <v>0</v>
      </c>
      <c r="AB814" s="7">
        <f>'Section 10a Bilan_Diffusion'!U194</f>
        <v>0</v>
      </c>
    </row>
    <row r="815" spans="1:28">
      <c r="A815" s="7">
        <f>'Identification '!$F$11</f>
        <v>0</v>
      </c>
      <c r="B815" s="43" t="str">
        <f>IF(AND('Identification '!$F$11="",'Identification '!$F$15&lt;&gt;""),'Identification '!$F$15,IF('Identification '!$F$11="","",IF('Identification '!$F$13="Inscrire le nom de votre organisme dans la cellule F15",'Identification '!$F$15,'Identification '!$F$13)))</f>
        <v/>
      </c>
      <c r="C815" s="7" t="str">
        <f>REF!$BM$7</f>
        <v>2025-2026</v>
      </c>
      <c r="D815" s="7" t="s">
        <v>2972</v>
      </c>
      <c r="E815" s="43" t="str">
        <f>'Identification '!$F$17</f>
        <v/>
      </c>
      <c r="F815" s="7" t="str">
        <f>'Identification '!$G$18</f>
        <v/>
      </c>
      <c r="G815" s="167" t="str">
        <f>IF('Section 10a Bilan_Diffusion'!$D$6="","",'Section 10a Bilan_Diffusion'!$D$6)</f>
        <v/>
      </c>
      <c r="H815" s="7" t="str">
        <f>IF('Section 10a Bilan_Diffusion'!$D$8="","",'Section 10a Bilan_Diffusion'!$D$8)</f>
        <v/>
      </c>
      <c r="I815" s="7" t="str">
        <f>IF('Section 10a Bilan_Diffusion'!$K$8="","",'Section 10a Bilan_Diffusion'!$K$8)</f>
        <v/>
      </c>
      <c r="J815" s="43" t="str">
        <f>IF('Section 10a Bilan_Diffusion'!C195="","",'Section 10a Bilan_Diffusion'!C195)</f>
        <v/>
      </c>
      <c r="K815" s="1177" t="str">
        <f>IF('Section 10a Bilan_Diffusion'!D195="","",'Section 10a Bilan_Diffusion'!D195)</f>
        <v/>
      </c>
      <c r="L815" s="43" t="str">
        <f>IF('Section 10a Bilan_Diffusion'!E195="","",IF('Section 10a Bilan_Diffusion'!E195="«Choisir»","",'Section 10a Bilan_Diffusion'!E195))</f>
        <v/>
      </c>
      <c r="M815" s="43" t="str">
        <f>IF('Section 10a Bilan_Diffusion'!F195="","",IF('Section 10a Bilan_Diffusion'!F195="«Choisir»","",'Section 10a Bilan_Diffusion'!F195))</f>
        <v/>
      </c>
      <c r="N815" s="43" t="str">
        <f>IF('Section 10a Bilan_Diffusion'!G195="","",'Section 10a Bilan_Diffusion'!G195)</f>
        <v/>
      </c>
      <c r="O815" s="43" t="str">
        <f>IF('Section 10a Bilan_Diffusion'!H195="","",'Section 10a Bilan_Diffusion'!H195)</f>
        <v/>
      </c>
      <c r="P815" s="43" t="str">
        <f>IF('Section 10a Bilan_Diffusion'!I195="","",IF('Section 10a Bilan_Diffusion'!I195="«Choisir»","",'Section 10a Bilan_Diffusion'!I195))</f>
        <v/>
      </c>
      <c r="Q815" s="43" t="str">
        <f>IF('Section 10a Bilan_Diffusion'!J195="","",IF('Section 10a Bilan_Diffusion'!J195="«Choisir»","",'Section 10a Bilan_Diffusion'!J195))</f>
        <v/>
      </c>
      <c r="R815" s="7" t="str">
        <f>IF('Section 10a Bilan_Diffusion'!K195="","",'Section 10a Bilan_Diffusion'!K195)</f>
        <v/>
      </c>
      <c r="S815" s="7" t="str">
        <f>IF('Section 10a Bilan_Diffusion'!L195="","",'Section 10a Bilan_Diffusion'!L195)</f>
        <v/>
      </c>
      <c r="T815" s="7" t="str">
        <f>IF('Section 10a Bilan_Diffusion'!M195="","",'Section 10a Bilan_Diffusion'!M195)</f>
        <v/>
      </c>
      <c r="U815" s="7" t="str">
        <f>IF('Section 10a Bilan_Diffusion'!N195="","",'Section 10a Bilan_Diffusion'!N195)</f>
        <v/>
      </c>
      <c r="V815" s="7">
        <f>'Section 10a Bilan_Diffusion'!O195</f>
        <v>0</v>
      </c>
      <c r="W815" s="7">
        <f>'Section 10a Bilan_Diffusion'!P195</f>
        <v>0</v>
      </c>
      <c r="X815" s="7">
        <f>'Section 10a Bilan_Diffusion'!Q195</f>
        <v>0</v>
      </c>
      <c r="Y815" s="7">
        <f>'Section 10a Bilan_Diffusion'!R195</f>
        <v>0</v>
      </c>
      <c r="Z815" s="7">
        <f>'Section 10a Bilan_Diffusion'!S195</f>
        <v>0</v>
      </c>
      <c r="AA815" s="7">
        <f>'Section 10a Bilan_Diffusion'!T195</f>
        <v>0</v>
      </c>
      <c r="AB815" s="7">
        <f>'Section 10a Bilan_Diffusion'!U195</f>
        <v>0</v>
      </c>
    </row>
    <row r="816" spans="1:28">
      <c r="A816" s="7">
        <f>'Identification '!$F$11</f>
        <v>0</v>
      </c>
      <c r="B816" s="43" t="str">
        <f>IF(AND('Identification '!$F$11="",'Identification '!$F$15&lt;&gt;""),'Identification '!$F$15,IF('Identification '!$F$11="","",IF('Identification '!$F$13="Inscrire le nom de votre organisme dans la cellule F15",'Identification '!$F$15,'Identification '!$F$13)))</f>
        <v/>
      </c>
      <c r="C816" s="7" t="str">
        <f>REF!$BM$7</f>
        <v>2025-2026</v>
      </c>
      <c r="D816" s="7" t="s">
        <v>2972</v>
      </c>
      <c r="E816" s="43" t="str">
        <f>'Identification '!$F$17</f>
        <v/>
      </c>
      <c r="F816" s="7" t="str">
        <f>'Identification '!$G$18</f>
        <v/>
      </c>
      <c r="G816" s="167" t="str">
        <f>IF('Section 10a Bilan_Diffusion'!$D$6="","",'Section 10a Bilan_Diffusion'!$D$6)</f>
        <v/>
      </c>
      <c r="H816" s="7" t="str">
        <f>IF('Section 10a Bilan_Diffusion'!$D$8="","",'Section 10a Bilan_Diffusion'!$D$8)</f>
        <v/>
      </c>
      <c r="I816" s="7" t="str">
        <f>IF('Section 10a Bilan_Diffusion'!$K$8="","",'Section 10a Bilan_Diffusion'!$K$8)</f>
        <v/>
      </c>
      <c r="J816" s="43" t="str">
        <f>IF('Section 10a Bilan_Diffusion'!C196="","",'Section 10a Bilan_Diffusion'!C196)</f>
        <v/>
      </c>
      <c r="K816" s="1177" t="str">
        <f>IF('Section 10a Bilan_Diffusion'!D196="","",'Section 10a Bilan_Diffusion'!D196)</f>
        <v/>
      </c>
      <c r="L816" s="43" t="str">
        <f>IF('Section 10a Bilan_Diffusion'!E196="","",IF('Section 10a Bilan_Diffusion'!E196="«Choisir»","",'Section 10a Bilan_Diffusion'!E196))</f>
        <v/>
      </c>
      <c r="M816" s="43" t="str">
        <f>IF('Section 10a Bilan_Diffusion'!F196="","",IF('Section 10a Bilan_Diffusion'!F196="«Choisir»","",'Section 10a Bilan_Diffusion'!F196))</f>
        <v/>
      </c>
      <c r="N816" s="43" t="str">
        <f>IF('Section 10a Bilan_Diffusion'!G196="","",'Section 10a Bilan_Diffusion'!G196)</f>
        <v/>
      </c>
      <c r="O816" s="43" t="str">
        <f>IF('Section 10a Bilan_Diffusion'!H196="","",'Section 10a Bilan_Diffusion'!H196)</f>
        <v/>
      </c>
      <c r="P816" s="43" t="str">
        <f>IF('Section 10a Bilan_Diffusion'!I196="","",IF('Section 10a Bilan_Diffusion'!I196="«Choisir»","",'Section 10a Bilan_Diffusion'!I196))</f>
        <v/>
      </c>
      <c r="Q816" s="43" t="str">
        <f>IF('Section 10a Bilan_Diffusion'!J196="","",IF('Section 10a Bilan_Diffusion'!J196="«Choisir»","",'Section 10a Bilan_Diffusion'!J196))</f>
        <v/>
      </c>
      <c r="R816" s="7" t="str">
        <f>IF('Section 10a Bilan_Diffusion'!K196="","",'Section 10a Bilan_Diffusion'!K196)</f>
        <v/>
      </c>
      <c r="S816" s="7" t="str">
        <f>IF('Section 10a Bilan_Diffusion'!L196="","",'Section 10a Bilan_Diffusion'!L196)</f>
        <v/>
      </c>
      <c r="T816" s="7" t="str">
        <f>IF('Section 10a Bilan_Diffusion'!M196="","",'Section 10a Bilan_Diffusion'!M196)</f>
        <v/>
      </c>
      <c r="U816" s="7" t="str">
        <f>IF('Section 10a Bilan_Diffusion'!N196="","",'Section 10a Bilan_Diffusion'!N196)</f>
        <v/>
      </c>
      <c r="V816" s="7">
        <f>'Section 10a Bilan_Diffusion'!O196</f>
        <v>0</v>
      </c>
      <c r="W816" s="7">
        <f>'Section 10a Bilan_Diffusion'!P196</f>
        <v>0</v>
      </c>
      <c r="X816" s="7">
        <f>'Section 10a Bilan_Diffusion'!Q196</f>
        <v>0</v>
      </c>
      <c r="Y816" s="7">
        <f>'Section 10a Bilan_Diffusion'!R196</f>
        <v>0</v>
      </c>
      <c r="Z816" s="7">
        <f>'Section 10a Bilan_Diffusion'!S196</f>
        <v>0</v>
      </c>
      <c r="AA816" s="7">
        <f>'Section 10a Bilan_Diffusion'!T196</f>
        <v>0</v>
      </c>
      <c r="AB816" s="7">
        <f>'Section 10a Bilan_Diffusion'!U196</f>
        <v>0</v>
      </c>
    </row>
    <row r="817" spans="1:28">
      <c r="A817" s="7">
        <f>'Identification '!$F$11</f>
        <v>0</v>
      </c>
      <c r="B817" s="43" t="str">
        <f>IF(AND('Identification '!$F$11="",'Identification '!$F$15&lt;&gt;""),'Identification '!$F$15,IF('Identification '!$F$11="","",IF('Identification '!$F$13="Inscrire le nom de votre organisme dans la cellule F15",'Identification '!$F$15,'Identification '!$F$13)))</f>
        <v/>
      </c>
      <c r="C817" s="7" t="str">
        <f>REF!$BM$7</f>
        <v>2025-2026</v>
      </c>
      <c r="D817" s="7" t="s">
        <v>2972</v>
      </c>
      <c r="E817" s="43" t="str">
        <f>'Identification '!$F$17</f>
        <v/>
      </c>
      <c r="F817" s="7" t="str">
        <f>'Identification '!$G$18</f>
        <v/>
      </c>
      <c r="G817" s="167" t="str">
        <f>IF('Section 10a Bilan_Diffusion'!$D$6="","",'Section 10a Bilan_Diffusion'!$D$6)</f>
        <v/>
      </c>
      <c r="H817" s="7" t="str">
        <f>IF('Section 10a Bilan_Diffusion'!$D$8="","",'Section 10a Bilan_Diffusion'!$D$8)</f>
        <v/>
      </c>
      <c r="I817" s="7" t="str">
        <f>IF('Section 10a Bilan_Diffusion'!$K$8="","",'Section 10a Bilan_Diffusion'!$K$8)</f>
        <v/>
      </c>
      <c r="J817" s="43" t="str">
        <f>IF('Section 10a Bilan_Diffusion'!C197="","",'Section 10a Bilan_Diffusion'!C197)</f>
        <v/>
      </c>
      <c r="K817" s="1177" t="str">
        <f>IF('Section 10a Bilan_Diffusion'!D197="","",'Section 10a Bilan_Diffusion'!D197)</f>
        <v/>
      </c>
      <c r="L817" s="43" t="str">
        <f>IF('Section 10a Bilan_Diffusion'!E197="","",IF('Section 10a Bilan_Diffusion'!E197="«Choisir»","",'Section 10a Bilan_Diffusion'!E197))</f>
        <v/>
      </c>
      <c r="M817" s="43" t="str">
        <f>IF('Section 10a Bilan_Diffusion'!F197="","",IF('Section 10a Bilan_Diffusion'!F197="«Choisir»","",'Section 10a Bilan_Diffusion'!F197))</f>
        <v/>
      </c>
      <c r="N817" s="43" t="str">
        <f>IF('Section 10a Bilan_Diffusion'!G197="","",'Section 10a Bilan_Diffusion'!G197)</f>
        <v/>
      </c>
      <c r="O817" s="43" t="str">
        <f>IF('Section 10a Bilan_Diffusion'!H197="","",'Section 10a Bilan_Diffusion'!H197)</f>
        <v/>
      </c>
      <c r="P817" s="43" t="str">
        <f>IF('Section 10a Bilan_Diffusion'!I197="","",IF('Section 10a Bilan_Diffusion'!I197="«Choisir»","",'Section 10a Bilan_Diffusion'!I197))</f>
        <v/>
      </c>
      <c r="Q817" s="43" t="str">
        <f>IF('Section 10a Bilan_Diffusion'!J197="","",IF('Section 10a Bilan_Diffusion'!J197="«Choisir»","",'Section 10a Bilan_Diffusion'!J197))</f>
        <v/>
      </c>
      <c r="R817" s="7" t="str">
        <f>IF('Section 10a Bilan_Diffusion'!K197="","",'Section 10a Bilan_Diffusion'!K197)</f>
        <v/>
      </c>
      <c r="S817" s="7" t="str">
        <f>IF('Section 10a Bilan_Diffusion'!L197="","",'Section 10a Bilan_Diffusion'!L197)</f>
        <v/>
      </c>
      <c r="T817" s="7" t="str">
        <f>IF('Section 10a Bilan_Diffusion'!M197="","",'Section 10a Bilan_Diffusion'!M197)</f>
        <v/>
      </c>
      <c r="U817" s="7" t="str">
        <f>IF('Section 10a Bilan_Diffusion'!N197="","",'Section 10a Bilan_Diffusion'!N197)</f>
        <v/>
      </c>
      <c r="V817" s="7">
        <f>'Section 10a Bilan_Diffusion'!O197</f>
        <v>0</v>
      </c>
      <c r="W817" s="7">
        <f>'Section 10a Bilan_Diffusion'!P197</f>
        <v>0</v>
      </c>
      <c r="X817" s="7">
        <f>'Section 10a Bilan_Diffusion'!Q197</f>
        <v>0</v>
      </c>
      <c r="Y817" s="7">
        <f>'Section 10a Bilan_Diffusion'!R197</f>
        <v>0</v>
      </c>
      <c r="Z817" s="7">
        <f>'Section 10a Bilan_Diffusion'!S197</f>
        <v>0</v>
      </c>
      <c r="AA817" s="7">
        <f>'Section 10a Bilan_Diffusion'!T197</f>
        <v>0</v>
      </c>
      <c r="AB817" s="7">
        <f>'Section 10a Bilan_Diffusion'!U197</f>
        <v>0</v>
      </c>
    </row>
    <row r="818" spans="1:28">
      <c r="A818" s="7">
        <f>'Identification '!$F$11</f>
        <v>0</v>
      </c>
      <c r="B818" s="43" t="str">
        <f>IF(AND('Identification '!$F$11="",'Identification '!$F$15&lt;&gt;""),'Identification '!$F$15,IF('Identification '!$F$11="","",IF('Identification '!$F$13="Inscrire le nom de votre organisme dans la cellule F15",'Identification '!$F$15,'Identification '!$F$13)))</f>
        <v/>
      </c>
      <c r="C818" s="7" t="str">
        <f>REF!$BM$7</f>
        <v>2025-2026</v>
      </c>
      <c r="D818" s="7" t="s">
        <v>2972</v>
      </c>
      <c r="E818" s="43" t="str">
        <f>'Identification '!$F$17</f>
        <v/>
      </c>
      <c r="F818" s="7" t="str">
        <f>'Identification '!$G$18</f>
        <v/>
      </c>
      <c r="G818" s="167" t="str">
        <f>IF('Section 10a Bilan_Diffusion'!$D$6="","",'Section 10a Bilan_Diffusion'!$D$6)</f>
        <v/>
      </c>
      <c r="H818" s="7" t="str">
        <f>IF('Section 10a Bilan_Diffusion'!$D$8="","",'Section 10a Bilan_Diffusion'!$D$8)</f>
        <v/>
      </c>
      <c r="I818" s="7" t="str">
        <f>IF('Section 10a Bilan_Diffusion'!$K$8="","",'Section 10a Bilan_Diffusion'!$K$8)</f>
        <v/>
      </c>
      <c r="J818" s="43" t="str">
        <f>IF('Section 10a Bilan_Diffusion'!C198="","",'Section 10a Bilan_Diffusion'!C198)</f>
        <v/>
      </c>
      <c r="K818" s="1177" t="str">
        <f>IF('Section 10a Bilan_Diffusion'!D198="","",'Section 10a Bilan_Diffusion'!D198)</f>
        <v/>
      </c>
      <c r="L818" s="43" t="str">
        <f>IF('Section 10a Bilan_Diffusion'!E198="","",IF('Section 10a Bilan_Diffusion'!E198="«Choisir»","",'Section 10a Bilan_Diffusion'!E198))</f>
        <v/>
      </c>
      <c r="M818" s="43" t="str">
        <f>IF('Section 10a Bilan_Diffusion'!F198="","",IF('Section 10a Bilan_Diffusion'!F198="«Choisir»","",'Section 10a Bilan_Diffusion'!F198))</f>
        <v/>
      </c>
      <c r="N818" s="43" t="str">
        <f>IF('Section 10a Bilan_Diffusion'!G198="","",'Section 10a Bilan_Diffusion'!G198)</f>
        <v/>
      </c>
      <c r="O818" s="43" t="str">
        <f>IF('Section 10a Bilan_Diffusion'!H198="","",'Section 10a Bilan_Diffusion'!H198)</f>
        <v/>
      </c>
      <c r="P818" s="43" t="str">
        <f>IF('Section 10a Bilan_Diffusion'!I198="","",IF('Section 10a Bilan_Diffusion'!I198="«Choisir»","",'Section 10a Bilan_Diffusion'!I198))</f>
        <v/>
      </c>
      <c r="Q818" s="43" t="str">
        <f>IF('Section 10a Bilan_Diffusion'!J198="","",IF('Section 10a Bilan_Diffusion'!J198="«Choisir»","",'Section 10a Bilan_Diffusion'!J198))</f>
        <v/>
      </c>
      <c r="R818" s="7" t="str">
        <f>IF('Section 10a Bilan_Diffusion'!K198="","",'Section 10a Bilan_Diffusion'!K198)</f>
        <v/>
      </c>
      <c r="S818" s="7" t="str">
        <f>IF('Section 10a Bilan_Diffusion'!L198="","",'Section 10a Bilan_Diffusion'!L198)</f>
        <v/>
      </c>
      <c r="T818" s="7" t="str">
        <f>IF('Section 10a Bilan_Diffusion'!M198="","",'Section 10a Bilan_Diffusion'!M198)</f>
        <v/>
      </c>
      <c r="U818" s="7" t="str">
        <f>IF('Section 10a Bilan_Diffusion'!N198="","",'Section 10a Bilan_Diffusion'!N198)</f>
        <v/>
      </c>
      <c r="V818" s="7">
        <f>'Section 10a Bilan_Diffusion'!O198</f>
        <v>0</v>
      </c>
      <c r="W818" s="7">
        <f>'Section 10a Bilan_Diffusion'!P198</f>
        <v>0</v>
      </c>
      <c r="X818" s="7">
        <f>'Section 10a Bilan_Diffusion'!Q198</f>
        <v>0</v>
      </c>
      <c r="Y818" s="7">
        <f>'Section 10a Bilan_Diffusion'!R198</f>
        <v>0</v>
      </c>
      <c r="Z818" s="7">
        <f>'Section 10a Bilan_Diffusion'!S198</f>
        <v>0</v>
      </c>
      <c r="AA818" s="7">
        <f>'Section 10a Bilan_Diffusion'!T198</f>
        <v>0</v>
      </c>
      <c r="AB818" s="7">
        <f>'Section 10a Bilan_Diffusion'!U198</f>
        <v>0</v>
      </c>
    </row>
    <row r="819" spans="1:28">
      <c r="A819" s="7">
        <f>'Identification '!$F$11</f>
        <v>0</v>
      </c>
      <c r="B819" s="43" t="str">
        <f>IF(AND('Identification '!$F$11="",'Identification '!$F$15&lt;&gt;""),'Identification '!$F$15,IF('Identification '!$F$11="","",IF('Identification '!$F$13="Inscrire le nom de votre organisme dans la cellule F15",'Identification '!$F$15,'Identification '!$F$13)))</f>
        <v/>
      </c>
      <c r="C819" s="7" t="str">
        <f>REF!$BM$7</f>
        <v>2025-2026</v>
      </c>
      <c r="D819" s="7" t="s">
        <v>2972</v>
      </c>
      <c r="E819" s="43" t="str">
        <f>'Identification '!$F$17</f>
        <v/>
      </c>
      <c r="F819" s="7" t="str">
        <f>'Identification '!$G$18</f>
        <v/>
      </c>
      <c r="G819" s="167" t="str">
        <f>IF('Section 10a Bilan_Diffusion'!$D$6="","",'Section 10a Bilan_Diffusion'!$D$6)</f>
        <v/>
      </c>
      <c r="H819" s="7" t="str">
        <f>IF('Section 10a Bilan_Diffusion'!$D$8="","",'Section 10a Bilan_Diffusion'!$D$8)</f>
        <v/>
      </c>
      <c r="I819" s="7" t="str">
        <f>IF('Section 10a Bilan_Diffusion'!$K$8="","",'Section 10a Bilan_Diffusion'!$K$8)</f>
        <v/>
      </c>
      <c r="J819" s="43" t="str">
        <f>IF('Section 10a Bilan_Diffusion'!C199="","",'Section 10a Bilan_Diffusion'!C199)</f>
        <v/>
      </c>
      <c r="K819" s="1177" t="str">
        <f>IF('Section 10a Bilan_Diffusion'!D199="","",'Section 10a Bilan_Diffusion'!D199)</f>
        <v/>
      </c>
      <c r="L819" s="43" t="str">
        <f>IF('Section 10a Bilan_Diffusion'!E199="","",IF('Section 10a Bilan_Diffusion'!E199="«Choisir»","",'Section 10a Bilan_Diffusion'!E199))</f>
        <v/>
      </c>
      <c r="M819" s="43" t="str">
        <f>IF('Section 10a Bilan_Diffusion'!F199="","",IF('Section 10a Bilan_Diffusion'!F199="«Choisir»","",'Section 10a Bilan_Diffusion'!F199))</f>
        <v/>
      </c>
      <c r="N819" s="43" t="str">
        <f>IF('Section 10a Bilan_Diffusion'!G199="","",'Section 10a Bilan_Diffusion'!G199)</f>
        <v/>
      </c>
      <c r="O819" s="43" t="str">
        <f>IF('Section 10a Bilan_Diffusion'!H199="","",'Section 10a Bilan_Diffusion'!H199)</f>
        <v/>
      </c>
      <c r="P819" s="43" t="str">
        <f>IF('Section 10a Bilan_Diffusion'!I199="","",IF('Section 10a Bilan_Diffusion'!I199="«Choisir»","",'Section 10a Bilan_Diffusion'!I199))</f>
        <v/>
      </c>
      <c r="Q819" s="43" t="str">
        <f>IF('Section 10a Bilan_Diffusion'!J199="","",IF('Section 10a Bilan_Diffusion'!J199="«Choisir»","",'Section 10a Bilan_Diffusion'!J199))</f>
        <v/>
      </c>
      <c r="R819" s="7" t="str">
        <f>IF('Section 10a Bilan_Diffusion'!K199="","",'Section 10a Bilan_Diffusion'!K199)</f>
        <v/>
      </c>
      <c r="S819" s="7" t="str">
        <f>IF('Section 10a Bilan_Diffusion'!L199="","",'Section 10a Bilan_Diffusion'!L199)</f>
        <v/>
      </c>
      <c r="T819" s="7" t="str">
        <f>IF('Section 10a Bilan_Diffusion'!M199="","",'Section 10a Bilan_Diffusion'!M199)</f>
        <v/>
      </c>
      <c r="U819" s="7" t="str">
        <f>IF('Section 10a Bilan_Diffusion'!N199="","",'Section 10a Bilan_Diffusion'!N199)</f>
        <v/>
      </c>
      <c r="V819" s="7">
        <f>'Section 10a Bilan_Diffusion'!O199</f>
        <v>0</v>
      </c>
      <c r="W819" s="7">
        <f>'Section 10a Bilan_Diffusion'!P199</f>
        <v>0</v>
      </c>
      <c r="X819" s="7">
        <f>'Section 10a Bilan_Diffusion'!Q199</f>
        <v>0</v>
      </c>
      <c r="Y819" s="7">
        <f>'Section 10a Bilan_Diffusion'!R199</f>
        <v>0</v>
      </c>
      <c r="Z819" s="7">
        <f>'Section 10a Bilan_Diffusion'!S199</f>
        <v>0</v>
      </c>
      <c r="AA819" s="7">
        <f>'Section 10a Bilan_Diffusion'!T199</f>
        <v>0</v>
      </c>
      <c r="AB819" s="7">
        <f>'Section 10a Bilan_Diffusion'!U199</f>
        <v>0</v>
      </c>
    </row>
    <row r="820" spans="1:28">
      <c r="A820" s="7">
        <f>'Identification '!$F$11</f>
        <v>0</v>
      </c>
      <c r="B820" s="43" t="str">
        <f>IF(AND('Identification '!$F$11="",'Identification '!$F$15&lt;&gt;""),'Identification '!$F$15,IF('Identification '!$F$11="","",IF('Identification '!$F$13="Inscrire le nom de votre organisme dans la cellule F15",'Identification '!$F$15,'Identification '!$F$13)))</f>
        <v/>
      </c>
      <c r="C820" s="7" t="str">
        <f>REF!$BM$7</f>
        <v>2025-2026</v>
      </c>
      <c r="D820" s="7" t="s">
        <v>2972</v>
      </c>
      <c r="E820" s="43" t="str">
        <f>'Identification '!$F$17</f>
        <v/>
      </c>
      <c r="F820" s="7" t="str">
        <f>'Identification '!$G$18</f>
        <v/>
      </c>
      <c r="G820" s="167" t="str">
        <f>IF('Section 10a Bilan_Diffusion'!$D$6="","",'Section 10a Bilan_Diffusion'!$D$6)</f>
        <v/>
      </c>
      <c r="H820" s="7" t="str">
        <f>IF('Section 10a Bilan_Diffusion'!$D$8="","",'Section 10a Bilan_Diffusion'!$D$8)</f>
        <v/>
      </c>
      <c r="I820" s="7" t="str">
        <f>IF('Section 10a Bilan_Diffusion'!$K$8="","",'Section 10a Bilan_Diffusion'!$K$8)</f>
        <v/>
      </c>
      <c r="J820" s="43" t="str">
        <f>IF('Section 10a Bilan_Diffusion'!C200="","",'Section 10a Bilan_Diffusion'!C200)</f>
        <v/>
      </c>
      <c r="K820" s="1177" t="str">
        <f>IF('Section 10a Bilan_Diffusion'!D200="","",'Section 10a Bilan_Diffusion'!D200)</f>
        <v/>
      </c>
      <c r="L820" s="43" t="str">
        <f>IF('Section 10a Bilan_Diffusion'!E200="","",IF('Section 10a Bilan_Diffusion'!E200="«Choisir»","",'Section 10a Bilan_Diffusion'!E200))</f>
        <v/>
      </c>
      <c r="M820" s="43" t="str">
        <f>IF('Section 10a Bilan_Diffusion'!F200="","",IF('Section 10a Bilan_Diffusion'!F200="«Choisir»","",'Section 10a Bilan_Diffusion'!F200))</f>
        <v/>
      </c>
      <c r="N820" s="43" t="str">
        <f>IF('Section 10a Bilan_Diffusion'!G200="","",'Section 10a Bilan_Diffusion'!G200)</f>
        <v/>
      </c>
      <c r="O820" s="43" t="str">
        <f>IF('Section 10a Bilan_Diffusion'!H200="","",'Section 10a Bilan_Diffusion'!H200)</f>
        <v/>
      </c>
      <c r="P820" s="43" t="str">
        <f>IF('Section 10a Bilan_Diffusion'!I200="","",IF('Section 10a Bilan_Diffusion'!I200="«Choisir»","",'Section 10a Bilan_Diffusion'!I200))</f>
        <v/>
      </c>
      <c r="Q820" s="43" t="str">
        <f>IF('Section 10a Bilan_Diffusion'!J200="","",IF('Section 10a Bilan_Diffusion'!J200="«Choisir»","",'Section 10a Bilan_Diffusion'!J200))</f>
        <v/>
      </c>
      <c r="R820" s="7" t="str">
        <f>IF('Section 10a Bilan_Diffusion'!K200="","",'Section 10a Bilan_Diffusion'!K200)</f>
        <v/>
      </c>
      <c r="S820" s="7" t="str">
        <f>IF('Section 10a Bilan_Diffusion'!L200="","",'Section 10a Bilan_Diffusion'!L200)</f>
        <v/>
      </c>
      <c r="T820" s="7" t="str">
        <f>IF('Section 10a Bilan_Diffusion'!M200="","",'Section 10a Bilan_Diffusion'!M200)</f>
        <v/>
      </c>
      <c r="U820" s="7" t="str">
        <f>IF('Section 10a Bilan_Diffusion'!N200="","",'Section 10a Bilan_Diffusion'!N200)</f>
        <v/>
      </c>
      <c r="V820" s="7">
        <f>'Section 10a Bilan_Diffusion'!O200</f>
        <v>0</v>
      </c>
      <c r="W820" s="7">
        <f>'Section 10a Bilan_Diffusion'!P200</f>
        <v>0</v>
      </c>
      <c r="X820" s="7">
        <f>'Section 10a Bilan_Diffusion'!Q200</f>
        <v>0</v>
      </c>
      <c r="Y820" s="7">
        <f>'Section 10a Bilan_Diffusion'!R200</f>
        <v>0</v>
      </c>
      <c r="Z820" s="7">
        <f>'Section 10a Bilan_Diffusion'!S200</f>
        <v>0</v>
      </c>
      <c r="AA820" s="7">
        <f>'Section 10a Bilan_Diffusion'!T200</f>
        <v>0</v>
      </c>
      <c r="AB820" s="7">
        <f>'Section 10a Bilan_Diffusion'!U200</f>
        <v>0</v>
      </c>
    </row>
    <row r="821" spans="1:28">
      <c r="A821" s="7">
        <f>'Identification '!$F$11</f>
        <v>0</v>
      </c>
      <c r="B821" s="43" t="str">
        <f>IF(AND('Identification '!$F$11="",'Identification '!$F$15&lt;&gt;""),'Identification '!$F$15,IF('Identification '!$F$11="","",IF('Identification '!$F$13="Inscrire le nom de votre organisme dans la cellule F15",'Identification '!$F$15,'Identification '!$F$13)))</f>
        <v/>
      </c>
      <c r="C821" s="7" t="str">
        <f>REF!$BM$7</f>
        <v>2025-2026</v>
      </c>
      <c r="D821" s="7" t="s">
        <v>2972</v>
      </c>
      <c r="E821" s="43" t="str">
        <f>'Identification '!$F$17</f>
        <v/>
      </c>
      <c r="F821" s="7" t="str">
        <f>'Identification '!$G$18</f>
        <v/>
      </c>
      <c r="G821" s="167" t="str">
        <f>IF('Section 10a Bilan_Diffusion'!$D$6="","",'Section 10a Bilan_Diffusion'!$D$6)</f>
        <v/>
      </c>
      <c r="H821" s="7" t="str">
        <f>IF('Section 10a Bilan_Diffusion'!$D$8="","",'Section 10a Bilan_Diffusion'!$D$8)</f>
        <v/>
      </c>
      <c r="I821" s="7" t="str">
        <f>IF('Section 10a Bilan_Diffusion'!$K$8="","",'Section 10a Bilan_Diffusion'!$K$8)</f>
        <v/>
      </c>
      <c r="J821" s="43" t="str">
        <f>IF('Section 10a Bilan_Diffusion'!C201="","",'Section 10a Bilan_Diffusion'!C201)</f>
        <v/>
      </c>
      <c r="K821" s="1177" t="str">
        <f>IF('Section 10a Bilan_Diffusion'!D201="","",'Section 10a Bilan_Diffusion'!D201)</f>
        <v/>
      </c>
      <c r="L821" s="43" t="str">
        <f>IF('Section 10a Bilan_Diffusion'!E201="","",IF('Section 10a Bilan_Diffusion'!E201="«Choisir»","",'Section 10a Bilan_Diffusion'!E201))</f>
        <v/>
      </c>
      <c r="M821" s="43" t="str">
        <f>IF('Section 10a Bilan_Diffusion'!F201="","",IF('Section 10a Bilan_Diffusion'!F201="«Choisir»","",'Section 10a Bilan_Diffusion'!F201))</f>
        <v/>
      </c>
      <c r="N821" s="43" t="str">
        <f>IF('Section 10a Bilan_Diffusion'!G201="","",'Section 10a Bilan_Diffusion'!G201)</f>
        <v/>
      </c>
      <c r="O821" s="43" t="str">
        <f>IF('Section 10a Bilan_Diffusion'!H201="","",'Section 10a Bilan_Diffusion'!H201)</f>
        <v/>
      </c>
      <c r="P821" s="43" t="str">
        <f>IF('Section 10a Bilan_Diffusion'!I201="","",IF('Section 10a Bilan_Diffusion'!I201="«Choisir»","",'Section 10a Bilan_Diffusion'!I201))</f>
        <v/>
      </c>
      <c r="Q821" s="43" t="str">
        <f>IF('Section 10a Bilan_Diffusion'!J201="","",IF('Section 10a Bilan_Diffusion'!J201="«Choisir»","",'Section 10a Bilan_Diffusion'!J201))</f>
        <v/>
      </c>
      <c r="R821" s="7" t="str">
        <f>IF('Section 10a Bilan_Diffusion'!K201="","",'Section 10a Bilan_Diffusion'!K201)</f>
        <v/>
      </c>
      <c r="S821" s="7" t="str">
        <f>IF('Section 10a Bilan_Diffusion'!L201="","",'Section 10a Bilan_Diffusion'!L201)</f>
        <v/>
      </c>
      <c r="T821" s="7" t="str">
        <f>IF('Section 10a Bilan_Diffusion'!M201="","",'Section 10a Bilan_Diffusion'!M201)</f>
        <v/>
      </c>
      <c r="U821" s="7" t="str">
        <f>IF('Section 10a Bilan_Diffusion'!N201="","",'Section 10a Bilan_Diffusion'!N201)</f>
        <v/>
      </c>
      <c r="V821" s="7">
        <f>'Section 10a Bilan_Diffusion'!O201</f>
        <v>0</v>
      </c>
      <c r="W821" s="7">
        <f>'Section 10a Bilan_Diffusion'!P201</f>
        <v>0</v>
      </c>
      <c r="X821" s="7">
        <f>'Section 10a Bilan_Diffusion'!Q201</f>
        <v>0</v>
      </c>
      <c r="Y821" s="7">
        <f>'Section 10a Bilan_Diffusion'!R201</f>
        <v>0</v>
      </c>
      <c r="Z821" s="7">
        <f>'Section 10a Bilan_Diffusion'!S201</f>
        <v>0</v>
      </c>
      <c r="AA821" s="7">
        <f>'Section 10a Bilan_Diffusion'!T201</f>
        <v>0</v>
      </c>
      <c r="AB821" s="7">
        <f>'Section 10a Bilan_Diffusion'!U201</f>
        <v>0</v>
      </c>
    </row>
    <row r="822" spans="1:28">
      <c r="A822" s="7">
        <f>'Identification '!$F$11</f>
        <v>0</v>
      </c>
      <c r="B822" s="43" t="str">
        <f>IF(AND('Identification '!$F$11="",'Identification '!$F$15&lt;&gt;""),'Identification '!$F$15,IF('Identification '!$F$11="","",IF('Identification '!$F$13="Inscrire le nom de votre organisme dans la cellule F15",'Identification '!$F$15,'Identification '!$F$13)))</f>
        <v/>
      </c>
      <c r="C822" s="7" t="str">
        <f>REF!$BM$7</f>
        <v>2025-2026</v>
      </c>
      <c r="D822" s="7" t="s">
        <v>2972</v>
      </c>
      <c r="E822" s="43" t="str">
        <f>'Identification '!$F$17</f>
        <v/>
      </c>
      <c r="F822" s="7" t="str">
        <f>'Identification '!$G$18</f>
        <v/>
      </c>
      <c r="G822" s="167" t="str">
        <f>IF('Section 10a Bilan_Diffusion'!$D$6="","",'Section 10a Bilan_Diffusion'!$D$6)</f>
        <v/>
      </c>
      <c r="H822" s="7" t="str">
        <f>IF('Section 10a Bilan_Diffusion'!$D$8="","",'Section 10a Bilan_Diffusion'!$D$8)</f>
        <v/>
      </c>
      <c r="I822" s="7" t="str">
        <f>IF('Section 10a Bilan_Diffusion'!$K$8="","",'Section 10a Bilan_Diffusion'!$K$8)</f>
        <v/>
      </c>
      <c r="J822" s="43" t="str">
        <f>IF('Section 10a Bilan_Diffusion'!C202="","",'Section 10a Bilan_Diffusion'!C202)</f>
        <v/>
      </c>
      <c r="K822" s="1177" t="str">
        <f>IF('Section 10a Bilan_Diffusion'!D202="","",'Section 10a Bilan_Diffusion'!D202)</f>
        <v/>
      </c>
      <c r="L822" s="43" t="str">
        <f>IF('Section 10a Bilan_Diffusion'!E202="","",IF('Section 10a Bilan_Diffusion'!E202="«Choisir»","",'Section 10a Bilan_Diffusion'!E202))</f>
        <v/>
      </c>
      <c r="M822" s="43" t="str">
        <f>IF('Section 10a Bilan_Diffusion'!F202="","",IF('Section 10a Bilan_Diffusion'!F202="«Choisir»","",'Section 10a Bilan_Diffusion'!F202))</f>
        <v/>
      </c>
      <c r="N822" s="43" t="str">
        <f>IF('Section 10a Bilan_Diffusion'!G202="","",'Section 10a Bilan_Diffusion'!G202)</f>
        <v/>
      </c>
      <c r="O822" s="43" t="str">
        <f>IF('Section 10a Bilan_Diffusion'!H202="","",'Section 10a Bilan_Diffusion'!H202)</f>
        <v/>
      </c>
      <c r="P822" s="43" t="str">
        <f>IF('Section 10a Bilan_Diffusion'!I202="","",IF('Section 10a Bilan_Diffusion'!I202="«Choisir»","",'Section 10a Bilan_Diffusion'!I202))</f>
        <v/>
      </c>
      <c r="Q822" s="43" t="str">
        <f>IF('Section 10a Bilan_Diffusion'!J202="","",IF('Section 10a Bilan_Diffusion'!J202="«Choisir»","",'Section 10a Bilan_Diffusion'!J202))</f>
        <v/>
      </c>
      <c r="R822" s="7" t="str">
        <f>IF('Section 10a Bilan_Diffusion'!K202="","",'Section 10a Bilan_Diffusion'!K202)</f>
        <v/>
      </c>
      <c r="S822" s="7" t="str">
        <f>IF('Section 10a Bilan_Diffusion'!L202="","",'Section 10a Bilan_Diffusion'!L202)</f>
        <v/>
      </c>
      <c r="T822" s="7" t="str">
        <f>IF('Section 10a Bilan_Diffusion'!M202="","",'Section 10a Bilan_Diffusion'!M202)</f>
        <v/>
      </c>
      <c r="U822" s="7" t="str">
        <f>IF('Section 10a Bilan_Diffusion'!N202="","",'Section 10a Bilan_Diffusion'!N202)</f>
        <v/>
      </c>
      <c r="V822" s="7">
        <f>'Section 10a Bilan_Diffusion'!O202</f>
        <v>0</v>
      </c>
      <c r="W822" s="7">
        <f>'Section 10a Bilan_Diffusion'!P202</f>
        <v>0</v>
      </c>
      <c r="X822" s="7">
        <f>'Section 10a Bilan_Diffusion'!Q202</f>
        <v>0</v>
      </c>
      <c r="Y822" s="7">
        <f>'Section 10a Bilan_Diffusion'!R202</f>
        <v>0</v>
      </c>
      <c r="Z822" s="7">
        <f>'Section 10a Bilan_Diffusion'!S202</f>
        <v>0</v>
      </c>
      <c r="AA822" s="7">
        <f>'Section 10a Bilan_Diffusion'!T202</f>
        <v>0</v>
      </c>
      <c r="AB822" s="7">
        <f>'Section 10a Bilan_Diffusion'!U202</f>
        <v>0</v>
      </c>
    </row>
    <row r="823" spans="1:28">
      <c r="A823" s="7">
        <f>'Identification '!$F$11</f>
        <v>0</v>
      </c>
      <c r="B823" s="43" t="str">
        <f>IF(AND('Identification '!$F$11="",'Identification '!$F$15&lt;&gt;""),'Identification '!$F$15,IF('Identification '!$F$11="","",IF('Identification '!$F$13="Inscrire le nom de votre organisme dans la cellule F15",'Identification '!$F$15,'Identification '!$F$13)))</f>
        <v/>
      </c>
      <c r="C823" s="7" t="str">
        <f>REF!$BM$7</f>
        <v>2025-2026</v>
      </c>
      <c r="D823" s="7" t="s">
        <v>2972</v>
      </c>
      <c r="E823" s="43" t="str">
        <f>'Identification '!$F$17</f>
        <v/>
      </c>
      <c r="F823" s="7" t="str">
        <f>'Identification '!$G$18</f>
        <v/>
      </c>
      <c r="G823" s="167" t="str">
        <f>IF('Section 10a Bilan_Diffusion'!$D$6="","",'Section 10a Bilan_Diffusion'!$D$6)</f>
        <v/>
      </c>
      <c r="H823" s="7" t="str">
        <f>IF('Section 10a Bilan_Diffusion'!$D$8="","",'Section 10a Bilan_Diffusion'!$D$8)</f>
        <v/>
      </c>
      <c r="I823" s="7" t="str">
        <f>IF('Section 10a Bilan_Diffusion'!$K$8="","",'Section 10a Bilan_Diffusion'!$K$8)</f>
        <v/>
      </c>
      <c r="J823" s="43" t="str">
        <f>IF('Section 10a Bilan_Diffusion'!C203="","",'Section 10a Bilan_Diffusion'!C203)</f>
        <v/>
      </c>
      <c r="K823" s="1177" t="str">
        <f>IF('Section 10a Bilan_Diffusion'!D203="","",'Section 10a Bilan_Diffusion'!D203)</f>
        <v/>
      </c>
      <c r="L823" s="43" t="str">
        <f>IF('Section 10a Bilan_Diffusion'!E203="","",IF('Section 10a Bilan_Diffusion'!E203="«Choisir»","",'Section 10a Bilan_Diffusion'!E203))</f>
        <v/>
      </c>
      <c r="M823" s="43" t="str">
        <f>IF('Section 10a Bilan_Diffusion'!F203="","",IF('Section 10a Bilan_Diffusion'!F203="«Choisir»","",'Section 10a Bilan_Diffusion'!F203))</f>
        <v/>
      </c>
      <c r="N823" s="43" t="str">
        <f>IF('Section 10a Bilan_Diffusion'!G203="","",'Section 10a Bilan_Diffusion'!G203)</f>
        <v/>
      </c>
      <c r="O823" s="43" t="str">
        <f>IF('Section 10a Bilan_Diffusion'!H203="","",'Section 10a Bilan_Diffusion'!H203)</f>
        <v/>
      </c>
      <c r="P823" s="43" t="str">
        <f>IF('Section 10a Bilan_Diffusion'!I203="","",IF('Section 10a Bilan_Diffusion'!I203="«Choisir»","",'Section 10a Bilan_Diffusion'!I203))</f>
        <v/>
      </c>
      <c r="Q823" s="43" t="str">
        <f>IF('Section 10a Bilan_Diffusion'!J203="","",IF('Section 10a Bilan_Diffusion'!J203="«Choisir»","",'Section 10a Bilan_Diffusion'!J203))</f>
        <v/>
      </c>
      <c r="R823" s="7" t="str">
        <f>IF('Section 10a Bilan_Diffusion'!K203="","",'Section 10a Bilan_Diffusion'!K203)</f>
        <v/>
      </c>
      <c r="S823" s="7" t="str">
        <f>IF('Section 10a Bilan_Diffusion'!L203="","",'Section 10a Bilan_Diffusion'!L203)</f>
        <v/>
      </c>
      <c r="T823" s="7" t="str">
        <f>IF('Section 10a Bilan_Diffusion'!M203="","",'Section 10a Bilan_Diffusion'!M203)</f>
        <v/>
      </c>
      <c r="U823" s="7" t="str">
        <f>IF('Section 10a Bilan_Diffusion'!N203="","",'Section 10a Bilan_Diffusion'!N203)</f>
        <v/>
      </c>
      <c r="V823" s="7">
        <f>'Section 10a Bilan_Diffusion'!O203</f>
        <v>0</v>
      </c>
      <c r="W823" s="7">
        <f>'Section 10a Bilan_Diffusion'!P203</f>
        <v>0</v>
      </c>
      <c r="X823" s="7">
        <f>'Section 10a Bilan_Diffusion'!Q203</f>
        <v>0</v>
      </c>
      <c r="Y823" s="7">
        <f>'Section 10a Bilan_Diffusion'!R203</f>
        <v>0</v>
      </c>
      <c r="Z823" s="7">
        <f>'Section 10a Bilan_Diffusion'!S203</f>
        <v>0</v>
      </c>
      <c r="AA823" s="7">
        <f>'Section 10a Bilan_Diffusion'!T203</f>
        <v>0</v>
      </c>
      <c r="AB823" s="7">
        <f>'Section 10a Bilan_Diffusion'!U203</f>
        <v>0</v>
      </c>
    </row>
    <row r="824" spans="1:28">
      <c r="A824" s="7">
        <f>'Identification '!$F$11</f>
        <v>0</v>
      </c>
      <c r="B824" s="43" t="str">
        <f>IF(AND('Identification '!$F$11="",'Identification '!$F$15&lt;&gt;""),'Identification '!$F$15,IF('Identification '!$F$11="","",IF('Identification '!$F$13="Inscrire le nom de votre organisme dans la cellule F15",'Identification '!$F$15,'Identification '!$F$13)))</f>
        <v/>
      </c>
      <c r="C824" s="7" t="str">
        <f>REF!$BM$7</f>
        <v>2025-2026</v>
      </c>
      <c r="D824" s="7" t="s">
        <v>2972</v>
      </c>
      <c r="E824" s="43" t="str">
        <f>'Identification '!$F$17</f>
        <v/>
      </c>
      <c r="F824" s="7" t="str">
        <f>'Identification '!$G$18</f>
        <v/>
      </c>
      <c r="G824" s="167" t="str">
        <f>IF('Section 10a Bilan_Diffusion'!$D$6="","",'Section 10a Bilan_Diffusion'!$D$6)</f>
        <v/>
      </c>
      <c r="H824" s="7" t="str">
        <f>IF('Section 10a Bilan_Diffusion'!$D$8="","",'Section 10a Bilan_Diffusion'!$D$8)</f>
        <v/>
      </c>
      <c r="I824" s="7" t="str">
        <f>IF('Section 10a Bilan_Diffusion'!$K$8="","",'Section 10a Bilan_Diffusion'!$K$8)</f>
        <v/>
      </c>
      <c r="J824" s="43" t="str">
        <f>IF('Section 10a Bilan_Diffusion'!C204="","",'Section 10a Bilan_Diffusion'!C204)</f>
        <v/>
      </c>
      <c r="K824" s="1177" t="str">
        <f>IF('Section 10a Bilan_Diffusion'!D204="","",'Section 10a Bilan_Diffusion'!D204)</f>
        <v/>
      </c>
      <c r="L824" s="43" t="str">
        <f>IF('Section 10a Bilan_Diffusion'!E204="","",IF('Section 10a Bilan_Diffusion'!E204="«Choisir»","",'Section 10a Bilan_Diffusion'!E204))</f>
        <v/>
      </c>
      <c r="M824" s="43" t="str">
        <f>IF('Section 10a Bilan_Diffusion'!F204="","",IF('Section 10a Bilan_Diffusion'!F204="«Choisir»","",'Section 10a Bilan_Diffusion'!F204))</f>
        <v/>
      </c>
      <c r="N824" s="43" t="str">
        <f>IF('Section 10a Bilan_Diffusion'!G204="","",'Section 10a Bilan_Diffusion'!G204)</f>
        <v/>
      </c>
      <c r="O824" s="43" t="str">
        <f>IF('Section 10a Bilan_Diffusion'!H204="","",'Section 10a Bilan_Diffusion'!H204)</f>
        <v/>
      </c>
      <c r="P824" s="43" t="str">
        <f>IF('Section 10a Bilan_Diffusion'!I204="","",IF('Section 10a Bilan_Diffusion'!I204="«Choisir»","",'Section 10a Bilan_Diffusion'!I204))</f>
        <v/>
      </c>
      <c r="Q824" s="43" t="str">
        <f>IF('Section 10a Bilan_Diffusion'!J204="","",IF('Section 10a Bilan_Diffusion'!J204="«Choisir»","",'Section 10a Bilan_Diffusion'!J204))</f>
        <v/>
      </c>
      <c r="R824" s="7" t="str">
        <f>IF('Section 10a Bilan_Diffusion'!K204="","",'Section 10a Bilan_Diffusion'!K204)</f>
        <v/>
      </c>
      <c r="S824" s="7" t="str">
        <f>IF('Section 10a Bilan_Diffusion'!L204="","",'Section 10a Bilan_Diffusion'!L204)</f>
        <v/>
      </c>
      <c r="T824" s="7" t="str">
        <f>IF('Section 10a Bilan_Diffusion'!M204="","",'Section 10a Bilan_Diffusion'!M204)</f>
        <v/>
      </c>
      <c r="U824" s="7" t="str">
        <f>IF('Section 10a Bilan_Diffusion'!N204="","",'Section 10a Bilan_Diffusion'!N204)</f>
        <v/>
      </c>
      <c r="V824" s="7">
        <f>'Section 10a Bilan_Diffusion'!O204</f>
        <v>0</v>
      </c>
      <c r="W824" s="7">
        <f>'Section 10a Bilan_Diffusion'!P204</f>
        <v>0</v>
      </c>
      <c r="X824" s="7">
        <f>'Section 10a Bilan_Diffusion'!Q204</f>
        <v>0</v>
      </c>
      <c r="Y824" s="7">
        <f>'Section 10a Bilan_Diffusion'!R204</f>
        <v>0</v>
      </c>
      <c r="Z824" s="7">
        <f>'Section 10a Bilan_Diffusion'!S204</f>
        <v>0</v>
      </c>
      <c r="AA824" s="7">
        <f>'Section 10a Bilan_Diffusion'!T204</f>
        <v>0</v>
      </c>
      <c r="AB824" s="7">
        <f>'Section 10a Bilan_Diffusion'!U204</f>
        <v>0</v>
      </c>
    </row>
    <row r="825" spans="1:28">
      <c r="A825" s="7">
        <f>'Identification '!$F$11</f>
        <v>0</v>
      </c>
      <c r="B825" s="43" t="str">
        <f>IF(AND('Identification '!$F$11="",'Identification '!$F$15&lt;&gt;""),'Identification '!$F$15,IF('Identification '!$F$11="","",IF('Identification '!$F$13="Inscrire le nom de votre organisme dans la cellule F15",'Identification '!$F$15,'Identification '!$F$13)))</f>
        <v/>
      </c>
      <c r="C825" s="7" t="str">
        <f>REF!$BM$7</f>
        <v>2025-2026</v>
      </c>
      <c r="D825" s="7" t="s">
        <v>2972</v>
      </c>
      <c r="E825" s="43" t="str">
        <f>'Identification '!$F$17</f>
        <v/>
      </c>
      <c r="F825" s="7" t="str">
        <f>'Identification '!$G$18</f>
        <v/>
      </c>
      <c r="G825" s="167" t="str">
        <f>IF('Section 10a Bilan_Diffusion'!$D$6="","",'Section 10a Bilan_Diffusion'!$D$6)</f>
        <v/>
      </c>
      <c r="H825" s="7" t="str">
        <f>IF('Section 10a Bilan_Diffusion'!$D$8="","",'Section 10a Bilan_Diffusion'!$D$8)</f>
        <v/>
      </c>
      <c r="I825" s="7" t="str">
        <f>IF('Section 10a Bilan_Diffusion'!$K$8="","",'Section 10a Bilan_Diffusion'!$K$8)</f>
        <v/>
      </c>
      <c r="J825" s="43" t="str">
        <f>IF('Section 10a Bilan_Diffusion'!C205="","",'Section 10a Bilan_Diffusion'!C205)</f>
        <v/>
      </c>
      <c r="K825" s="1177" t="str">
        <f>IF('Section 10a Bilan_Diffusion'!D205="","",'Section 10a Bilan_Diffusion'!D205)</f>
        <v/>
      </c>
      <c r="L825" s="43" t="str">
        <f>IF('Section 10a Bilan_Diffusion'!E205="","",IF('Section 10a Bilan_Diffusion'!E205="«Choisir»","",'Section 10a Bilan_Diffusion'!E205))</f>
        <v/>
      </c>
      <c r="M825" s="43" t="str">
        <f>IF('Section 10a Bilan_Diffusion'!F205="","",IF('Section 10a Bilan_Diffusion'!F205="«Choisir»","",'Section 10a Bilan_Diffusion'!F205))</f>
        <v/>
      </c>
      <c r="N825" s="43" t="str">
        <f>IF('Section 10a Bilan_Diffusion'!G205="","",'Section 10a Bilan_Diffusion'!G205)</f>
        <v/>
      </c>
      <c r="O825" s="43" t="str">
        <f>IF('Section 10a Bilan_Diffusion'!H205="","",'Section 10a Bilan_Diffusion'!H205)</f>
        <v/>
      </c>
      <c r="P825" s="43" t="str">
        <f>IF('Section 10a Bilan_Diffusion'!I205="","",IF('Section 10a Bilan_Diffusion'!I205="«Choisir»","",'Section 10a Bilan_Diffusion'!I205))</f>
        <v/>
      </c>
      <c r="Q825" s="43" t="str">
        <f>IF('Section 10a Bilan_Diffusion'!J205="","",IF('Section 10a Bilan_Diffusion'!J205="«Choisir»","",'Section 10a Bilan_Diffusion'!J205))</f>
        <v/>
      </c>
      <c r="R825" s="7" t="str">
        <f>IF('Section 10a Bilan_Diffusion'!K205="","",'Section 10a Bilan_Diffusion'!K205)</f>
        <v/>
      </c>
      <c r="S825" s="7" t="str">
        <f>IF('Section 10a Bilan_Diffusion'!L205="","",'Section 10a Bilan_Diffusion'!L205)</f>
        <v/>
      </c>
      <c r="T825" s="7" t="str">
        <f>IF('Section 10a Bilan_Diffusion'!M205="","",'Section 10a Bilan_Diffusion'!M205)</f>
        <v/>
      </c>
      <c r="U825" s="7" t="str">
        <f>IF('Section 10a Bilan_Diffusion'!N205="","",'Section 10a Bilan_Diffusion'!N205)</f>
        <v/>
      </c>
      <c r="V825" s="7">
        <f>'Section 10a Bilan_Diffusion'!O205</f>
        <v>0</v>
      </c>
      <c r="W825" s="7">
        <f>'Section 10a Bilan_Diffusion'!P205</f>
        <v>0</v>
      </c>
      <c r="X825" s="7">
        <f>'Section 10a Bilan_Diffusion'!Q205</f>
        <v>0</v>
      </c>
      <c r="Y825" s="7">
        <f>'Section 10a Bilan_Diffusion'!R205</f>
        <v>0</v>
      </c>
      <c r="Z825" s="7">
        <f>'Section 10a Bilan_Diffusion'!S205</f>
        <v>0</v>
      </c>
      <c r="AA825" s="7">
        <f>'Section 10a Bilan_Diffusion'!T205</f>
        <v>0</v>
      </c>
      <c r="AB825" s="7">
        <f>'Section 10a Bilan_Diffusion'!U205</f>
        <v>0</v>
      </c>
    </row>
    <row r="826" spans="1:28">
      <c r="A826" s="7">
        <f>'Identification '!$F$11</f>
        <v>0</v>
      </c>
      <c r="B826" s="43" t="str">
        <f>IF(AND('Identification '!$F$11="",'Identification '!$F$15&lt;&gt;""),'Identification '!$F$15,IF('Identification '!$F$11="","",IF('Identification '!$F$13="Inscrire le nom de votre organisme dans la cellule F15",'Identification '!$F$15,'Identification '!$F$13)))</f>
        <v/>
      </c>
      <c r="C826" s="7" t="str">
        <f>REF!$BM$7</f>
        <v>2025-2026</v>
      </c>
      <c r="D826" s="7" t="s">
        <v>2972</v>
      </c>
      <c r="E826" s="43" t="str">
        <f>'Identification '!$F$17</f>
        <v/>
      </c>
      <c r="F826" s="7" t="str">
        <f>'Identification '!$G$18</f>
        <v/>
      </c>
      <c r="G826" s="167" t="str">
        <f>IF('Section 10a Bilan_Diffusion'!$D$6="","",'Section 10a Bilan_Diffusion'!$D$6)</f>
        <v/>
      </c>
      <c r="H826" s="7" t="str">
        <f>IF('Section 10a Bilan_Diffusion'!$D$8="","",'Section 10a Bilan_Diffusion'!$D$8)</f>
        <v/>
      </c>
      <c r="I826" s="7" t="str">
        <f>IF('Section 10a Bilan_Diffusion'!$K$8="","",'Section 10a Bilan_Diffusion'!$K$8)</f>
        <v/>
      </c>
      <c r="J826" s="43" t="str">
        <f>IF('Section 10a Bilan_Diffusion'!C206="","",'Section 10a Bilan_Diffusion'!C206)</f>
        <v/>
      </c>
      <c r="K826" s="1177" t="str">
        <f>IF('Section 10a Bilan_Diffusion'!D206="","",'Section 10a Bilan_Diffusion'!D206)</f>
        <v/>
      </c>
      <c r="L826" s="43" t="str">
        <f>IF('Section 10a Bilan_Diffusion'!E206="","",IF('Section 10a Bilan_Diffusion'!E206="«Choisir»","",'Section 10a Bilan_Diffusion'!E206))</f>
        <v/>
      </c>
      <c r="M826" s="43" t="str">
        <f>IF('Section 10a Bilan_Diffusion'!F206="","",IF('Section 10a Bilan_Diffusion'!F206="«Choisir»","",'Section 10a Bilan_Diffusion'!F206))</f>
        <v/>
      </c>
      <c r="N826" s="43" t="str">
        <f>IF('Section 10a Bilan_Diffusion'!G206="","",'Section 10a Bilan_Diffusion'!G206)</f>
        <v/>
      </c>
      <c r="O826" s="43" t="str">
        <f>IF('Section 10a Bilan_Diffusion'!H206="","",'Section 10a Bilan_Diffusion'!H206)</f>
        <v/>
      </c>
      <c r="P826" s="43" t="str">
        <f>IF('Section 10a Bilan_Diffusion'!I206="","",IF('Section 10a Bilan_Diffusion'!I206="«Choisir»","",'Section 10a Bilan_Diffusion'!I206))</f>
        <v/>
      </c>
      <c r="Q826" s="43" t="str">
        <f>IF('Section 10a Bilan_Diffusion'!J206="","",IF('Section 10a Bilan_Diffusion'!J206="«Choisir»","",'Section 10a Bilan_Diffusion'!J206))</f>
        <v/>
      </c>
      <c r="R826" s="7" t="str">
        <f>IF('Section 10a Bilan_Diffusion'!K206="","",'Section 10a Bilan_Diffusion'!K206)</f>
        <v/>
      </c>
      <c r="S826" s="7" t="str">
        <f>IF('Section 10a Bilan_Diffusion'!L206="","",'Section 10a Bilan_Diffusion'!L206)</f>
        <v/>
      </c>
      <c r="T826" s="7" t="str">
        <f>IF('Section 10a Bilan_Diffusion'!M206="","",'Section 10a Bilan_Diffusion'!M206)</f>
        <v/>
      </c>
      <c r="U826" s="7" t="str">
        <f>IF('Section 10a Bilan_Diffusion'!N206="","",'Section 10a Bilan_Diffusion'!N206)</f>
        <v/>
      </c>
      <c r="V826" s="7">
        <f>'Section 10a Bilan_Diffusion'!O206</f>
        <v>0</v>
      </c>
      <c r="W826" s="7">
        <f>'Section 10a Bilan_Diffusion'!P206</f>
        <v>0</v>
      </c>
      <c r="X826" s="7">
        <f>'Section 10a Bilan_Diffusion'!Q206</f>
        <v>0</v>
      </c>
      <c r="Y826" s="7">
        <f>'Section 10a Bilan_Diffusion'!R206</f>
        <v>0</v>
      </c>
      <c r="Z826" s="7">
        <f>'Section 10a Bilan_Diffusion'!S206</f>
        <v>0</v>
      </c>
      <c r="AA826" s="7">
        <f>'Section 10a Bilan_Diffusion'!T206</f>
        <v>0</v>
      </c>
      <c r="AB826" s="7">
        <f>'Section 10a Bilan_Diffusion'!U206</f>
        <v>0</v>
      </c>
    </row>
    <row r="827" spans="1:28">
      <c r="A827" s="7">
        <f>'Identification '!$F$11</f>
        <v>0</v>
      </c>
      <c r="B827" s="43" t="str">
        <f>IF(AND('Identification '!$F$11="",'Identification '!$F$15&lt;&gt;""),'Identification '!$F$15,IF('Identification '!$F$11="","",IF('Identification '!$F$13="Inscrire le nom de votre organisme dans la cellule F15",'Identification '!$F$15,'Identification '!$F$13)))</f>
        <v/>
      </c>
      <c r="C827" s="7" t="str">
        <f>REF!$BM$7</f>
        <v>2025-2026</v>
      </c>
      <c r="D827" s="7" t="s">
        <v>2972</v>
      </c>
      <c r="E827" s="43" t="str">
        <f>'Identification '!$F$17</f>
        <v/>
      </c>
      <c r="F827" s="7" t="str">
        <f>'Identification '!$G$18</f>
        <v/>
      </c>
      <c r="G827" s="167" t="str">
        <f>IF('Section 10a Bilan_Diffusion'!$D$6="","",'Section 10a Bilan_Diffusion'!$D$6)</f>
        <v/>
      </c>
      <c r="H827" s="7" t="str">
        <f>IF('Section 10a Bilan_Diffusion'!$D$8="","",'Section 10a Bilan_Diffusion'!$D$8)</f>
        <v/>
      </c>
      <c r="I827" s="7" t="str">
        <f>IF('Section 10a Bilan_Diffusion'!$K$8="","",'Section 10a Bilan_Diffusion'!$K$8)</f>
        <v/>
      </c>
      <c r="J827" s="43" t="str">
        <f>IF('Section 10a Bilan_Diffusion'!C207="","",'Section 10a Bilan_Diffusion'!C207)</f>
        <v/>
      </c>
      <c r="K827" s="1177" t="str">
        <f>IF('Section 10a Bilan_Diffusion'!D207="","",'Section 10a Bilan_Diffusion'!D207)</f>
        <v/>
      </c>
      <c r="L827" s="43" t="str">
        <f>IF('Section 10a Bilan_Diffusion'!E207="","",IF('Section 10a Bilan_Diffusion'!E207="«Choisir»","",'Section 10a Bilan_Diffusion'!E207))</f>
        <v/>
      </c>
      <c r="M827" s="43" t="str">
        <f>IF('Section 10a Bilan_Diffusion'!F207="","",IF('Section 10a Bilan_Diffusion'!F207="«Choisir»","",'Section 10a Bilan_Diffusion'!F207))</f>
        <v/>
      </c>
      <c r="N827" s="43" t="str">
        <f>IF('Section 10a Bilan_Diffusion'!G207="","",'Section 10a Bilan_Diffusion'!G207)</f>
        <v/>
      </c>
      <c r="O827" s="43" t="str">
        <f>IF('Section 10a Bilan_Diffusion'!H207="","",'Section 10a Bilan_Diffusion'!H207)</f>
        <v/>
      </c>
      <c r="P827" s="43" t="str">
        <f>IF('Section 10a Bilan_Diffusion'!I207="","",IF('Section 10a Bilan_Diffusion'!I207="«Choisir»","",'Section 10a Bilan_Diffusion'!I207))</f>
        <v/>
      </c>
      <c r="Q827" s="43" t="str">
        <f>IF('Section 10a Bilan_Diffusion'!J207="","",IF('Section 10a Bilan_Diffusion'!J207="«Choisir»","",'Section 10a Bilan_Diffusion'!J207))</f>
        <v/>
      </c>
      <c r="R827" s="7" t="str">
        <f>IF('Section 10a Bilan_Diffusion'!K207="","",'Section 10a Bilan_Diffusion'!K207)</f>
        <v/>
      </c>
      <c r="S827" s="7" t="str">
        <f>IF('Section 10a Bilan_Diffusion'!L207="","",'Section 10a Bilan_Diffusion'!L207)</f>
        <v/>
      </c>
      <c r="T827" s="7" t="str">
        <f>IF('Section 10a Bilan_Diffusion'!M207="","",'Section 10a Bilan_Diffusion'!M207)</f>
        <v/>
      </c>
      <c r="U827" s="7" t="str">
        <f>IF('Section 10a Bilan_Diffusion'!N207="","",'Section 10a Bilan_Diffusion'!N207)</f>
        <v/>
      </c>
      <c r="V827" s="7">
        <f>'Section 10a Bilan_Diffusion'!O207</f>
        <v>0</v>
      </c>
      <c r="W827" s="7">
        <f>'Section 10a Bilan_Diffusion'!P207</f>
        <v>0</v>
      </c>
      <c r="X827" s="7">
        <f>'Section 10a Bilan_Diffusion'!Q207</f>
        <v>0</v>
      </c>
      <c r="Y827" s="7">
        <f>'Section 10a Bilan_Diffusion'!R207</f>
        <v>0</v>
      </c>
      <c r="Z827" s="7">
        <f>'Section 10a Bilan_Diffusion'!S207</f>
        <v>0</v>
      </c>
      <c r="AA827" s="7">
        <f>'Section 10a Bilan_Diffusion'!T207</f>
        <v>0</v>
      </c>
      <c r="AB827" s="7">
        <f>'Section 10a Bilan_Diffusion'!U207</f>
        <v>0</v>
      </c>
    </row>
    <row r="828" spans="1:28">
      <c r="A828" s="7">
        <f>'Identification '!$F$11</f>
        <v>0</v>
      </c>
      <c r="B828" s="43" t="str">
        <f>IF(AND('Identification '!$F$11="",'Identification '!$F$15&lt;&gt;""),'Identification '!$F$15,IF('Identification '!$F$11="","",IF('Identification '!$F$13="Inscrire le nom de votre organisme dans la cellule F15",'Identification '!$F$15,'Identification '!$F$13)))</f>
        <v/>
      </c>
      <c r="C828" s="7" t="str">
        <f>REF!$BM$7</f>
        <v>2025-2026</v>
      </c>
      <c r="D828" s="7" t="s">
        <v>2972</v>
      </c>
      <c r="E828" s="43" t="str">
        <f>'Identification '!$F$17</f>
        <v/>
      </c>
      <c r="F828" s="7" t="str">
        <f>'Identification '!$G$18</f>
        <v/>
      </c>
      <c r="G828" s="167" t="str">
        <f>IF('Section 10a Bilan_Diffusion'!$D$6="","",'Section 10a Bilan_Diffusion'!$D$6)</f>
        <v/>
      </c>
      <c r="H828" s="7" t="str">
        <f>IF('Section 10a Bilan_Diffusion'!$D$8="","",'Section 10a Bilan_Diffusion'!$D$8)</f>
        <v/>
      </c>
      <c r="I828" s="7" t="str">
        <f>IF('Section 10a Bilan_Diffusion'!$K$8="","",'Section 10a Bilan_Diffusion'!$K$8)</f>
        <v/>
      </c>
      <c r="J828" s="43" t="str">
        <f>IF('Section 10a Bilan_Diffusion'!C208="","",'Section 10a Bilan_Diffusion'!C208)</f>
        <v/>
      </c>
      <c r="K828" s="1177" t="str">
        <f>IF('Section 10a Bilan_Diffusion'!D208="","",'Section 10a Bilan_Diffusion'!D208)</f>
        <v/>
      </c>
      <c r="L828" s="43" t="str">
        <f>IF('Section 10a Bilan_Diffusion'!E208="","",IF('Section 10a Bilan_Diffusion'!E208="«Choisir»","",'Section 10a Bilan_Diffusion'!E208))</f>
        <v/>
      </c>
      <c r="M828" s="43" t="str">
        <f>IF('Section 10a Bilan_Diffusion'!F208="","",IF('Section 10a Bilan_Diffusion'!F208="«Choisir»","",'Section 10a Bilan_Diffusion'!F208))</f>
        <v/>
      </c>
      <c r="N828" s="43" t="str">
        <f>IF('Section 10a Bilan_Diffusion'!G208="","",'Section 10a Bilan_Diffusion'!G208)</f>
        <v/>
      </c>
      <c r="O828" s="43" t="str">
        <f>IF('Section 10a Bilan_Diffusion'!H208="","",'Section 10a Bilan_Diffusion'!H208)</f>
        <v/>
      </c>
      <c r="P828" s="43" t="str">
        <f>IF('Section 10a Bilan_Diffusion'!I208="","",IF('Section 10a Bilan_Diffusion'!I208="«Choisir»","",'Section 10a Bilan_Diffusion'!I208))</f>
        <v/>
      </c>
      <c r="Q828" s="43" t="str">
        <f>IF('Section 10a Bilan_Diffusion'!J208="","",IF('Section 10a Bilan_Diffusion'!J208="«Choisir»","",'Section 10a Bilan_Diffusion'!J208))</f>
        <v/>
      </c>
      <c r="R828" s="7" t="str">
        <f>IF('Section 10a Bilan_Diffusion'!K208="","",'Section 10a Bilan_Diffusion'!K208)</f>
        <v/>
      </c>
      <c r="S828" s="7" t="str">
        <f>IF('Section 10a Bilan_Diffusion'!L208="","",'Section 10a Bilan_Diffusion'!L208)</f>
        <v/>
      </c>
      <c r="T828" s="7" t="str">
        <f>IF('Section 10a Bilan_Diffusion'!M208="","",'Section 10a Bilan_Diffusion'!M208)</f>
        <v/>
      </c>
      <c r="U828" s="7" t="str">
        <f>IF('Section 10a Bilan_Diffusion'!N208="","",'Section 10a Bilan_Diffusion'!N208)</f>
        <v/>
      </c>
      <c r="V828" s="7">
        <f>'Section 10a Bilan_Diffusion'!O208</f>
        <v>0</v>
      </c>
      <c r="W828" s="7">
        <f>'Section 10a Bilan_Diffusion'!P208</f>
        <v>0</v>
      </c>
      <c r="X828" s="7">
        <f>'Section 10a Bilan_Diffusion'!Q208</f>
        <v>0</v>
      </c>
      <c r="Y828" s="7">
        <f>'Section 10a Bilan_Diffusion'!R208</f>
        <v>0</v>
      </c>
      <c r="Z828" s="7">
        <f>'Section 10a Bilan_Diffusion'!S208</f>
        <v>0</v>
      </c>
      <c r="AA828" s="7">
        <f>'Section 10a Bilan_Diffusion'!T208</f>
        <v>0</v>
      </c>
      <c r="AB828" s="7">
        <f>'Section 10a Bilan_Diffusion'!U208</f>
        <v>0</v>
      </c>
    </row>
    <row r="829" spans="1:28">
      <c r="A829" s="7">
        <f>'Identification '!$F$11</f>
        <v>0</v>
      </c>
      <c r="B829" s="43" t="str">
        <f>IF(AND('Identification '!$F$11="",'Identification '!$F$15&lt;&gt;""),'Identification '!$F$15,IF('Identification '!$F$11="","",IF('Identification '!$F$13="Inscrire le nom de votre organisme dans la cellule F15",'Identification '!$F$15,'Identification '!$F$13)))</f>
        <v/>
      </c>
      <c r="C829" s="7" t="str">
        <f>REF!$BM$7</f>
        <v>2025-2026</v>
      </c>
      <c r="D829" s="7" t="s">
        <v>2972</v>
      </c>
      <c r="E829" s="43" t="str">
        <f>'Identification '!$F$17</f>
        <v/>
      </c>
      <c r="F829" s="7" t="str">
        <f>'Identification '!$G$18</f>
        <v/>
      </c>
      <c r="G829" s="167" t="str">
        <f>IF('Section 10a Bilan_Diffusion'!$D$6="","",'Section 10a Bilan_Diffusion'!$D$6)</f>
        <v/>
      </c>
      <c r="H829" s="7" t="str">
        <f>IF('Section 10a Bilan_Diffusion'!$D$8="","",'Section 10a Bilan_Diffusion'!$D$8)</f>
        <v/>
      </c>
      <c r="I829" s="7" t="str">
        <f>IF('Section 10a Bilan_Diffusion'!$K$8="","",'Section 10a Bilan_Diffusion'!$K$8)</f>
        <v/>
      </c>
      <c r="J829" s="43" t="str">
        <f>IF('Section 10a Bilan_Diffusion'!C209="","",'Section 10a Bilan_Diffusion'!C209)</f>
        <v/>
      </c>
      <c r="K829" s="1177" t="str">
        <f>IF('Section 10a Bilan_Diffusion'!D209="","",'Section 10a Bilan_Diffusion'!D209)</f>
        <v/>
      </c>
      <c r="L829" s="43" t="str">
        <f>IF('Section 10a Bilan_Diffusion'!E209="","",IF('Section 10a Bilan_Diffusion'!E209="«Choisir»","",'Section 10a Bilan_Diffusion'!E209))</f>
        <v/>
      </c>
      <c r="M829" s="43" t="str">
        <f>IF('Section 10a Bilan_Diffusion'!F209="","",IF('Section 10a Bilan_Diffusion'!F209="«Choisir»","",'Section 10a Bilan_Diffusion'!F209))</f>
        <v/>
      </c>
      <c r="N829" s="43" t="str">
        <f>IF('Section 10a Bilan_Diffusion'!G209="","",'Section 10a Bilan_Diffusion'!G209)</f>
        <v/>
      </c>
      <c r="O829" s="43" t="str">
        <f>IF('Section 10a Bilan_Diffusion'!H209="","",'Section 10a Bilan_Diffusion'!H209)</f>
        <v/>
      </c>
      <c r="P829" s="43" t="str">
        <f>IF('Section 10a Bilan_Diffusion'!I209="","",IF('Section 10a Bilan_Diffusion'!I209="«Choisir»","",'Section 10a Bilan_Diffusion'!I209))</f>
        <v/>
      </c>
      <c r="Q829" s="43" t="str">
        <f>IF('Section 10a Bilan_Diffusion'!J209="","",IF('Section 10a Bilan_Diffusion'!J209="«Choisir»","",'Section 10a Bilan_Diffusion'!J209))</f>
        <v/>
      </c>
      <c r="R829" s="7" t="str">
        <f>IF('Section 10a Bilan_Diffusion'!K209="","",'Section 10a Bilan_Diffusion'!K209)</f>
        <v/>
      </c>
      <c r="S829" s="7" t="str">
        <f>IF('Section 10a Bilan_Diffusion'!L209="","",'Section 10a Bilan_Diffusion'!L209)</f>
        <v/>
      </c>
      <c r="T829" s="7" t="str">
        <f>IF('Section 10a Bilan_Diffusion'!M209="","",'Section 10a Bilan_Diffusion'!M209)</f>
        <v/>
      </c>
      <c r="U829" s="7" t="str">
        <f>IF('Section 10a Bilan_Diffusion'!N209="","",'Section 10a Bilan_Diffusion'!N209)</f>
        <v/>
      </c>
      <c r="V829" s="7">
        <f>'Section 10a Bilan_Diffusion'!O209</f>
        <v>0</v>
      </c>
      <c r="W829" s="7">
        <f>'Section 10a Bilan_Diffusion'!P209</f>
        <v>0</v>
      </c>
      <c r="X829" s="7">
        <f>'Section 10a Bilan_Diffusion'!Q209</f>
        <v>0</v>
      </c>
      <c r="Y829" s="7">
        <f>'Section 10a Bilan_Diffusion'!R209</f>
        <v>0</v>
      </c>
      <c r="Z829" s="7">
        <f>'Section 10a Bilan_Diffusion'!S209</f>
        <v>0</v>
      </c>
      <c r="AA829" s="7">
        <f>'Section 10a Bilan_Diffusion'!T209</f>
        <v>0</v>
      </c>
      <c r="AB829" s="7">
        <f>'Section 10a Bilan_Diffusion'!U209</f>
        <v>0</v>
      </c>
    </row>
    <row r="830" spans="1:28">
      <c r="A830" s="7">
        <f>'Identification '!$F$11</f>
        <v>0</v>
      </c>
      <c r="B830" s="43" t="str">
        <f>IF(AND('Identification '!$F$11="",'Identification '!$F$15&lt;&gt;""),'Identification '!$F$15,IF('Identification '!$F$11="","",IF('Identification '!$F$13="Inscrire le nom de votre organisme dans la cellule F15",'Identification '!$F$15,'Identification '!$F$13)))</f>
        <v/>
      </c>
      <c r="C830" s="7" t="str">
        <f>REF!$BM$7</f>
        <v>2025-2026</v>
      </c>
      <c r="D830" s="7" t="s">
        <v>2972</v>
      </c>
      <c r="E830" s="43" t="str">
        <f>'Identification '!$F$17</f>
        <v/>
      </c>
      <c r="F830" s="7" t="str">
        <f>'Identification '!$G$18</f>
        <v/>
      </c>
      <c r="G830" s="167" t="str">
        <f>IF('Section 10a Bilan_Diffusion'!$D$6="","",'Section 10a Bilan_Diffusion'!$D$6)</f>
        <v/>
      </c>
      <c r="H830" s="7" t="str">
        <f>IF('Section 10a Bilan_Diffusion'!$D$8="","",'Section 10a Bilan_Diffusion'!$D$8)</f>
        <v/>
      </c>
      <c r="I830" s="7" t="str">
        <f>IF('Section 10a Bilan_Diffusion'!$K$8="","",'Section 10a Bilan_Diffusion'!$K$8)</f>
        <v/>
      </c>
      <c r="J830" s="43" t="str">
        <f>IF('Section 10a Bilan_Diffusion'!C210="","",'Section 10a Bilan_Diffusion'!C210)</f>
        <v/>
      </c>
      <c r="K830" s="1177" t="str">
        <f>IF('Section 10a Bilan_Diffusion'!D210="","",'Section 10a Bilan_Diffusion'!D210)</f>
        <v/>
      </c>
      <c r="L830" s="43" t="str">
        <f>IF('Section 10a Bilan_Diffusion'!E210="","",IF('Section 10a Bilan_Diffusion'!E210="«Choisir»","",'Section 10a Bilan_Diffusion'!E210))</f>
        <v/>
      </c>
      <c r="M830" s="43" t="str">
        <f>IF('Section 10a Bilan_Diffusion'!F210="","",IF('Section 10a Bilan_Diffusion'!F210="«Choisir»","",'Section 10a Bilan_Diffusion'!F210))</f>
        <v/>
      </c>
      <c r="N830" s="43" t="str">
        <f>IF('Section 10a Bilan_Diffusion'!G210="","",'Section 10a Bilan_Diffusion'!G210)</f>
        <v/>
      </c>
      <c r="O830" s="43" t="str">
        <f>IF('Section 10a Bilan_Diffusion'!H210="","",'Section 10a Bilan_Diffusion'!H210)</f>
        <v/>
      </c>
      <c r="P830" s="43" t="str">
        <f>IF('Section 10a Bilan_Diffusion'!I210="","",IF('Section 10a Bilan_Diffusion'!I210="«Choisir»","",'Section 10a Bilan_Diffusion'!I210))</f>
        <v/>
      </c>
      <c r="Q830" s="43" t="str">
        <f>IF('Section 10a Bilan_Diffusion'!J210="","",IF('Section 10a Bilan_Diffusion'!J210="«Choisir»","",'Section 10a Bilan_Diffusion'!J210))</f>
        <v/>
      </c>
      <c r="R830" s="7" t="str">
        <f>IF('Section 10a Bilan_Diffusion'!K210="","",'Section 10a Bilan_Diffusion'!K210)</f>
        <v/>
      </c>
      <c r="S830" s="7" t="str">
        <f>IF('Section 10a Bilan_Diffusion'!L210="","",'Section 10a Bilan_Diffusion'!L210)</f>
        <v/>
      </c>
      <c r="T830" s="7" t="str">
        <f>IF('Section 10a Bilan_Diffusion'!M210="","",'Section 10a Bilan_Diffusion'!M210)</f>
        <v/>
      </c>
      <c r="U830" s="7" t="str">
        <f>IF('Section 10a Bilan_Diffusion'!N210="","",'Section 10a Bilan_Diffusion'!N210)</f>
        <v/>
      </c>
      <c r="V830" s="7">
        <f>'Section 10a Bilan_Diffusion'!O210</f>
        <v>0</v>
      </c>
      <c r="W830" s="7">
        <f>'Section 10a Bilan_Diffusion'!P210</f>
        <v>0</v>
      </c>
      <c r="X830" s="7">
        <f>'Section 10a Bilan_Diffusion'!Q210</f>
        <v>0</v>
      </c>
      <c r="Y830" s="7">
        <f>'Section 10a Bilan_Diffusion'!R210</f>
        <v>0</v>
      </c>
      <c r="Z830" s="7">
        <f>'Section 10a Bilan_Diffusion'!S210</f>
        <v>0</v>
      </c>
      <c r="AA830" s="7">
        <f>'Section 10a Bilan_Diffusion'!T210</f>
        <v>0</v>
      </c>
      <c r="AB830" s="7">
        <f>'Section 10a Bilan_Diffusion'!U210</f>
        <v>0</v>
      </c>
    </row>
    <row r="831" spans="1:28">
      <c r="A831" s="7">
        <f>'Identification '!$F$11</f>
        <v>0</v>
      </c>
      <c r="B831" s="43" t="str">
        <f>IF(AND('Identification '!$F$11="",'Identification '!$F$15&lt;&gt;""),'Identification '!$F$15,IF('Identification '!$F$11="","",IF('Identification '!$F$13="Inscrire le nom de votre organisme dans la cellule F15",'Identification '!$F$15,'Identification '!$F$13)))</f>
        <v/>
      </c>
      <c r="C831" s="7" t="str">
        <f>REF!$BM$7</f>
        <v>2025-2026</v>
      </c>
      <c r="D831" s="7" t="s">
        <v>2972</v>
      </c>
      <c r="E831" s="43" t="str">
        <f>'Identification '!$F$17</f>
        <v/>
      </c>
      <c r="F831" s="7" t="str">
        <f>'Identification '!$G$18</f>
        <v/>
      </c>
      <c r="G831" s="167" t="str">
        <f>IF('Section 10a Bilan_Diffusion'!$D$6="","",'Section 10a Bilan_Diffusion'!$D$6)</f>
        <v/>
      </c>
      <c r="H831" s="7" t="str">
        <f>IF('Section 10a Bilan_Diffusion'!$D$8="","",'Section 10a Bilan_Diffusion'!$D$8)</f>
        <v/>
      </c>
      <c r="I831" s="7" t="str">
        <f>IF('Section 10a Bilan_Diffusion'!$K$8="","",'Section 10a Bilan_Diffusion'!$K$8)</f>
        <v/>
      </c>
      <c r="J831" s="43" t="str">
        <f>IF('Section 10a Bilan_Diffusion'!C211="","",'Section 10a Bilan_Diffusion'!C211)</f>
        <v/>
      </c>
      <c r="K831" s="1177" t="str">
        <f>IF('Section 10a Bilan_Diffusion'!D211="","",'Section 10a Bilan_Diffusion'!D211)</f>
        <v/>
      </c>
      <c r="L831" s="43" t="str">
        <f>IF('Section 10a Bilan_Diffusion'!E211="","",IF('Section 10a Bilan_Diffusion'!E211="«Choisir»","",'Section 10a Bilan_Diffusion'!E211))</f>
        <v/>
      </c>
      <c r="M831" s="43" t="str">
        <f>IF('Section 10a Bilan_Diffusion'!F211="","",IF('Section 10a Bilan_Diffusion'!F211="«Choisir»","",'Section 10a Bilan_Diffusion'!F211))</f>
        <v/>
      </c>
      <c r="N831" s="43" t="str">
        <f>IF('Section 10a Bilan_Diffusion'!G211="","",'Section 10a Bilan_Diffusion'!G211)</f>
        <v/>
      </c>
      <c r="O831" s="43" t="str">
        <f>IF('Section 10a Bilan_Diffusion'!H211="","",'Section 10a Bilan_Diffusion'!H211)</f>
        <v/>
      </c>
      <c r="P831" s="43" t="str">
        <f>IF('Section 10a Bilan_Diffusion'!I211="","",IF('Section 10a Bilan_Diffusion'!I211="«Choisir»","",'Section 10a Bilan_Diffusion'!I211))</f>
        <v/>
      </c>
      <c r="Q831" s="43" t="str">
        <f>IF('Section 10a Bilan_Diffusion'!J211="","",IF('Section 10a Bilan_Diffusion'!J211="«Choisir»","",'Section 10a Bilan_Diffusion'!J211))</f>
        <v/>
      </c>
      <c r="R831" s="7" t="str">
        <f>IF('Section 10a Bilan_Diffusion'!K211="","",'Section 10a Bilan_Diffusion'!K211)</f>
        <v/>
      </c>
      <c r="S831" s="7" t="str">
        <f>IF('Section 10a Bilan_Diffusion'!L211="","",'Section 10a Bilan_Diffusion'!L211)</f>
        <v/>
      </c>
      <c r="T831" s="7" t="str">
        <f>IF('Section 10a Bilan_Diffusion'!M211="","",'Section 10a Bilan_Diffusion'!M211)</f>
        <v/>
      </c>
      <c r="U831" s="7" t="str">
        <f>IF('Section 10a Bilan_Diffusion'!N211="","",'Section 10a Bilan_Diffusion'!N211)</f>
        <v/>
      </c>
      <c r="V831" s="7">
        <f>'Section 10a Bilan_Diffusion'!O211</f>
        <v>0</v>
      </c>
      <c r="W831" s="7">
        <f>'Section 10a Bilan_Diffusion'!P211</f>
        <v>0</v>
      </c>
      <c r="X831" s="7">
        <f>'Section 10a Bilan_Diffusion'!Q211</f>
        <v>0</v>
      </c>
      <c r="Y831" s="7">
        <f>'Section 10a Bilan_Diffusion'!R211</f>
        <v>0</v>
      </c>
      <c r="Z831" s="7">
        <f>'Section 10a Bilan_Diffusion'!S211</f>
        <v>0</v>
      </c>
      <c r="AA831" s="7">
        <f>'Section 10a Bilan_Diffusion'!T211</f>
        <v>0</v>
      </c>
      <c r="AB831" s="7">
        <f>'Section 10a Bilan_Diffusion'!U211</f>
        <v>0</v>
      </c>
    </row>
    <row r="832" spans="1:28">
      <c r="A832" s="7">
        <f>'Identification '!$F$11</f>
        <v>0</v>
      </c>
      <c r="B832" s="43" t="str">
        <f>IF(AND('Identification '!$F$11="",'Identification '!$F$15&lt;&gt;""),'Identification '!$F$15,IF('Identification '!$F$11="","",IF('Identification '!$F$13="Inscrire le nom de votre organisme dans la cellule F15",'Identification '!$F$15,'Identification '!$F$13)))</f>
        <v/>
      </c>
      <c r="C832" s="7" t="str">
        <f>REF!$BM$7</f>
        <v>2025-2026</v>
      </c>
      <c r="D832" s="7" t="s">
        <v>2972</v>
      </c>
      <c r="E832" s="43" t="str">
        <f>'Identification '!$F$17</f>
        <v/>
      </c>
      <c r="F832" s="7" t="str">
        <f>'Identification '!$G$18</f>
        <v/>
      </c>
      <c r="G832" s="167" t="str">
        <f>IF('Section 10a Bilan_Diffusion'!$D$6="","",'Section 10a Bilan_Diffusion'!$D$6)</f>
        <v/>
      </c>
      <c r="H832" s="7" t="str">
        <f>IF('Section 10a Bilan_Diffusion'!$D$8="","",'Section 10a Bilan_Diffusion'!$D$8)</f>
        <v/>
      </c>
      <c r="I832" s="7" t="str">
        <f>IF('Section 10a Bilan_Diffusion'!$K$8="","",'Section 10a Bilan_Diffusion'!$K$8)</f>
        <v/>
      </c>
      <c r="J832" s="43" t="str">
        <f>IF('Section 10a Bilan_Diffusion'!C212="","",'Section 10a Bilan_Diffusion'!C212)</f>
        <v/>
      </c>
      <c r="K832" s="1177" t="str">
        <f>IF('Section 10a Bilan_Diffusion'!D212="","",'Section 10a Bilan_Diffusion'!D212)</f>
        <v/>
      </c>
      <c r="L832" s="43" t="str">
        <f>IF('Section 10a Bilan_Diffusion'!E212="","",IF('Section 10a Bilan_Diffusion'!E212="«Choisir»","",'Section 10a Bilan_Diffusion'!E212))</f>
        <v/>
      </c>
      <c r="M832" s="43" t="str">
        <f>IF('Section 10a Bilan_Diffusion'!F212="","",IF('Section 10a Bilan_Diffusion'!F212="«Choisir»","",'Section 10a Bilan_Diffusion'!F212))</f>
        <v/>
      </c>
      <c r="N832" s="43" t="str">
        <f>IF('Section 10a Bilan_Diffusion'!G212="","",'Section 10a Bilan_Diffusion'!G212)</f>
        <v/>
      </c>
      <c r="O832" s="43" t="str">
        <f>IF('Section 10a Bilan_Diffusion'!H212="","",'Section 10a Bilan_Diffusion'!H212)</f>
        <v/>
      </c>
      <c r="P832" s="43" t="str">
        <f>IF('Section 10a Bilan_Diffusion'!I212="","",IF('Section 10a Bilan_Diffusion'!I212="«Choisir»","",'Section 10a Bilan_Diffusion'!I212))</f>
        <v/>
      </c>
      <c r="Q832" s="43" t="str">
        <f>IF('Section 10a Bilan_Diffusion'!J212="","",IF('Section 10a Bilan_Diffusion'!J212="«Choisir»","",'Section 10a Bilan_Diffusion'!J212))</f>
        <v/>
      </c>
      <c r="R832" s="7" t="str">
        <f>IF('Section 10a Bilan_Diffusion'!K212="","",'Section 10a Bilan_Diffusion'!K212)</f>
        <v/>
      </c>
      <c r="S832" s="7" t="str">
        <f>IF('Section 10a Bilan_Diffusion'!L212="","",'Section 10a Bilan_Diffusion'!L212)</f>
        <v/>
      </c>
      <c r="T832" s="7" t="str">
        <f>IF('Section 10a Bilan_Diffusion'!M212="","",'Section 10a Bilan_Diffusion'!M212)</f>
        <v/>
      </c>
      <c r="U832" s="7" t="str">
        <f>IF('Section 10a Bilan_Diffusion'!N212="","",'Section 10a Bilan_Diffusion'!N212)</f>
        <v/>
      </c>
      <c r="V832" s="7">
        <f>'Section 10a Bilan_Diffusion'!O212</f>
        <v>0</v>
      </c>
      <c r="W832" s="7">
        <f>'Section 10a Bilan_Diffusion'!P212</f>
        <v>0</v>
      </c>
      <c r="X832" s="7">
        <f>'Section 10a Bilan_Diffusion'!Q212</f>
        <v>0</v>
      </c>
      <c r="Y832" s="7">
        <f>'Section 10a Bilan_Diffusion'!R212</f>
        <v>0</v>
      </c>
      <c r="Z832" s="7">
        <f>'Section 10a Bilan_Diffusion'!S212</f>
        <v>0</v>
      </c>
      <c r="AA832" s="7">
        <f>'Section 10a Bilan_Diffusion'!T212</f>
        <v>0</v>
      </c>
      <c r="AB832" s="7">
        <f>'Section 10a Bilan_Diffusion'!U212</f>
        <v>0</v>
      </c>
    </row>
    <row r="833" spans="1:28">
      <c r="A833" s="7">
        <f>'Identification '!$F$11</f>
        <v>0</v>
      </c>
      <c r="B833" s="43" t="str">
        <f>IF(AND('Identification '!$F$11="",'Identification '!$F$15&lt;&gt;""),'Identification '!$F$15,IF('Identification '!$F$11="","",IF('Identification '!$F$13="Inscrire le nom de votre organisme dans la cellule F15",'Identification '!$F$15,'Identification '!$F$13)))</f>
        <v/>
      </c>
      <c r="C833" s="7" t="str">
        <f>REF!$BM$7</f>
        <v>2025-2026</v>
      </c>
      <c r="D833" s="7" t="s">
        <v>2972</v>
      </c>
      <c r="E833" s="43" t="str">
        <f>'Identification '!$F$17</f>
        <v/>
      </c>
      <c r="F833" s="7" t="str">
        <f>'Identification '!$G$18</f>
        <v/>
      </c>
      <c r="G833" s="167" t="str">
        <f>IF('Section 10a Bilan_Diffusion'!$D$6="","",'Section 10a Bilan_Diffusion'!$D$6)</f>
        <v/>
      </c>
      <c r="H833" s="7" t="str">
        <f>IF('Section 10a Bilan_Diffusion'!$D$8="","",'Section 10a Bilan_Diffusion'!$D$8)</f>
        <v/>
      </c>
      <c r="I833" s="7" t="str">
        <f>IF('Section 10a Bilan_Diffusion'!$K$8="","",'Section 10a Bilan_Diffusion'!$K$8)</f>
        <v/>
      </c>
      <c r="J833" s="43" t="str">
        <f>IF('Section 10a Bilan_Diffusion'!C213="","",'Section 10a Bilan_Diffusion'!C213)</f>
        <v/>
      </c>
      <c r="K833" s="1177" t="str">
        <f>IF('Section 10a Bilan_Diffusion'!D213="","",'Section 10a Bilan_Diffusion'!D213)</f>
        <v/>
      </c>
      <c r="L833" s="43" t="str">
        <f>IF('Section 10a Bilan_Diffusion'!E213="","",IF('Section 10a Bilan_Diffusion'!E213="«Choisir»","",'Section 10a Bilan_Diffusion'!E213))</f>
        <v/>
      </c>
      <c r="M833" s="43" t="str">
        <f>IF('Section 10a Bilan_Diffusion'!F213="","",IF('Section 10a Bilan_Diffusion'!F213="«Choisir»","",'Section 10a Bilan_Diffusion'!F213))</f>
        <v/>
      </c>
      <c r="N833" s="43" t="str">
        <f>IF('Section 10a Bilan_Diffusion'!G213="","",'Section 10a Bilan_Diffusion'!G213)</f>
        <v/>
      </c>
      <c r="O833" s="43" t="str">
        <f>IF('Section 10a Bilan_Diffusion'!H213="","",'Section 10a Bilan_Diffusion'!H213)</f>
        <v/>
      </c>
      <c r="P833" s="43" t="str">
        <f>IF('Section 10a Bilan_Diffusion'!I213="","",IF('Section 10a Bilan_Diffusion'!I213="«Choisir»","",'Section 10a Bilan_Diffusion'!I213))</f>
        <v/>
      </c>
      <c r="Q833" s="43" t="str">
        <f>IF('Section 10a Bilan_Diffusion'!J213="","",IF('Section 10a Bilan_Diffusion'!J213="«Choisir»","",'Section 10a Bilan_Diffusion'!J213))</f>
        <v/>
      </c>
      <c r="R833" s="7" t="str">
        <f>IF('Section 10a Bilan_Diffusion'!K213="","",'Section 10a Bilan_Diffusion'!K213)</f>
        <v/>
      </c>
      <c r="S833" s="7" t="str">
        <f>IF('Section 10a Bilan_Diffusion'!L213="","",'Section 10a Bilan_Diffusion'!L213)</f>
        <v/>
      </c>
      <c r="T833" s="7" t="str">
        <f>IF('Section 10a Bilan_Diffusion'!M213="","",'Section 10a Bilan_Diffusion'!M213)</f>
        <v/>
      </c>
      <c r="U833" s="7" t="str">
        <f>IF('Section 10a Bilan_Diffusion'!N213="","",'Section 10a Bilan_Diffusion'!N213)</f>
        <v/>
      </c>
      <c r="V833" s="7">
        <f>'Section 10a Bilan_Diffusion'!O213</f>
        <v>0</v>
      </c>
      <c r="W833" s="7">
        <f>'Section 10a Bilan_Diffusion'!P213</f>
        <v>0</v>
      </c>
      <c r="X833" s="7">
        <f>'Section 10a Bilan_Diffusion'!Q213</f>
        <v>0</v>
      </c>
      <c r="Y833" s="7">
        <f>'Section 10a Bilan_Diffusion'!R213</f>
        <v>0</v>
      </c>
      <c r="Z833" s="7">
        <f>'Section 10a Bilan_Diffusion'!S213</f>
        <v>0</v>
      </c>
      <c r="AA833" s="7">
        <f>'Section 10a Bilan_Diffusion'!T213</f>
        <v>0</v>
      </c>
      <c r="AB833" s="7">
        <f>'Section 10a Bilan_Diffusion'!U213</f>
        <v>0</v>
      </c>
    </row>
    <row r="834" spans="1:28">
      <c r="A834" s="7">
        <f>'Identification '!$F$11</f>
        <v>0</v>
      </c>
      <c r="B834" s="43" t="str">
        <f>IF(AND('Identification '!$F$11="",'Identification '!$F$15&lt;&gt;""),'Identification '!$F$15,IF('Identification '!$F$11="","",IF('Identification '!$F$13="Inscrire le nom de votre organisme dans la cellule F15",'Identification '!$F$15,'Identification '!$F$13)))</f>
        <v/>
      </c>
      <c r="C834" s="7" t="str">
        <f>REF!$BM$7</f>
        <v>2025-2026</v>
      </c>
      <c r="D834" s="7" t="s">
        <v>2972</v>
      </c>
      <c r="E834" s="43" t="str">
        <f>'Identification '!$F$17</f>
        <v/>
      </c>
      <c r="F834" s="7" t="str">
        <f>'Identification '!$G$18</f>
        <v/>
      </c>
      <c r="G834" s="167" t="str">
        <f>IF('Section 10a Bilan_Diffusion'!$D$6="","",'Section 10a Bilan_Diffusion'!$D$6)</f>
        <v/>
      </c>
      <c r="H834" s="7" t="str">
        <f>IF('Section 10a Bilan_Diffusion'!$D$8="","",'Section 10a Bilan_Diffusion'!$D$8)</f>
        <v/>
      </c>
      <c r="I834" s="7" t="str">
        <f>IF('Section 10a Bilan_Diffusion'!$K$8="","",'Section 10a Bilan_Diffusion'!$K$8)</f>
        <v/>
      </c>
      <c r="J834" s="43" t="str">
        <f>IF('Section 10a Bilan_Diffusion'!C214="","",'Section 10a Bilan_Diffusion'!C214)</f>
        <v/>
      </c>
      <c r="K834" s="1177" t="str">
        <f>IF('Section 10a Bilan_Diffusion'!D214="","",'Section 10a Bilan_Diffusion'!D214)</f>
        <v/>
      </c>
      <c r="L834" s="43" t="str">
        <f>IF('Section 10a Bilan_Diffusion'!E214="","",IF('Section 10a Bilan_Diffusion'!E214="«Choisir»","",'Section 10a Bilan_Diffusion'!E214))</f>
        <v/>
      </c>
      <c r="M834" s="43" t="str">
        <f>IF('Section 10a Bilan_Diffusion'!F214="","",IF('Section 10a Bilan_Diffusion'!F214="«Choisir»","",'Section 10a Bilan_Diffusion'!F214))</f>
        <v/>
      </c>
      <c r="N834" s="43" t="str">
        <f>IF('Section 10a Bilan_Diffusion'!G214="","",'Section 10a Bilan_Diffusion'!G214)</f>
        <v/>
      </c>
      <c r="O834" s="43" t="str">
        <f>IF('Section 10a Bilan_Diffusion'!H214="","",'Section 10a Bilan_Diffusion'!H214)</f>
        <v/>
      </c>
      <c r="P834" s="43" t="str">
        <f>IF('Section 10a Bilan_Diffusion'!I214="","",IF('Section 10a Bilan_Diffusion'!I214="«Choisir»","",'Section 10a Bilan_Diffusion'!I214))</f>
        <v/>
      </c>
      <c r="Q834" s="43" t="str">
        <f>IF('Section 10a Bilan_Diffusion'!J214="","",IF('Section 10a Bilan_Diffusion'!J214="«Choisir»","",'Section 10a Bilan_Diffusion'!J214))</f>
        <v/>
      </c>
      <c r="R834" s="7" t="str">
        <f>IF('Section 10a Bilan_Diffusion'!K214="","",'Section 10a Bilan_Diffusion'!K214)</f>
        <v/>
      </c>
      <c r="S834" s="7" t="str">
        <f>IF('Section 10a Bilan_Diffusion'!L214="","",'Section 10a Bilan_Diffusion'!L214)</f>
        <v/>
      </c>
      <c r="T834" s="7" t="str">
        <f>IF('Section 10a Bilan_Diffusion'!M214="","",'Section 10a Bilan_Diffusion'!M214)</f>
        <v/>
      </c>
      <c r="U834" s="7" t="str">
        <f>IF('Section 10a Bilan_Diffusion'!N214="","",'Section 10a Bilan_Diffusion'!N214)</f>
        <v/>
      </c>
      <c r="V834" s="7">
        <f>'Section 10a Bilan_Diffusion'!O214</f>
        <v>0</v>
      </c>
      <c r="W834" s="7">
        <f>'Section 10a Bilan_Diffusion'!P214</f>
        <v>0</v>
      </c>
      <c r="X834" s="7">
        <f>'Section 10a Bilan_Diffusion'!Q214</f>
        <v>0</v>
      </c>
      <c r="Y834" s="7">
        <f>'Section 10a Bilan_Diffusion'!R214</f>
        <v>0</v>
      </c>
      <c r="Z834" s="7">
        <f>'Section 10a Bilan_Diffusion'!S214</f>
        <v>0</v>
      </c>
      <c r="AA834" s="7">
        <f>'Section 10a Bilan_Diffusion'!T214</f>
        <v>0</v>
      </c>
      <c r="AB834" s="7">
        <f>'Section 10a Bilan_Diffusion'!U214</f>
        <v>0</v>
      </c>
    </row>
    <row r="835" spans="1:28">
      <c r="A835" s="7">
        <f>'Identification '!$F$11</f>
        <v>0</v>
      </c>
      <c r="B835" s="43" t="str">
        <f>IF(AND('Identification '!$F$11="",'Identification '!$F$15&lt;&gt;""),'Identification '!$F$15,IF('Identification '!$F$11="","",IF('Identification '!$F$13="Inscrire le nom de votre organisme dans la cellule F15",'Identification '!$F$15,'Identification '!$F$13)))</f>
        <v/>
      </c>
      <c r="C835" s="7" t="str">
        <f>REF!$BM$7</f>
        <v>2025-2026</v>
      </c>
      <c r="D835" s="7" t="s">
        <v>2972</v>
      </c>
      <c r="E835" s="43" t="str">
        <f>'Identification '!$F$17</f>
        <v/>
      </c>
      <c r="F835" s="7" t="str">
        <f>'Identification '!$G$18</f>
        <v/>
      </c>
      <c r="G835" s="167" t="str">
        <f>IF('Section 10a Bilan_Diffusion'!$D$6="","",'Section 10a Bilan_Diffusion'!$D$6)</f>
        <v/>
      </c>
      <c r="H835" s="7" t="str">
        <f>IF('Section 10a Bilan_Diffusion'!$D$8="","",'Section 10a Bilan_Diffusion'!$D$8)</f>
        <v/>
      </c>
      <c r="I835" s="7" t="str">
        <f>IF('Section 10a Bilan_Diffusion'!$K$8="","",'Section 10a Bilan_Diffusion'!$K$8)</f>
        <v/>
      </c>
      <c r="J835" s="43" t="str">
        <f>IF('Section 10a Bilan_Diffusion'!C215="","",'Section 10a Bilan_Diffusion'!C215)</f>
        <v/>
      </c>
      <c r="K835" s="1177" t="str">
        <f>IF('Section 10a Bilan_Diffusion'!D215="","",'Section 10a Bilan_Diffusion'!D215)</f>
        <v/>
      </c>
      <c r="L835" s="43" t="str">
        <f>IF('Section 10a Bilan_Diffusion'!E215="","",IF('Section 10a Bilan_Diffusion'!E215="«Choisir»","",'Section 10a Bilan_Diffusion'!E215))</f>
        <v/>
      </c>
      <c r="M835" s="43" t="str">
        <f>IF('Section 10a Bilan_Diffusion'!F215="","",IF('Section 10a Bilan_Diffusion'!F215="«Choisir»","",'Section 10a Bilan_Diffusion'!F215))</f>
        <v/>
      </c>
      <c r="N835" s="43" t="str">
        <f>IF('Section 10a Bilan_Diffusion'!G215="","",'Section 10a Bilan_Diffusion'!G215)</f>
        <v/>
      </c>
      <c r="O835" s="43" t="str">
        <f>IF('Section 10a Bilan_Diffusion'!H215="","",'Section 10a Bilan_Diffusion'!H215)</f>
        <v/>
      </c>
      <c r="P835" s="43" t="str">
        <f>IF('Section 10a Bilan_Diffusion'!I215="","",IF('Section 10a Bilan_Diffusion'!I215="«Choisir»","",'Section 10a Bilan_Diffusion'!I215))</f>
        <v/>
      </c>
      <c r="Q835" s="43" t="str">
        <f>IF('Section 10a Bilan_Diffusion'!J215="","",IF('Section 10a Bilan_Diffusion'!J215="«Choisir»","",'Section 10a Bilan_Diffusion'!J215))</f>
        <v/>
      </c>
      <c r="R835" s="7" t="str">
        <f>IF('Section 10a Bilan_Diffusion'!K215="","",'Section 10a Bilan_Diffusion'!K215)</f>
        <v/>
      </c>
      <c r="S835" s="7" t="str">
        <f>IF('Section 10a Bilan_Diffusion'!L215="","",'Section 10a Bilan_Diffusion'!L215)</f>
        <v/>
      </c>
      <c r="T835" s="7" t="str">
        <f>IF('Section 10a Bilan_Diffusion'!M215="","",'Section 10a Bilan_Diffusion'!M215)</f>
        <v/>
      </c>
      <c r="U835" s="7" t="str">
        <f>IF('Section 10a Bilan_Diffusion'!N215="","",'Section 10a Bilan_Diffusion'!N215)</f>
        <v/>
      </c>
      <c r="V835" s="7">
        <f>'Section 10a Bilan_Diffusion'!O215</f>
        <v>0</v>
      </c>
      <c r="W835" s="7">
        <f>'Section 10a Bilan_Diffusion'!P215</f>
        <v>0</v>
      </c>
      <c r="X835" s="7">
        <f>'Section 10a Bilan_Diffusion'!Q215</f>
        <v>0</v>
      </c>
      <c r="Y835" s="7">
        <f>'Section 10a Bilan_Diffusion'!R215</f>
        <v>0</v>
      </c>
      <c r="Z835" s="7">
        <f>'Section 10a Bilan_Diffusion'!S215</f>
        <v>0</v>
      </c>
      <c r="AA835" s="7">
        <f>'Section 10a Bilan_Diffusion'!T215</f>
        <v>0</v>
      </c>
      <c r="AB835" s="7">
        <f>'Section 10a Bilan_Diffusion'!U215</f>
        <v>0</v>
      </c>
    </row>
    <row r="836" spans="1:28">
      <c r="A836" s="7">
        <f>'Identification '!$F$11</f>
        <v>0</v>
      </c>
      <c r="B836" s="43" t="str">
        <f>IF(AND('Identification '!$F$11="",'Identification '!$F$15&lt;&gt;""),'Identification '!$F$15,IF('Identification '!$F$11="","",IF('Identification '!$F$13="Inscrire le nom de votre organisme dans la cellule F15",'Identification '!$F$15,'Identification '!$F$13)))</f>
        <v/>
      </c>
      <c r="C836" s="7" t="str">
        <f>REF!$BM$7</f>
        <v>2025-2026</v>
      </c>
      <c r="D836" s="7" t="s">
        <v>2972</v>
      </c>
      <c r="E836" s="43" t="str">
        <f>'Identification '!$F$17</f>
        <v/>
      </c>
      <c r="F836" s="7" t="str">
        <f>'Identification '!$G$18</f>
        <v/>
      </c>
      <c r="G836" s="167" t="str">
        <f>IF('Section 10a Bilan_Diffusion'!$D$6="","",'Section 10a Bilan_Diffusion'!$D$6)</f>
        <v/>
      </c>
      <c r="H836" s="7" t="str">
        <f>IF('Section 10a Bilan_Diffusion'!$D$8="","",'Section 10a Bilan_Diffusion'!$D$8)</f>
        <v/>
      </c>
      <c r="I836" s="7" t="str">
        <f>IF('Section 10a Bilan_Diffusion'!$K$8="","",'Section 10a Bilan_Diffusion'!$K$8)</f>
        <v/>
      </c>
      <c r="J836" s="43" t="str">
        <f>IF('Section 10a Bilan_Diffusion'!C216="","",'Section 10a Bilan_Diffusion'!C216)</f>
        <v/>
      </c>
      <c r="K836" s="1177" t="str">
        <f>IF('Section 10a Bilan_Diffusion'!D216="","",'Section 10a Bilan_Diffusion'!D216)</f>
        <v/>
      </c>
      <c r="L836" s="43" t="str">
        <f>IF('Section 10a Bilan_Diffusion'!E216="","",IF('Section 10a Bilan_Diffusion'!E216="«Choisir»","",'Section 10a Bilan_Diffusion'!E216))</f>
        <v/>
      </c>
      <c r="M836" s="43" t="str">
        <f>IF('Section 10a Bilan_Diffusion'!F216="","",IF('Section 10a Bilan_Diffusion'!F216="«Choisir»","",'Section 10a Bilan_Diffusion'!F216))</f>
        <v/>
      </c>
      <c r="N836" s="43" t="str">
        <f>IF('Section 10a Bilan_Diffusion'!G216="","",'Section 10a Bilan_Diffusion'!G216)</f>
        <v/>
      </c>
      <c r="O836" s="43" t="str">
        <f>IF('Section 10a Bilan_Diffusion'!H216="","",'Section 10a Bilan_Diffusion'!H216)</f>
        <v/>
      </c>
      <c r="P836" s="43" t="str">
        <f>IF('Section 10a Bilan_Diffusion'!I216="","",IF('Section 10a Bilan_Diffusion'!I216="«Choisir»","",'Section 10a Bilan_Diffusion'!I216))</f>
        <v/>
      </c>
      <c r="Q836" s="43" t="str">
        <f>IF('Section 10a Bilan_Diffusion'!J216="","",IF('Section 10a Bilan_Diffusion'!J216="«Choisir»","",'Section 10a Bilan_Diffusion'!J216))</f>
        <v/>
      </c>
      <c r="R836" s="7" t="str">
        <f>IF('Section 10a Bilan_Diffusion'!K216="","",'Section 10a Bilan_Diffusion'!K216)</f>
        <v/>
      </c>
      <c r="S836" s="7" t="str">
        <f>IF('Section 10a Bilan_Diffusion'!L216="","",'Section 10a Bilan_Diffusion'!L216)</f>
        <v/>
      </c>
      <c r="T836" s="7" t="str">
        <f>IF('Section 10a Bilan_Diffusion'!M216="","",'Section 10a Bilan_Diffusion'!M216)</f>
        <v/>
      </c>
      <c r="U836" s="7" t="str">
        <f>IF('Section 10a Bilan_Diffusion'!N216="","",'Section 10a Bilan_Diffusion'!N216)</f>
        <v/>
      </c>
      <c r="V836" s="7">
        <f>'Section 10a Bilan_Diffusion'!O216</f>
        <v>0</v>
      </c>
      <c r="W836" s="7">
        <f>'Section 10a Bilan_Diffusion'!P216</f>
        <v>0</v>
      </c>
      <c r="X836" s="7">
        <f>'Section 10a Bilan_Diffusion'!Q216</f>
        <v>0</v>
      </c>
      <c r="Y836" s="7">
        <f>'Section 10a Bilan_Diffusion'!R216</f>
        <v>0</v>
      </c>
      <c r="Z836" s="7">
        <f>'Section 10a Bilan_Diffusion'!S216</f>
        <v>0</v>
      </c>
      <c r="AA836" s="7">
        <f>'Section 10a Bilan_Diffusion'!T216</f>
        <v>0</v>
      </c>
      <c r="AB836" s="7">
        <f>'Section 10a Bilan_Diffusion'!U216</f>
        <v>0</v>
      </c>
    </row>
    <row r="837" spans="1:28">
      <c r="A837" s="7">
        <f>'Identification '!$F$11</f>
        <v>0</v>
      </c>
      <c r="B837" s="43" t="str">
        <f>IF(AND('Identification '!$F$11="",'Identification '!$F$15&lt;&gt;""),'Identification '!$F$15,IF('Identification '!$F$11="","",IF('Identification '!$F$13="Inscrire le nom de votre organisme dans la cellule F15",'Identification '!$F$15,'Identification '!$F$13)))</f>
        <v/>
      </c>
      <c r="C837" s="7" t="str">
        <f>REF!$BM$7</f>
        <v>2025-2026</v>
      </c>
      <c r="D837" s="7" t="s">
        <v>2972</v>
      </c>
      <c r="E837" s="43" t="str">
        <f>'Identification '!$F$17</f>
        <v/>
      </c>
      <c r="F837" s="7" t="str">
        <f>'Identification '!$G$18</f>
        <v/>
      </c>
      <c r="G837" s="167" t="str">
        <f>IF('Section 10a Bilan_Diffusion'!$D$6="","",'Section 10a Bilan_Diffusion'!$D$6)</f>
        <v/>
      </c>
      <c r="H837" s="7" t="str">
        <f>IF('Section 10a Bilan_Diffusion'!$D$8="","",'Section 10a Bilan_Diffusion'!$D$8)</f>
        <v/>
      </c>
      <c r="I837" s="7" t="str">
        <f>IF('Section 10a Bilan_Diffusion'!$K$8="","",'Section 10a Bilan_Diffusion'!$K$8)</f>
        <v/>
      </c>
      <c r="J837" s="43" t="str">
        <f>IF('Section 10a Bilan_Diffusion'!C217="","",'Section 10a Bilan_Diffusion'!C217)</f>
        <v/>
      </c>
      <c r="K837" s="1177" t="str">
        <f>IF('Section 10a Bilan_Diffusion'!D217="","",'Section 10a Bilan_Diffusion'!D217)</f>
        <v/>
      </c>
      <c r="L837" s="43" t="str">
        <f>IF('Section 10a Bilan_Diffusion'!E217="","",IF('Section 10a Bilan_Diffusion'!E217="«Choisir»","",'Section 10a Bilan_Diffusion'!E217))</f>
        <v/>
      </c>
      <c r="M837" s="43" t="str">
        <f>IF('Section 10a Bilan_Diffusion'!F217="","",IF('Section 10a Bilan_Diffusion'!F217="«Choisir»","",'Section 10a Bilan_Diffusion'!F217))</f>
        <v/>
      </c>
      <c r="N837" s="43" t="str">
        <f>IF('Section 10a Bilan_Diffusion'!G217="","",'Section 10a Bilan_Diffusion'!G217)</f>
        <v/>
      </c>
      <c r="O837" s="43" t="str">
        <f>IF('Section 10a Bilan_Diffusion'!H217="","",'Section 10a Bilan_Diffusion'!H217)</f>
        <v/>
      </c>
      <c r="P837" s="43" t="str">
        <f>IF('Section 10a Bilan_Diffusion'!I217="","",IF('Section 10a Bilan_Diffusion'!I217="«Choisir»","",'Section 10a Bilan_Diffusion'!I217))</f>
        <v/>
      </c>
      <c r="Q837" s="43" t="str">
        <f>IF('Section 10a Bilan_Diffusion'!J217="","",IF('Section 10a Bilan_Diffusion'!J217="«Choisir»","",'Section 10a Bilan_Diffusion'!J217))</f>
        <v/>
      </c>
      <c r="R837" s="7" t="str">
        <f>IF('Section 10a Bilan_Diffusion'!K217="","",'Section 10a Bilan_Diffusion'!K217)</f>
        <v/>
      </c>
      <c r="S837" s="7" t="str">
        <f>IF('Section 10a Bilan_Diffusion'!L217="","",'Section 10a Bilan_Diffusion'!L217)</f>
        <v/>
      </c>
      <c r="T837" s="7" t="str">
        <f>IF('Section 10a Bilan_Diffusion'!M217="","",'Section 10a Bilan_Diffusion'!M217)</f>
        <v/>
      </c>
      <c r="U837" s="7" t="str">
        <f>IF('Section 10a Bilan_Diffusion'!N217="","",'Section 10a Bilan_Diffusion'!N217)</f>
        <v/>
      </c>
      <c r="V837" s="7">
        <f>'Section 10a Bilan_Diffusion'!O217</f>
        <v>0</v>
      </c>
      <c r="W837" s="7">
        <f>'Section 10a Bilan_Diffusion'!P217</f>
        <v>0</v>
      </c>
      <c r="X837" s="7">
        <f>'Section 10a Bilan_Diffusion'!Q217</f>
        <v>0</v>
      </c>
      <c r="Y837" s="7">
        <f>'Section 10a Bilan_Diffusion'!R217</f>
        <v>0</v>
      </c>
      <c r="Z837" s="7">
        <f>'Section 10a Bilan_Diffusion'!S217</f>
        <v>0</v>
      </c>
      <c r="AA837" s="7">
        <f>'Section 10a Bilan_Diffusion'!T217</f>
        <v>0</v>
      </c>
      <c r="AB837" s="7">
        <f>'Section 10a Bilan_Diffusion'!U217</f>
        <v>0</v>
      </c>
    </row>
    <row r="838" spans="1:28">
      <c r="A838" s="7">
        <f>'Identification '!$F$11</f>
        <v>0</v>
      </c>
      <c r="B838" s="43" t="str">
        <f>IF(AND('Identification '!$F$11="",'Identification '!$F$15&lt;&gt;""),'Identification '!$F$15,IF('Identification '!$F$11="","",IF('Identification '!$F$13="Inscrire le nom de votre organisme dans la cellule F15",'Identification '!$F$15,'Identification '!$F$13)))</f>
        <v/>
      </c>
      <c r="C838" s="7" t="str">
        <f>REF!$BM$7</f>
        <v>2025-2026</v>
      </c>
      <c r="D838" s="7" t="s">
        <v>2972</v>
      </c>
      <c r="E838" s="43" t="str">
        <f>'Identification '!$F$17</f>
        <v/>
      </c>
      <c r="F838" s="7" t="str">
        <f>'Identification '!$G$18</f>
        <v/>
      </c>
      <c r="G838" s="167" t="str">
        <f>IF('Section 10a Bilan_Diffusion'!$D$6="","",'Section 10a Bilan_Diffusion'!$D$6)</f>
        <v/>
      </c>
      <c r="H838" s="7" t="str">
        <f>IF('Section 10a Bilan_Diffusion'!$D$8="","",'Section 10a Bilan_Diffusion'!$D$8)</f>
        <v/>
      </c>
      <c r="I838" s="7" t="str">
        <f>IF('Section 10a Bilan_Diffusion'!$K$8="","",'Section 10a Bilan_Diffusion'!$K$8)</f>
        <v/>
      </c>
      <c r="J838" s="43" t="str">
        <f>IF('Section 10a Bilan_Diffusion'!C218="","",'Section 10a Bilan_Diffusion'!C218)</f>
        <v/>
      </c>
      <c r="K838" s="1177" t="str">
        <f>IF('Section 10a Bilan_Diffusion'!D218="","",'Section 10a Bilan_Diffusion'!D218)</f>
        <v/>
      </c>
      <c r="L838" s="43" t="str">
        <f>IF('Section 10a Bilan_Diffusion'!E218="","",IF('Section 10a Bilan_Diffusion'!E218="«Choisir»","",'Section 10a Bilan_Diffusion'!E218))</f>
        <v/>
      </c>
      <c r="M838" s="43" t="str">
        <f>IF('Section 10a Bilan_Diffusion'!F218="","",IF('Section 10a Bilan_Diffusion'!F218="«Choisir»","",'Section 10a Bilan_Diffusion'!F218))</f>
        <v/>
      </c>
      <c r="N838" s="43" t="str">
        <f>IF('Section 10a Bilan_Diffusion'!G218="","",'Section 10a Bilan_Diffusion'!G218)</f>
        <v/>
      </c>
      <c r="O838" s="43" t="str">
        <f>IF('Section 10a Bilan_Diffusion'!H218="","",'Section 10a Bilan_Diffusion'!H218)</f>
        <v/>
      </c>
      <c r="P838" s="43" t="str">
        <f>IF('Section 10a Bilan_Diffusion'!I218="","",IF('Section 10a Bilan_Diffusion'!I218="«Choisir»","",'Section 10a Bilan_Diffusion'!I218))</f>
        <v/>
      </c>
      <c r="Q838" s="43" t="str">
        <f>IF('Section 10a Bilan_Diffusion'!J218="","",IF('Section 10a Bilan_Diffusion'!J218="«Choisir»","",'Section 10a Bilan_Diffusion'!J218))</f>
        <v/>
      </c>
      <c r="R838" s="7" t="str">
        <f>IF('Section 10a Bilan_Diffusion'!K218="","",'Section 10a Bilan_Diffusion'!K218)</f>
        <v/>
      </c>
      <c r="S838" s="7" t="str">
        <f>IF('Section 10a Bilan_Diffusion'!L218="","",'Section 10a Bilan_Diffusion'!L218)</f>
        <v/>
      </c>
      <c r="T838" s="7" t="str">
        <f>IF('Section 10a Bilan_Diffusion'!M218="","",'Section 10a Bilan_Diffusion'!M218)</f>
        <v/>
      </c>
      <c r="U838" s="7" t="str">
        <f>IF('Section 10a Bilan_Diffusion'!N218="","",'Section 10a Bilan_Diffusion'!N218)</f>
        <v/>
      </c>
      <c r="V838" s="7">
        <f>'Section 10a Bilan_Diffusion'!O218</f>
        <v>0</v>
      </c>
      <c r="W838" s="7">
        <f>'Section 10a Bilan_Diffusion'!P218</f>
        <v>0</v>
      </c>
      <c r="X838" s="7">
        <f>'Section 10a Bilan_Diffusion'!Q218</f>
        <v>0</v>
      </c>
      <c r="Y838" s="7">
        <f>'Section 10a Bilan_Diffusion'!R218</f>
        <v>0</v>
      </c>
      <c r="Z838" s="7">
        <f>'Section 10a Bilan_Diffusion'!S218</f>
        <v>0</v>
      </c>
      <c r="AA838" s="7">
        <f>'Section 10a Bilan_Diffusion'!T218</f>
        <v>0</v>
      </c>
      <c r="AB838" s="7">
        <f>'Section 10a Bilan_Diffusion'!U218</f>
        <v>0</v>
      </c>
    </row>
    <row r="839" spans="1:28">
      <c r="A839" s="7">
        <f>'Identification '!$F$11</f>
        <v>0</v>
      </c>
      <c r="B839" s="43" t="str">
        <f>IF(AND('Identification '!$F$11="",'Identification '!$F$15&lt;&gt;""),'Identification '!$F$15,IF('Identification '!$F$11="","",IF('Identification '!$F$13="Inscrire le nom de votre organisme dans la cellule F15",'Identification '!$F$15,'Identification '!$F$13)))</f>
        <v/>
      </c>
      <c r="C839" s="7" t="str">
        <f>REF!$BM$7</f>
        <v>2025-2026</v>
      </c>
      <c r="D839" s="7" t="s">
        <v>2972</v>
      </c>
      <c r="E839" s="43" t="str">
        <f>'Identification '!$F$17</f>
        <v/>
      </c>
      <c r="F839" s="7" t="str">
        <f>'Identification '!$G$18</f>
        <v/>
      </c>
      <c r="G839" s="167" t="str">
        <f>IF('Section 10a Bilan_Diffusion'!$D$6="","",'Section 10a Bilan_Diffusion'!$D$6)</f>
        <v/>
      </c>
      <c r="H839" s="7" t="str">
        <f>IF('Section 10a Bilan_Diffusion'!$D$8="","",'Section 10a Bilan_Diffusion'!$D$8)</f>
        <v/>
      </c>
      <c r="I839" s="7" t="str">
        <f>IF('Section 10a Bilan_Diffusion'!$K$8="","",'Section 10a Bilan_Diffusion'!$K$8)</f>
        <v/>
      </c>
      <c r="J839" s="43" t="str">
        <f>IF('Section 10a Bilan_Diffusion'!C219="","",'Section 10a Bilan_Diffusion'!C219)</f>
        <v/>
      </c>
      <c r="K839" s="1177" t="str">
        <f>IF('Section 10a Bilan_Diffusion'!D219="","",'Section 10a Bilan_Diffusion'!D219)</f>
        <v/>
      </c>
      <c r="L839" s="43" t="str">
        <f>IF('Section 10a Bilan_Diffusion'!E219="","",IF('Section 10a Bilan_Diffusion'!E219="«Choisir»","",'Section 10a Bilan_Diffusion'!E219))</f>
        <v/>
      </c>
      <c r="M839" s="43" t="str">
        <f>IF('Section 10a Bilan_Diffusion'!F219="","",IF('Section 10a Bilan_Diffusion'!F219="«Choisir»","",'Section 10a Bilan_Diffusion'!F219))</f>
        <v/>
      </c>
      <c r="N839" s="43" t="str">
        <f>IF('Section 10a Bilan_Diffusion'!G219="","",'Section 10a Bilan_Diffusion'!G219)</f>
        <v/>
      </c>
      <c r="O839" s="43" t="str">
        <f>IF('Section 10a Bilan_Diffusion'!H219="","",'Section 10a Bilan_Diffusion'!H219)</f>
        <v/>
      </c>
      <c r="P839" s="43" t="str">
        <f>IF('Section 10a Bilan_Diffusion'!I219="","",IF('Section 10a Bilan_Diffusion'!I219="«Choisir»","",'Section 10a Bilan_Diffusion'!I219))</f>
        <v/>
      </c>
      <c r="Q839" s="43" t="str">
        <f>IF('Section 10a Bilan_Diffusion'!J219="","",IF('Section 10a Bilan_Diffusion'!J219="«Choisir»","",'Section 10a Bilan_Diffusion'!J219))</f>
        <v/>
      </c>
      <c r="R839" s="7" t="str">
        <f>IF('Section 10a Bilan_Diffusion'!K219="","",'Section 10a Bilan_Diffusion'!K219)</f>
        <v/>
      </c>
      <c r="S839" s="7" t="str">
        <f>IF('Section 10a Bilan_Diffusion'!L219="","",'Section 10a Bilan_Diffusion'!L219)</f>
        <v/>
      </c>
      <c r="T839" s="7" t="str">
        <f>IF('Section 10a Bilan_Diffusion'!M219="","",'Section 10a Bilan_Diffusion'!M219)</f>
        <v/>
      </c>
      <c r="U839" s="7" t="str">
        <f>IF('Section 10a Bilan_Diffusion'!N219="","",'Section 10a Bilan_Diffusion'!N219)</f>
        <v/>
      </c>
      <c r="V839" s="7">
        <f>'Section 10a Bilan_Diffusion'!O219</f>
        <v>0</v>
      </c>
      <c r="W839" s="7">
        <f>'Section 10a Bilan_Diffusion'!P219</f>
        <v>0</v>
      </c>
      <c r="X839" s="7">
        <f>'Section 10a Bilan_Diffusion'!Q219</f>
        <v>0</v>
      </c>
      <c r="Y839" s="7">
        <f>'Section 10a Bilan_Diffusion'!R219</f>
        <v>0</v>
      </c>
      <c r="Z839" s="7">
        <f>'Section 10a Bilan_Diffusion'!S219</f>
        <v>0</v>
      </c>
      <c r="AA839" s="7">
        <f>'Section 10a Bilan_Diffusion'!T219</f>
        <v>0</v>
      </c>
      <c r="AB839" s="7">
        <f>'Section 10a Bilan_Diffusion'!U219</f>
        <v>0</v>
      </c>
    </row>
    <row r="840" spans="1:28">
      <c r="A840" s="7">
        <f>'Identification '!$F$11</f>
        <v>0</v>
      </c>
      <c r="B840" s="43" t="str">
        <f>IF(AND('Identification '!$F$11="",'Identification '!$F$15&lt;&gt;""),'Identification '!$F$15,IF('Identification '!$F$11="","",IF('Identification '!$F$13="Inscrire le nom de votre organisme dans la cellule F15",'Identification '!$F$15,'Identification '!$F$13)))</f>
        <v/>
      </c>
      <c r="C840" s="7" t="str">
        <f>REF!$BM$7</f>
        <v>2025-2026</v>
      </c>
      <c r="D840" s="7" t="s">
        <v>2972</v>
      </c>
      <c r="E840" s="43" t="str">
        <f>'Identification '!$F$17</f>
        <v/>
      </c>
      <c r="F840" s="7" t="str">
        <f>'Identification '!$G$18</f>
        <v/>
      </c>
      <c r="G840" s="167" t="str">
        <f>IF('Section 10a Bilan_Diffusion'!$D$6="","",'Section 10a Bilan_Diffusion'!$D$6)</f>
        <v/>
      </c>
      <c r="H840" s="7" t="str">
        <f>IF('Section 10a Bilan_Diffusion'!$D$8="","",'Section 10a Bilan_Diffusion'!$D$8)</f>
        <v/>
      </c>
      <c r="I840" s="7" t="str">
        <f>IF('Section 10a Bilan_Diffusion'!$K$8="","",'Section 10a Bilan_Diffusion'!$K$8)</f>
        <v/>
      </c>
      <c r="J840" s="43" t="str">
        <f>IF('Section 10a Bilan_Diffusion'!C220="","",'Section 10a Bilan_Diffusion'!C220)</f>
        <v/>
      </c>
      <c r="K840" s="1177" t="str">
        <f>IF('Section 10a Bilan_Diffusion'!D220="","",'Section 10a Bilan_Diffusion'!D220)</f>
        <v/>
      </c>
      <c r="L840" s="43" t="str">
        <f>IF('Section 10a Bilan_Diffusion'!E220="","",IF('Section 10a Bilan_Diffusion'!E220="«Choisir»","",'Section 10a Bilan_Diffusion'!E220))</f>
        <v/>
      </c>
      <c r="M840" s="43" t="str">
        <f>IF('Section 10a Bilan_Diffusion'!F220="","",IF('Section 10a Bilan_Diffusion'!F220="«Choisir»","",'Section 10a Bilan_Diffusion'!F220))</f>
        <v/>
      </c>
      <c r="N840" s="43" t="str">
        <f>IF('Section 10a Bilan_Diffusion'!G220="","",'Section 10a Bilan_Diffusion'!G220)</f>
        <v/>
      </c>
      <c r="O840" s="43" t="str">
        <f>IF('Section 10a Bilan_Diffusion'!H220="","",'Section 10a Bilan_Diffusion'!H220)</f>
        <v/>
      </c>
      <c r="P840" s="43" t="str">
        <f>IF('Section 10a Bilan_Diffusion'!I220="","",IF('Section 10a Bilan_Diffusion'!I220="«Choisir»","",'Section 10a Bilan_Diffusion'!I220))</f>
        <v/>
      </c>
      <c r="Q840" s="43" t="str">
        <f>IF('Section 10a Bilan_Diffusion'!J220="","",IF('Section 10a Bilan_Diffusion'!J220="«Choisir»","",'Section 10a Bilan_Diffusion'!J220))</f>
        <v/>
      </c>
      <c r="R840" s="7" t="str">
        <f>IF('Section 10a Bilan_Diffusion'!K220="","",'Section 10a Bilan_Diffusion'!K220)</f>
        <v/>
      </c>
      <c r="S840" s="7" t="str">
        <f>IF('Section 10a Bilan_Diffusion'!L220="","",'Section 10a Bilan_Diffusion'!L220)</f>
        <v/>
      </c>
      <c r="T840" s="7" t="str">
        <f>IF('Section 10a Bilan_Diffusion'!M220="","",'Section 10a Bilan_Diffusion'!M220)</f>
        <v/>
      </c>
      <c r="U840" s="7" t="str">
        <f>IF('Section 10a Bilan_Diffusion'!N220="","",'Section 10a Bilan_Diffusion'!N220)</f>
        <v/>
      </c>
      <c r="V840" s="7">
        <f>'Section 10a Bilan_Diffusion'!O220</f>
        <v>0</v>
      </c>
      <c r="W840" s="7">
        <f>'Section 10a Bilan_Diffusion'!P220</f>
        <v>0</v>
      </c>
      <c r="X840" s="7">
        <f>'Section 10a Bilan_Diffusion'!Q220</f>
        <v>0</v>
      </c>
      <c r="Y840" s="7">
        <f>'Section 10a Bilan_Diffusion'!R220</f>
        <v>0</v>
      </c>
      <c r="Z840" s="7">
        <f>'Section 10a Bilan_Diffusion'!S220</f>
        <v>0</v>
      </c>
      <c r="AA840" s="7">
        <f>'Section 10a Bilan_Diffusion'!T220</f>
        <v>0</v>
      </c>
      <c r="AB840" s="7">
        <f>'Section 10a Bilan_Diffusion'!U220</f>
        <v>0</v>
      </c>
    </row>
    <row r="841" spans="1:28">
      <c r="A841" s="7">
        <f>'Identification '!$F$11</f>
        <v>0</v>
      </c>
      <c r="B841" s="43" t="str">
        <f>IF(AND('Identification '!$F$11="",'Identification '!$F$15&lt;&gt;""),'Identification '!$F$15,IF('Identification '!$F$11="","",IF('Identification '!$F$13="Inscrire le nom de votre organisme dans la cellule F15",'Identification '!$F$15,'Identification '!$F$13)))</f>
        <v/>
      </c>
      <c r="C841" s="7" t="str">
        <f>REF!$BM$7</f>
        <v>2025-2026</v>
      </c>
      <c r="D841" s="7" t="s">
        <v>2972</v>
      </c>
      <c r="E841" s="43" t="str">
        <f>'Identification '!$F$17</f>
        <v/>
      </c>
      <c r="F841" s="7" t="str">
        <f>'Identification '!$G$18</f>
        <v/>
      </c>
      <c r="G841" s="167" t="str">
        <f>IF('Section 10a Bilan_Diffusion'!$D$6="","",'Section 10a Bilan_Diffusion'!$D$6)</f>
        <v/>
      </c>
      <c r="H841" s="7" t="str">
        <f>IF('Section 10a Bilan_Diffusion'!$D$8="","",'Section 10a Bilan_Diffusion'!$D$8)</f>
        <v/>
      </c>
      <c r="I841" s="7" t="str">
        <f>IF('Section 10a Bilan_Diffusion'!$K$8="","",'Section 10a Bilan_Diffusion'!$K$8)</f>
        <v/>
      </c>
      <c r="J841" s="43" t="str">
        <f>IF('Section 10a Bilan_Diffusion'!C221="","",'Section 10a Bilan_Diffusion'!C221)</f>
        <v/>
      </c>
      <c r="K841" s="1177" t="str">
        <f>IF('Section 10a Bilan_Diffusion'!D221="","",'Section 10a Bilan_Diffusion'!D221)</f>
        <v/>
      </c>
      <c r="L841" s="43" t="str">
        <f>IF('Section 10a Bilan_Diffusion'!E221="","",IF('Section 10a Bilan_Diffusion'!E221="«Choisir»","",'Section 10a Bilan_Diffusion'!E221))</f>
        <v/>
      </c>
      <c r="M841" s="43" t="str">
        <f>IF('Section 10a Bilan_Diffusion'!F221="","",IF('Section 10a Bilan_Diffusion'!F221="«Choisir»","",'Section 10a Bilan_Diffusion'!F221))</f>
        <v/>
      </c>
      <c r="N841" s="43" t="str">
        <f>IF('Section 10a Bilan_Diffusion'!G221="","",'Section 10a Bilan_Diffusion'!G221)</f>
        <v/>
      </c>
      <c r="O841" s="43" t="str">
        <f>IF('Section 10a Bilan_Diffusion'!H221="","",'Section 10a Bilan_Diffusion'!H221)</f>
        <v/>
      </c>
      <c r="P841" s="43" t="str">
        <f>IF('Section 10a Bilan_Diffusion'!I221="","",IF('Section 10a Bilan_Diffusion'!I221="«Choisir»","",'Section 10a Bilan_Diffusion'!I221))</f>
        <v/>
      </c>
      <c r="Q841" s="43" t="str">
        <f>IF('Section 10a Bilan_Diffusion'!J221="","",IF('Section 10a Bilan_Diffusion'!J221="«Choisir»","",'Section 10a Bilan_Diffusion'!J221))</f>
        <v/>
      </c>
      <c r="R841" s="7" t="str">
        <f>IF('Section 10a Bilan_Diffusion'!K221="","",'Section 10a Bilan_Diffusion'!K221)</f>
        <v/>
      </c>
      <c r="S841" s="7" t="str">
        <f>IF('Section 10a Bilan_Diffusion'!L221="","",'Section 10a Bilan_Diffusion'!L221)</f>
        <v/>
      </c>
      <c r="T841" s="7" t="str">
        <f>IF('Section 10a Bilan_Diffusion'!M221="","",'Section 10a Bilan_Diffusion'!M221)</f>
        <v/>
      </c>
      <c r="U841" s="7" t="str">
        <f>IF('Section 10a Bilan_Diffusion'!N221="","",'Section 10a Bilan_Diffusion'!N221)</f>
        <v/>
      </c>
      <c r="V841" s="7">
        <f>'Section 10a Bilan_Diffusion'!O221</f>
        <v>0</v>
      </c>
      <c r="W841" s="7">
        <f>'Section 10a Bilan_Diffusion'!P221</f>
        <v>0</v>
      </c>
      <c r="X841" s="7">
        <f>'Section 10a Bilan_Diffusion'!Q221</f>
        <v>0</v>
      </c>
      <c r="Y841" s="7">
        <f>'Section 10a Bilan_Diffusion'!R221</f>
        <v>0</v>
      </c>
      <c r="Z841" s="7">
        <f>'Section 10a Bilan_Diffusion'!S221</f>
        <v>0</v>
      </c>
      <c r="AA841" s="7">
        <f>'Section 10a Bilan_Diffusion'!T221</f>
        <v>0</v>
      </c>
      <c r="AB841" s="7">
        <f>'Section 10a Bilan_Diffusion'!U221</f>
        <v>0</v>
      </c>
    </row>
    <row r="842" spans="1:28">
      <c r="A842" s="7">
        <f>'Identification '!$F$11</f>
        <v>0</v>
      </c>
      <c r="B842" s="43" t="str">
        <f>IF(AND('Identification '!$F$11="",'Identification '!$F$15&lt;&gt;""),'Identification '!$F$15,IF('Identification '!$F$11="","",IF('Identification '!$F$13="Inscrire le nom de votre organisme dans la cellule F15",'Identification '!$F$15,'Identification '!$F$13)))</f>
        <v/>
      </c>
      <c r="C842" s="7" t="str">
        <f>REF!$BM$7</f>
        <v>2025-2026</v>
      </c>
      <c r="D842" s="7" t="s">
        <v>2972</v>
      </c>
      <c r="E842" s="43" t="str">
        <f>'Identification '!$F$17</f>
        <v/>
      </c>
      <c r="F842" s="7" t="str">
        <f>'Identification '!$G$18</f>
        <v/>
      </c>
      <c r="G842" s="167" t="str">
        <f>IF('Section 10a Bilan_Diffusion'!$D$6="","",'Section 10a Bilan_Diffusion'!$D$6)</f>
        <v/>
      </c>
      <c r="H842" s="7" t="str">
        <f>IF('Section 10a Bilan_Diffusion'!$D$8="","",'Section 10a Bilan_Diffusion'!$D$8)</f>
        <v/>
      </c>
      <c r="I842" s="7" t="str">
        <f>IF('Section 10a Bilan_Diffusion'!$K$8="","",'Section 10a Bilan_Diffusion'!$K$8)</f>
        <v/>
      </c>
      <c r="J842" s="43" t="str">
        <f>IF('Section 10a Bilan_Diffusion'!C222="","",'Section 10a Bilan_Diffusion'!C222)</f>
        <v/>
      </c>
      <c r="K842" s="1177" t="str">
        <f>IF('Section 10a Bilan_Diffusion'!D222="","",'Section 10a Bilan_Diffusion'!D222)</f>
        <v/>
      </c>
      <c r="L842" s="43" t="str">
        <f>IF('Section 10a Bilan_Diffusion'!E222="","",IF('Section 10a Bilan_Diffusion'!E222="«Choisir»","",'Section 10a Bilan_Diffusion'!E222))</f>
        <v/>
      </c>
      <c r="M842" s="43" t="str">
        <f>IF('Section 10a Bilan_Diffusion'!F222="","",IF('Section 10a Bilan_Diffusion'!F222="«Choisir»","",'Section 10a Bilan_Diffusion'!F222))</f>
        <v/>
      </c>
      <c r="N842" s="43" t="str">
        <f>IF('Section 10a Bilan_Diffusion'!G222="","",'Section 10a Bilan_Diffusion'!G222)</f>
        <v/>
      </c>
      <c r="O842" s="43" t="str">
        <f>IF('Section 10a Bilan_Diffusion'!H222="","",'Section 10a Bilan_Diffusion'!H222)</f>
        <v/>
      </c>
      <c r="P842" s="43" t="str">
        <f>IF('Section 10a Bilan_Diffusion'!I222="","",IF('Section 10a Bilan_Diffusion'!I222="«Choisir»","",'Section 10a Bilan_Diffusion'!I222))</f>
        <v/>
      </c>
      <c r="Q842" s="43" t="str">
        <f>IF('Section 10a Bilan_Diffusion'!J222="","",IF('Section 10a Bilan_Diffusion'!J222="«Choisir»","",'Section 10a Bilan_Diffusion'!J222))</f>
        <v/>
      </c>
      <c r="R842" s="7" t="str">
        <f>IF('Section 10a Bilan_Diffusion'!K222="","",'Section 10a Bilan_Diffusion'!K222)</f>
        <v/>
      </c>
      <c r="S842" s="7" t="str">
        <f>IF('Section 10a Bilan_Diffusion'!L222="","",'Section 10a Bilan_Diffusion'!L222)</f>
        <v/>
      </c>
      <c r="T842" s="7" t="str">
        <f>IF('Section 10a Bilan_Diffusion'!M222="","",'Section 10a Bilan_Diffusion'!M222)</f>
        <v/>
      </c>
      <c r="U842" s="7" t="str">
        <f>IF('Section 10a Bilan_Diffusion'!N222="","",'Section 10a Bilan_Diffusion'!N222)</f>
        <v/>
      </c>
      <c r="V842" s="7">
        <f>'Section 10a Bilan_Diffusion'!O222</f>
        <v>0</v>
      </c>
      <c r="W842" s="7">
        <f>'Section 10a Bilan_Diffusion'!P222</f>
        <v>0</v>
      </c>
      <c r="X842" s="7">
        <f>'Section 10a Bilan_Diffusion'!Q222</f>
        <v>0</v>
      </c>
      <c r="Y842" s="7">
        <f>'Section 10a Bilan_Diffusion'!R222</f>
        <v>0</v>
      </c>
      <c r="Z842" s="7">
        <f>'Section 10a Bilan_Diffusion'!S222</f>
        <v>0</v>
      </c>
      <c r="AA842" s="7">
        <f>'Section 10a Bilan_Diffusion'!T222</f>
        <v>0</v>
      </c>
      <c r="AB842" s="7">
        <f>'Section 10a Bilan_Diffusion'!U222</f>
        <v>0</v>
      </c>
    </row>
    <row r="843" spans="1:28">
      <c r="A843" s="7">
        <f>'Identification '!$F$11</f>
        <v>0</v>
      </c>
      <c r="B843" s="43" t="str">
        <f>IF(AND('Identification '!$F$11="",'Identification '!$F$15&lt;&gt;""),'Identification '!$F$15,IF('Identification '!$F$11="","",IF('Identification '!$F$13="Inscrire le nom de votre organisme dans la cellule F15",'Identification '!$F$15,'Identification '!$F$13)))</f>
        <v/>
      </c>
      <c r="C843" s="7" t="str">
        <f>REF!$BM$7</f>
        <v>2025-2026</v>
      </c>
      <c r="D843" s="7" t="s">
        <v>2972</v>
      </c>
      <c r="E843" s="43" t="str">
        <f>'Identification '!$F$17</f>
        <v/>
      </c>
      <c r="F843" s="7" t="str">
        <f>'Identification '!$G$18</f>
        <v/>
      </c>
      <c r="G843" s="167" t="str">
        <f>IF('Section 10a Bilan_Diffusion'!$D$6="","",'Section 10a Bilan_Diffusion'!$D$6)</f>
        <v/>
      </c>
      <c r="H843" s="7" t="str">
        <f>IF('Section 10a Bilan_Diffusion'!$D$8="","",'Section 10a Bilan_Diffusion'!$D$8)</f>
        <v/>
      </c>
      <c r="I843" s="7" t="str">
        <f>IF('Section 10a Bilan_Diffusion'!$K$8="","",'Section 10a Bilan_Diffusion'!$K$8)</f>
        <v/>
      </c>
      <c r="J843" s="43" t="str">
        <f>IF('Section 10a Bilan_Diffusion'!C223="","",'Section 10a Bilan_Diffusion'!C223)</f>
        <v/>
      </c>
      <c r="K843" s="1177" t="str">
        <f>IF('Section 10a Bilan_Diffusion'!D223="","",'Section 10a Bilan_Diffusion'!D223)</f>
        <v/>
      </c>
      <c r="L843" s="43" t="str">
        <f>IF('Section 10a Bilan_Diffusion'!E223="","",IF('Section 10a Bilan_Diffusion'!E223="«Choisir»","",'Section 10a Bilan_Diffusion'!E223))</f>
        <v/>
      </c>
      <c r="M843" s="43" t="str">
        <f>IF('Section 10a Bilan_Diffusion'!F223="","",IF('Section 10a Bilan_Diffusion'!F223="«Choisir»","",'Section 10a Bilan_Diffusion'!F223))</f>
        <v/>
      </c>
      <c r="N843" s="43" t="str">
        <f>IF('Section 10a Bilan_Diffusion'!G223="","",'Section 10a Bilan_Diffusion'!G223)</f>
        <v/>
      </c>
      <c r="O843" s="43" t="str">
        <f>IF('Section 10a Bilan_Diffusion'!H223="","",'Section 10a Bilan_Diffusion'!H223)</f>
        <v/>
      </c>
      <c r="P843" s="43" t="str">
        <f>IF('Section 10a Bilan_Diffusion'!I223="","",IF('Section 10a Bilan_Diffusion'!I223="«Choisir»","",'Section 10a Bilan_Diffusion'!I223))</f>
        <v/>
      </c>
      <c r="Q843" s="43" t="str">
        <f>IF('Section 10a Bilan_Diffusion'!J223="","",IF('Section 10a Bilan_Diffusion'!J223="«Choisir»","",'Section 10a Bilan_Diffusion'!J223))</f>
        <v/>
      </c>
      <c r="R843" s="7" t="str">
        <f>IF('Section 10a Bilan_Diffusion'!K223="","",'Section 10a Bilan_Diffusion'!K223)</f>
        <v/>
      </c>
      <c r="S843" s="7" t="str">
        <f>IF('Section 10a Bilan_Diffusion'!L223="","",'Section 10a Bilan_Diffusion'!L223)</f>
        <v/>
      </c>
      <c r="T843" s="7" t="str">
        <f>IF('Section 10a Bilan_Diffusion'!M223="","",'Section 10a Bilan_Diffusion'!M223)</f>
        <v/>
      </c>
      <c r="U843" s="7" t="str">
        <f>IF('Section 10a Bilan_Diffusion'!N223="","",'Section 10a Bilan_Diffusion'!N223)</f>
        <v/>
      </c>
      <c r="V843" s="7">
        <f>'Section 10a Bilan_Diffusion'!O223</f>
        <v>0</v>
      </c>
      <c r="W843" s="7">
        <f>'Section 10a Bilan_Diffusion'!P223</f>
        <v>0</v>
      </c>
      <c r="X843" s="7">
        <f>'Section 10a Bilan_Diffusion'!Q223</f>
        <v>0</v>
      </c>
      <c r="Y843" s="7">
        <f>'Section 10a Bilan_Diffusion'!R223</f>
        <v>0</v>
      </c>
      <c r="Z843" s="7">
        <f>'Section 10a Bilan_Diffusion'!S223</f>
        <v>0</v>
      </c>
      <c r="AA843" s="7">
        <f>'Section 10a Bilan_Diffusion'!T223</f>
        <v>0</v>
      </c>
      <c r="AB843" s="7">
        <f>'Section 10a Bilan_Diffusion'!U223</f>
        <v>0</v>
      </c>
    </row>
    <row r="844" spans="1:28">
      <c r="A844" s="7">
        <f>'Identification '!$F$11</f>
        <v>0</v>
      </c>
      <c r="B844" s="43" t="str">
        <f>IF(AND('Identification '!$F$11="",'Identification '!$F$15&lt;&gt;""),'Identification '!$F$15,IF('Identification '!$F$11="","",IF('Identification '!$F$13="Inscrire le nom de votre organisme dans la cellule F15",'Identification '!$F$15,'Identification '!$F$13)))</f>
        <v/>
      </c>
      <c r="C844" s="7" t="str">
        <f>REF!$BM$7</f>
        <v>2025-2026</v>
      </c>
      <c r="D844" s="7" t="s">
        <v>2972</v>
      </c>
      <c r="E844" s="43" t="str">
        <f>'Identification '!$F$17</f>
        <v/>
      </c>
      <c r="F844" s="7" t="str">
        <f>'Identification '!$G$18</f>
        <v/>
      </c>
      <c r="G844" s="167" t="str">
        <f>IF('Section 10a Bilan_Diffusion'!$D$6="","",'Section 10a Bilan_Diffusion'!$D$6)</f>
        <v/>
      </c>
      <c r="H844" s="7" t="str">
        <f>IF('Section 10a Bilan_Diffusion'!$D$8="","",'Section 10a Bilan_Diffusion'!$D$8)</f>
        <v/>
      </c>
      <c r="I844" s="7" t="str">
        <f>IF('Section 10a Bilan_Diffusion'!$K$8="","",'Section 10a Bilan_Diffusion'!$K$8)</f>
        <v/>
      </c>
      <c r="J844" s="43" t="str">
        <f>IF('Section 10a Bilan_Diffusion'!C224="","",'Section 10a Bilan_Diffusion'!C224)</f>
        <v/>
      </c>
      <c r="K844" s="1177" t="str">
        <f>IF('Section 10a Bilan_Diffusion'!D224="","",'Section 10a Bilan_Diffusion'!D224)</f>
        <v/>
      </c>
      <c r="L844" s="43" t="str">
        <f>IF('Section 10a Bilan_Diffusion'!E224="","",IF('Section 10a Bilan_Diffusion'!E224="«Choisir»","",'Section 10a Bilan_Diffusion'!E224))</f>
        <v/>
      </c>
      <c r="M844" s="43" t="str">
        <f>IF('Section 10a Bilan_Diffusion'!F224="","",IF('Section 10a Bilan_Diffusion'!F224="«Choisir»","",'Section 10a Bilan_Diffusion'!F224))</f>
        <v/>
      </c>
      <c r="N844" s="43" t="str">
        <f>IF('Section 10a Bilan_Diffusion'!G224="","",'Section 10a Bilan_Diffusion'!G224)</f>
        <v/>
      </c>
      <c r="O844" s="43" t="str">
        <f>IF('Section 10a Bilan_Diffusion'!H224="","",'Section 10a Bilan_Diffusion'!H224)</f>
        <v/>
      </c>
      <c r="P844" s="43" t="str">
        <f>IF('Section 10a Bilan_Diffusion'!I224="","",IF('Section 10a Bilan_Diffusion'!I224="«Choisir»","",'Section 10a Bilan_Diffusion'!I224))</f>
        <v/>
      </c>
      <c r="Q844" s="43" t="str">
        <f>IF('Section 10a Bilan_Diffusion'!J224="","",IF('Section 10a Bilan_Diffusion'!J224="«Choisir»","",'Section 10a Bilan_Diffusion'!J224))</f>
        <v/>
      </c>
      <c r="R844" s="7" t="str">
        <f>IF('Section 10a Bilan_Diffusion'!K224="","",'Section 10a Bilan_Diffusion'!K224)</f>
        <v/>
      </c>
      <c r="S844" s="7" t="str">
        <f>IF('Section 10a Bilan_Diffusion'!L224="","",'Section 10a Bilan_Diffusion'!L224)</f>
        <v/>
      </c>
      <c r="T844" s="7" t="str">
        <f>IF('Section 10a Bilan_Diffusion'!M224="","",'Section 10a Bilan_Diffusion'!M224)</f>
        <v/>
      </c>
      <c r="U844" s="7" t="str">
        <f>IF('Section 10a Bilan_Diffusion'!N224="","",'Section 10a Bilan_Diffusion'!N224)</f>
        <v/>
      </c>
      <c r="V844" s="7">
        <f>'Section 10a Bilan_Diffusion'!O224</f>
        <v>0</v>
      </c>
      <c r="W844" s="7">
        <f>'Section 10a Bilan_Diffusion'!P224</f>
        <v>0</v>
      </c>
      <c r="X844" s="7">
        <f>'Section 10a Bilan_Diffusion'!Q224</f>
        <v>0</v>
      </c>
      <c r="Y844" s="7">
        <f>'Section 10a Bilan_Diffusion'!R224</f>
        <v>0</v>
      </c>
      <c r="Z844" s="7">
        <f>'Section 10a Bilan_Diffusion'!S224</f>
        <v>0</v>
      </c>
      <c r="AA844" s="7">
        <f>'Section 10a Bilan_Diffusion'!T224</f>
        <v>0</v>
      </c>
      <c r="AB844" s="7">
        <f>'Section 10a Bilan_Diffusion'!U224</f>
        <v>0</v>
      </c>
    </row>
    <row r="845" spans="1:28">
      <c r="A845" s="7">
        <f>'Identification '!$F$11</f>
        <v>0</v>
      </c>
      <c r="B845" s="43" t="str">
        <f>IF(AND('Identification '!$F$11="",'Identification '!$F$15&lt;&gt;""),'Identification '!$F$15,IF('Identification '!$F$11="","",IF('Identification '!$F$13="Inscrire le nom de votre organisme dans la cellule F15",'Identification '!$F$15,'Identification '!$F$13)))</f>
        <v/>
      </c>
      <c r="C845" s="7" t="str">
        <f>REF!$BM$7</f>
        <v>2025-2026</v>
      </c>
      <c r="D845" s="7" t="s">
        <v>2972</v>
      </c>
      <c r="E845" s="43" t="str">
        <f>'Identification '!$F$17</f>
        <v/>
      </c>
      <c r="F845" s="7" t="str">
        <f>'Identification '!$G$18</f>
        <v/>
      </c>
      <c r="G845" s="167" t="str">
        <f>IF('Section 10a Bilan_Diffusion'!$D$6="","",'Section 10a Bilan_Diffusion'!$D$6)</f>
        <v/>
      </c>
      <c r="H845" s="7" t="str">
        <f>IF('Section 10a Bilan_Diffusion'!$D$8="","",'Section 10a Bilan_Diffusion'!$D$8)</f>
        <v/>
      </c>
      <c r="I845" s="7" t="str">
        <f>IF('Section 10a Bilan_Diffusion'!$K$8="","",'Section 10a Bilan_Diffusion'!$K$8)</f>
        <v/>
      </c>
      <c r="J845" s="43" t="str">
        <f>IF('Section 10a Bilan_Diffusion'!C225="","",'Section 10a Bilan_Diffusion'!C225)</f>
        <v/>
      </c>
      <c r="K845" s="1177" t="str">
        <f>IF('Section 10a Bilan_Diffusion'!D225="","",'Section 10a Bilan_Diffusion'!D225)</f>
        <v/>
      </c>
      <c r="L845" s="43" t="str">
        <f>IF('Section 10a Bilan_Diffusion'!E225="","",IF('Section 10a Bilan_Diffusion'!E225="«Choisir»","",'Section 10a Bilan_Diffusion'!E225))</f>
        <v/>
      </c>
      <c r="M845" s="43" t="str">
        <f>IF('Section 10a Bilan_Diffusion'!F225="","",IF('Section 10a Bilan_Diffusion'!F225="«Choisir»","",'Section 10a Bilan_Diffusion'!F225))</f>
        <v/>
      </c>
      <c r="N845" s="43" t="str">
        <f>IF('Section 10a Bilan_Diffusion'!G225="","",'Section 10a Bilan_Diffusion'!G225)</f>
        <v/>
      </c>
      <c r="O845" s="43" t="str">
        <f>IF('Section 10a Bilan_Diffusion'!H225="","",'Section 10a Bilan_Diffusion'!H225)</f>
        <v/>
      </c>
      <c r="P845" s="43" t="str">
        <f>IF('Section 10a Bilan_Diffusion'!I225="","",IF('Section 10a Bilan_Diffusion'!I225="«Choisir»","",'Section 10a Bilan_Diffusion'!I225))</f>
        <v/>
      </c>
      <c r="Q845" s="43" t="str">
        <f>IF('Section 10a Bilan_Diffusion'!J225="","",IF('Section 10a Bilan_Diffusion'!J225="«Choisir»","",'Section 10a Bilan_Diffusion'!J225))</f>
        <v/>
      </c>
      <c r="R845" s="7" t="str">
        <f>IF('Section 10a Bilan_Diffusion'!K225="","",'Section 10a Bilan_Diffusion'!K225)</f>
        <v/>
      </c>
      <c r="S845" s="7" t="str">
        <f>IF('Section 10a Bilan_Diffusion'!L225="","",'Section 10a Bilan_Diffusion'!L225)</f>
        <v/>
      </c>
      <c r="T845" s="7" t="str">
        <f>IF('Section 10a Bilan_Diffusion'!M225="","",'Section 10a Bilan_Diffusion'!M225)</f>
        <v/>
      </c>
      <c r="U845" s="7" t="str">
        <f>IF('Section 10a Bilan_Diffusion'!N225="","",'Section 10a Bilan_Diffusion'!N225)</f>
        <v/>
      </c>
      <c r="V845" s="7">
        <f>'Section 10a Bilan_Diffusion'!O225</f>
        <v>0</v>
      </c>
      <c r="W845" s="7">
        <f>'Section 10a Bilan_Diffusion'!P225</f>
        <v>0</v>
      </c>
      <c r="X845" s="7">
        <f>'Section 10a Bilan_Diffusion'!Q225</f>
        <v>0</v>
      </c>
      <c r="Y845" s="7">
        <f>'Section 10a Bilan_Diffusion'!R225</f>
        <v>0</v>
      </c>
      <c r="Z845" s="7">
        <f>'Section 10a Bilan_Diffusion'!S225</f>
        <v>0</v>
      </c>
      <c r="AA845" s="7">
        <f>'Section 10a Bilan_Diffusion'!T225</f>
        <v>0</v>
      </c>
      <c r="AB845" s="7">
        <f>'Section 10a Bilan_Diffusion'!U225</f>
        <v>0</v>
      </c>
    </row>
    <row r="846" spans="1:28">
      <c r="A846" s="7">
        <f>'Identification '!$F$11</f>
        <v>0</v>
      </c>
      <c r="B846" s="43" t="str">
        <f>IF(AND('Identification '!$F$11="",'Identification '!$F$15&lt;&gt;""),'Identification '!$F$15,IF('Identification '!$F$11="","",IF('Identification '!$F$13="Inscrire le nom de votre organisme dans la cellule F15",'Identification '!$F$15,'Identification '!$F$13)))</f>
        <v/>
      </c>
      <c r="C846" s="7" t="str">
        <f>REF!$BM$7</f>
        <v>2025-2026</v>
      </c>
      <c r="D846" s="7" t="s">
        <v>2972</v>
      </c>
      <c r="E846" s="43" t="str">
        <f>'Identification '!$F$17</f>
        <v/>
      </c>
      <c r="F846" s="7" t="str">
        <f>'Identification '!$G$18</f>
        <v/>
      </c>
      <c r="G846" s="167" t="str">
        <f>IF('Section 10a Bilan_Diffusion'!$D$6="","",'Section 10a Bilan_Diffusion'!$D$6)</f>
        <v/>
      </c>
      <c r="H846" s="7" t="str">
        <f>IF('Section 10a Bilan_Diffusion'!$D$8="","",'Section 10a Bilan_Diffusion'!$D$8)</f>
        <v/>
      </c>
      <c r="I846" s="7" t="str">
        <f>IF('Section 10a Bilan_Diffusion'!$K$8="","",'Section 10a Bilan_Diffusion'!$K$8)</f>
        <v/>
      </c>
      <c r="J846" s="43" t="str">
        <f>IF('Section 10a Bilan_Diffusion'!C226="","",'Section 10a Bilan_Diffusion'!C226)</f>
        <v/>
      </c>
      <c r="K846" s="1177" t="str">
        <f>IF('Section 10a Bilan_Diffusion'!D226="","",'Section 10a Bilan_Diffusion'!D226)</f>
        <v/>
      </c>
      <c r="L846" s="43" t="str">
        <f>IF('Section 10a Bilan_Diffusion'!E226="","",IF('Section 10a Bilan_Diffusion'!E226="«Choisir»","",'Section 10a Bilan_Diffusion'!E226))</f>
        <v/>
      </c>
      <c r="M846" s="43" t="str">
        <f>IF('Section 10a Bilan_Diffusion'!F226="","",IF('Section 10a Bilan_Diffusion'!F226="«Choisir»","",'Section 10a Bilan_Diffusion'!F226))</f>
        <v/>
      </c>
      <c r="N846" s="43" t="str">
        <f>IF('Section 10a Bilan_Diffusion'!G226="","",'Section 10a Bilan_Diffusion'!G226)</f>
        <v/>
      </c>
      <c r="O846" s="43" t="str">
        <f>IF('Section 10a Bilan_Diffusion'!H226="","",'Section 10a Bilan_Diffusion'!H226)</f>
        <v/>
      </c>
      <c r="P846" s="43" t="str">
        <f>IF('Section 10a Bilan_Diffusion'!I226="","",IF('Section 10a Bilan_Diffusion'!I226="«Choisir»","",'Section 10a Bilan_Diffusion'!I226))</f>
        <v/>
      </c>
      <c r="Q846" s="43" t="str">
        <f>IF('Section 10a Bilan_Diffusion'!J226="","",IF('Section 10a Bilan_Diffusion'!J226="«Choisir»","",'Section 10a Bilan_Diffusion'!J226))</f>
        <v/>
      </c>
      <c r="R846" s="7" t="str">
        <f>IF('Section 10a Bilan_Diffusion'!K226="","",'Section 10a Bilan_Diffusion'!K226)</f>
        <v/>
      </c>
      <c r="S846" s="7" t="str">
        <f>IF('Section 10a Bilan_Diffusion'!L226="","",'Section 10a Bilan_Diffusion'!L226)</f>
        <v/>
      </c>
      <c r="T846" s="7" t="str">
        <f>IF('Section 10a Bilan_Diffusion'!M226="","",'Section 10a Bilan_Diffusion'!M226)</f>
        <v/>
      </c>
      <c r="U846" s="7" t="str">
        <f>IF('Section 10a Bilan_Diffusion'!N226="","",'Section 10a Bilan_Diffusion'!N226)</f>
        <v/>
      </c>
      <c r="V846" s="7">
        <f>'Section 10a Bilan_Diffusion'!O226</f>
        <v>0</v>
      </c>
      <c r="W846" s="7">
        <f>'Section 10a Bilan_Diffusion'!P226</f>
        <v>0</v>
      </c>
      <c r="X846" s="7">
        <f>'Section 10a Bilan_Diffusion'!Q226</f>
        <v>0</v>
      </c>
      <c r="Y846" s="7">
        <f>'Section 10a Bilan_Diffusion'!R226</f>
        <v>0</v>
      </c>
      <c r="Z846" s="7">
        <f>'Section 10a Bilan_Diffusion'!S226</f>
        <v>0</v>
      </c>
      <c r="AA846" s="7">
        <f>'Section 10a Bilan_Diffusion'!T226</f>
        <v>0</v>
      </c>
      <c r="AB846" s="7">
        <f>'Section 10a Bilan_Diffusion'!U226</f>
        <v>0</v>
      </c>
    </row>
    <row r="847" spans="1:28">
      <c r="A847" s="7">
        <f>'Identification '!$F$11</f>
        <v>0</v>
      </c>
      <c r="B847" s="43" t="str">
        <f>IF(AND('Identification '!$F$11="",'Identification '!$F$15&lt;&gt;""),'Identification '!$F$15,IF('Identification '!$F$11="","",IF('Identification '!$F$13="Inscrire le nom de votre organisme dans la cellule F15",'Identification '!$F$15,'Identification '!$F$13)))</f>
        <v/>
      </c>
      <c r="C847" s="7" t="str">
        <f>REF!$BM$7</f>
        <v>2025-2026</v>
      </c>
      <c r="D847" s="7" t="s">
        <v>2972</v>
      </c>
      <c r="E847" s="43" t="str">
        <f>'Identification '!$F$17</f>
        <v/>
      </c>
      <c r="F847" s="7" t="str">
        <f>'Identification '!$G$18</f>
        <v/>
      </c>
      <c r="G847" s="167" t="str">
        <f>IF('Section 10a Bilan_Diffusion'!$D$6="","",'Section 10a Bilan_Diffusion'!$D$6)</f>
        <v/>
      </c>
      <c r="H847" s="7" t="str">
        <f>IF('Section 10a Bilan_Diffusion'!$D$8="","",'Section 10a Bilan_Diffusion'!$D$8)</f>
        <v/>
      </c>
      <c r="I847" s="7" t="str">
        <f>IF('Section 10a Bilan_Diffusion'!$K$8="","",'Section 10a Bilan_Diffusion'!$K$8)</f>
        <v/>
      </c>
      <c r="J847" s="43" t="str">
        <f>IF('Section 10a Bilan_Diffusion'!C227="","",'Section 10a Bilan_Diffusion'!C227)</f>
        <v/>
      </c>
      <c r="K847" s="1177" t="str">
        <f>IF('Section 10a Bilan_Diffusion'!D227="","",'Section 10a Bilan_Diffusion'!D227)</f>
        <v/>
      </c>
      <c r="L847" s="43" t="str">
        <f>IF('Section 10a Bilan_Diffusion'!E227="","",IF('Section 10a Bilan_Diffusion'!E227="«Choisir»","",'Section 10a Bilan_Diffusion'!E227))</f>
        <v/>
      </c>
      <c r="M847" s="43" t="str">
        <f>IF('Section 10a Bilan_Diffusion'!F227="","",IF('Section 10a Bilan_Diffusion'!F227="«Choisir»","",'Section 10a Bilan_Diffusion'!F227))</f>
        <v/>
      </c>
      <c r="N847" s="43" t="str">
        <f>IF('Section 10a Bilan_Diffusion'!G227="","",'Section 10a Bilan_Diffusion'!G227)</f>
        <v/>
      </c>
      <c r="O847" s="43" t="str">
        <f>IF('Section 10a Bilan_Diffusion'!H227="","",'Section 10a Bilan_Diffusion'!H227)</f>
        <v/>
      </c>
      <c r="P847" s="43" t="str">
        <f>IF('Section 10a Bilan_Diffusion'!I227="","",IF('Section 10a Bilan_Diffusion'!I227="«Choisir»","",'Section 10a Bilan_Diffusion'!I227))</f>
        <v/>
      </c>
      <c r="Q847" s="43" t="str">
        <f>IF('Section 10a Bilan_Diffusion'!J227="","",IF('Section 10a Bilan_Diffusion'!J227="«Choisir»","",'Section 10a Bilan_Diffusion'!J227))</f>
        <v/>
      </c>
      <c r="R847" s="7" t="str">
        <f>IF('Section 10a Bilan_Diffusion'!K227="","",'Section 10a Bilan_Diffusion'!K227)</f>
        <v/>
      </c>
      <c r="S847" s="7" t="str">
        <f>IF('Section 10a Bilan_Diffusion'!L227="","",'Section 10a Bilan_Diffusion'!L227)</f>
        <v/>
      </c>
      <c r="T847" s="7" t="str">
        <f>IF('Section 10a Bilan_Diffusion'!M227="","",'Section 10a Bilan_Diffusion'!M227)</f>
        <v/>
      </c>
      <c r="U847" s="7" t="str">
        <f>IF('Section 10a Bilan_Diffusion'!N227="","",'Section 10a Bilan_Diffusion'!N227)</f>
        <v/>
      </c>
      <c r="V847" s="7">
        <f>'Section 10a Bilan_Diffusion'!O227</f>
        <v>0</v>
      </c>
      <c r="W847" s="7">
        <f>'Section 10a Bilan_Diffusion'!P227</f>
        <v>0</v>
      </c>
      <c r="X847" s="7">
        <f>'Section 10a Bilan_Diffusion'!Q227</f>
        <v>0</v>
      </c>
      <c r="Y847" s="7">
        <f>'Section 10a Bilan_Diffusion'!R227</f>
        <v>0</v>
      </c>
      <c r="Z847" s="7">
        <f>'Section 10a Bilan_Diffusion'!S227</f>
        <v>0</v>
      </c>
      <c r="AA847" s="7">
        <f>'Section 10a Bilan_Diffusion'!T227</f>
        <v>0</v>
      </c>
      <c r="AB847" s="7">
        <f>'Section 10a Bilan_Diffusion'!U227</f>
        <v>0</v>
      </c>
    </row>
    <row r="848" spans="1:28">
      <c r="A848" s="7">
        <f>'Identification '!$F$11</f>
        <v>0</v>
      </c>
      <c r="B848" s="43" t="str">
        <f>IF(AND('Identification '!$F$11="",'Identification '!$F$15&lt;&gt;""),'Identification '!$F$15,IF('Identification '!$F$11="","",IF('Identification '!$F$13="Inscrire le nom de votre organisme dans la cellule F15",'Identification '!$F$15,'Identification '!$F$13)))</f>
        <v/>
      </c>
      <c r="C848" s="7" t="str">
        <f>REF!$BM$7</f>
        <v>2025-2026</v>
      </c>
      <c r="D848" s="7" t="s">
        <v>2972</v>
      </c>
      <c r="E848" s="43" t="str">
        <f>'Identification '!$F$17</f>
        <v/>
      </c>
      <c r="F848" s="7" t="str">
        <f>'Identification '!$G$18</f>
        <v/>
      </c>
      <c r="G848" s="167" t="str">
        <f>IF('Section 10a Bilan_Diffusion'!$D$6="","",'Section 10a Bilan_Diffusion'!$D$6)</f>
        <v/>
      </c>
      <c r="H848" s="7" t="str">
        <f>IF('Section 10a Bilan_Diffusion'!$D$8="","",'Section 10a Bilan_Diffusion'!$D$8)</f>
        <v/>
      </c>
      <c r="I848" s="7" t="str">
        <f>IF('Section 10a Bilan_Diffusion'!$K$8="","",'Section 10a Bilan_Diffusion'!$K$8)</f>
        <v/>
      </c>
      <c r="J848" s="43" t="str">
        <f>IF('Section 10a Bilan_Diffusion'!C228="","",'Section 10a Bilan_Diffusion'!C228)</f>
        <v/>
      </c>
      <c r="K848" s="1177" t="str">
        <f>IF('Section 10a Bilan_Diffusion'!D228="","",'Section 10a Bilan_Diffusion'!D228)</f>
        <v/>
      </c>
      <c r="L848" s="43" t="str">
        <f>IF('Section 10a Bilan_Diffusion'!E228="","",IF('Section 10a Bilan_Diffusion'!E228="«Choisir»","",'Section 10a Bilan_Diffusion'!E228))</f>
        <v/>
      </c>
      <c r="M848" s="43" t="str">
        <f>IF('Section 10a Bilan_Diffusion'!F228="","",IF('Section 10a Bilan_Diffusion'!F228="«Choisir»","",'Section 10a Bilan_Diffusion'!F228))</f>
        <v/>
      </c>
      <c r="N848" s="43" t="str">
        <f>IF('Section 10a Bilan_Diffusion'!G228="","",'Section 10a Bilan_Diffusion'!G228)</f>
        <v/>
      </c>
      <c r="O848" s="43" t="str">
        <f>IF('Section 10a Bilan_Diffusion'!H228="","",'Section 10a Bilan_Diffusion'!H228)</f>
        <v/>
      </c>
      <c r="P848" s="43" t="str">
        <f>IF('Section 10a Bilan_Diffusion'!I228="","",IF('Section 10a Bilan_Diffusion'!I228="«Choisir»","",'Section 10a Bilan_Diffusion'!I228))</f>
        <v/>
      </c>
      <c r="Q848" s="43" t="str">
        <f>IF('Section 10a Bilan_Diffusion'!J228="","",IF('Section 10a Bilan_Diffusion'!J228="«Choisir»","",'Section 10a Bilan_Diffusion'!J228))</f>
        <v/>
      </c>
      <c r="R848" s="7" t="str">
        <f>IF('Section 10a Bilan_Diffusion'!K228="","",'Section 10a Bilan_Diffusion'!K228)</f>
        <v/>
      </c>
      <c r="S848" s="7" t="str">
        <f>IF('Section 10a Bilan_Diffusion'!L228="","",'Section 10a Bilan_Diffusion'!L228)</f>
        <v/>
      </c>
      <c r="T848" s="7" t="str">
        <f>IF('Section 10a Bilan_Diffusion'!M228="","",'Section 10a Bilan_Diffusion'!M228)</f>
        <v/>
      </c>
      <c r="U848" s="7" t="str">
        <f>IF('Section 10a Bilan_Diffusion'!N228="","",'Section 10a Bilan_Diffusion'!N228)</f>
        <v/>
      </c>
      <c r="V848" s="7">
        <f>'Section 10a Bilan_Diffusion'!O228</f>
        <v>0</v>
      </c>
      <c r="W848" s="7">
        <f>'Section 10a Bilan_Diffusion'!P228</f>
        <v>0</v>
      </c>
      <c r="X848" s="7">
        <f>'Section 10a Bilan_Diffusion'!Q228</f>
        <v>0</v>
      </c>
      <c r="Y848" s="7">
        <f>'Section 10a Bilan_Diffusion'!R228</f>
        <v>0</v>
      </c>
      <c r="Z848" s="7">
        <f>'Section 10a Bilan_Diffusion'!S228</f>
        <v>0</v>
      </c>
      <c r="AA848" s="7">
        <f>'Section 10a Bilan_Diffusion'!T228</f>
        <v>0</v>
      </c>
      <c r="AB848" s="7">
        <f>'Section 10a Bilan_Diffusion'!U228</f>
        <v>0</v>
      </c>
    </row>
    <row r="849" spans="1:28">
      <c r="A849" s="7">
        <f>'Identification '!$F$11</f>
        <v>0</v>
      </c>
      <c r="B849" s="43" t="str">
        <f>IF(AND('Identification '!$F$11="",'Identification '!$F$15&lt;&gt;""),'Identification '!$F$15,IF('Identification '!$F$11="","",IF('Identification '!$F$13="Inscrire le nom de votre organisme dans la cellule F15",'Identification '!$F$15,'Identification '!$F$13)))</f>
        <v/>
      </c>
      <c r="C849" s="7" t="str">
        <f>REF!$BM$7</f>
        <v>2025-2026</v>
      </c>
      <c r="D849" s="7" t="s">
        <v>2972</v>
      </c>
      <c r="E849" s="43" t="str">
        <f>'Identification '!$F$17</f>
        <v/>
      </c>
      <c r="F849" s="7" t="str">
        <f>'Identification '!$G$18</f>
        <v/>
      </c>
      <c r="G849" s="167" t="str">
        <f>IF('Section 10a Bilan_Diffusion'!$D$6="","",'Section 10a Bilan_Diffusion'!$D$6)</f>
        <v/>
      </c>
      <c r="H849" s="7" t="str">
        <f>IF('Section 10a Bilan_Diffusion'!$D$8="","",'Section 10a Bilan_Diffusion'!$D$8)</f>
        <v/>
      </c>
      <c r="I849" s="7" t="str">
        <f>IF('Section 10a Bilan_Diffusion'!$K$8="","",'Section 10a Bilan_Diffusion'!$K$8)</f>
        <v/>
      </c>
      <c r="J849" s="43" t="str">
        <f>IF('Section 10a Bilan_Diffusion'!C229="","",'Section 10a Bilan_Diffusion'!C229)</f>
        <v/>
      </c>
      <c r="K849" s="1177" t="str">
        <f>IF('Section 10a Bilan_Diffusion'!D229="","",'Section 10a Bilan_Diffusion'!D229)</f>
        <v/>
      </c>
      <c r="L849" s="43" t="str">
        <f>IF('Section 10a Bilan_Diffusion'!E229="","",IF('Section 10a Bilan_Diffusion'!E229="«Choisir»","",'Section 10a Bilan_Diffusion'!E229))</f>
        <v/>
      </c>
      <c r="M849" s="43" t="str">
        <f>IF('Section 10a Bilan_Diffusion'!F229="","",IF('Section 10a Bilan_Diffusion'!F229="«Choisir»","",'Section 10a Bilan_Diffusion'!F229))</f>
        <v/>
      </c>
      <c r="N849" s="43" t="str">
        <f>IF('Section 10a Bilan_Diffusion'!G229="","",'Section 10a Bilan_Diffusion'!G229)</f>
        <v/>
      </c>
      <c r="O849" s="43" t="str">
        <f>IF('Section 10a Bilan_Diffusion'!H229="","",'Section 10a Bilan_Diffusion'!H229)</f>
        <v/>
      </c>
      <c r="P849" s="43" t="str">
        <f>IF('Section 10a Bilan_Diffusion'!I229="","",IF('Section 10a Bilan_Diffusion'!I229="«Choisir»","",'Section 10a Bilan_Diffusion'!I229))</f>
        <v/>
      </c>
      <c r="Q849" s="43" t="str">
        <f>IF('Section 10a Bilan_Diffusion'!J229="","",IF('Section 10a Bilan_Diffusion'!J229="«Choisir»","",'Section 10a Bilan_Diffusion'!J229))</f>
        <v/>
      </c>
      <c r="R849" s="7" t="str">
        <f>IF('Section 10a Bilan_Diffusion'!K229="","",'Section 10a Bilan_Diffusion'!K229)</f>
        <v/>
      </c>
      <c r="S849" s="7" t="str">
        <f>IF('Section 10a Bilan_Diffusion'!L229="","",'Section 10a Bilan_Diffusion'!L229)</f>
        <v/>
      </c>
      <c r="T849" s="7" t="str">
        <f>IF('Section 10a Bilan_Diffusion'!M229="","",'Section 10a Bilan_Diffusion'!M229)</f>
        <v/>
      </c>
      <c r="U849" s="7" t="str">
        <f>IF('Section 10a Bilan_Diffusion'!N229="","",'Section 10a Bilan_Diffusion'!N229)</f>
        <v/>
      </c>
      <c r="V849" s="7">
        <f>'Section 10a Bilan_Diffusion'!O229</f>
        <v>0</v>
      </c>
      <c r="W849" s="7">
        <f>'Section 10a Bilan_Diffusion'!P229</f>
        <v>0</v>
      </c>
      <c r="X849" s="7">
        <f>'Section 10a Bilan_Diffusion'!Q229</f>
        <v>0</v>
      </c>
      <c r="Y849" s="7">
        <f>'Section 10a Bilan_Diffusion'!R229</f>
        <v>0</v>
      </c>
      <c r="Z849" s="7">
        <f>'Section 10a Bilan_Diffusion'!S229</f>
        <v>0</v>
      </c>
      <c r="AA849" s="7">
        <f>'Section 10a Bilan_Diffusion'!T229</f>
        <v>0</v>
      </c>
      <c r="AB849" s="7">
        <f>'Section 10a Bilan_Diffusion'!U229</f>
        <v>0</v>
      </c>
    </row>
    <row r="850" spans="1:28">
      <c r="A850" s="7">
        <f>'Identification '!$F$11</f>
        <v>0</v>
      </c>
      <c r="B850" s="43" t="str">
        <f>IF(AND('Identification '!$F$11="",'Identification '!$F$15&lt;&gt;""),'Identification '!$F$15,IF('Identification '!$F$11="","",IF('Identification '!$F$13="Inscrire le nom de votre organisme dans la cellule F15",'Identification '!$F$15,'Identification '!$F$13)))</f>
        <v/>
      </c>
      <c r="C850" s="7" t="str">
        <f>REF!$BM$7</f>
        <v>2025-2026</v>
      </c>
      <c r="D850" s="7" t="s">
        <v>2972</v>
      </c>
      <c r="E850" s="43" t="str">
        <f>'Identification '!$F$17</f>
        <v/>
      </c>
      <c r="F850" s="7" t="str">
        <f>'Identification '!$G$18</f>
        <v/>
      </c>
      <c r="G850" s="167" t="str">
        <f>IF('Section 10a Bilan_Diffusion'!$D$6="","",'Section 10a Bilan_Diffusion'!$D$6)</f>
        <v/>
      </c>
      <c r="H850" s="7" t="str">
        <f>IF('Section 10a Bilan_Diffusion'!$D$8="","",'Section 10a Bilan_Diffusion'!$D$8)</f>
        <v/>
      </c>
      <c r="I850" s="7" t="str">
        <f>IF('Section 10a Bilan_Diffusion'!$K$8="","",'Section 10a Bilan_Diffusion'!$K$8)</f>
        <v/>
      </c>
      <c r="J850" s="43" t="str">
        <f>IF('Section 10a Bilan_Diffusion'!C230="","",'Section 10a Bilan_Diffusion'!C230)</f>
        <v/>
      </c>
      <c r="K850" s="1177" t="str">
        <f>IF('Section 10a Bilan_Diffusion'!D230="","",'Section 10a Bilan_Diffusion'!D230)</f>
        <v/>
      </c>
      <c r="L850" s="43" t="str">
        <f>IF('Section 10a Bilan_Diffusion'!E230="","",IF('Section 10a Bilan_Diffusion'!E230="«Choisir»","",'Section 10a Bilan_Diffusion'!E230))</f>
        <v/>
      </c>
      <c r="M850" s="43" t="str">
        <f>IF('Section 10a Bilan_Diffusion'!F230="","",IF('Section 10a Bilan_Diffusion'!F230="«Choisir»","",'Section 10a Bilan_Diffusion'!F230))</f>
        <v/>
      </c>
      <c r="N850" s="43" t="str">
        <f>IF('Section 10a Bilan_Diffusion'!G230="","",'Section 10a Bilan_Diffusion'!G230)</f>
        <v/>
      </c>
      <c r="O850" s="43" t="str">
        <f>IF('Section 10a Bilan_Diffusion'!H230="","",'Section 10a Bilan_Diffusion'!H230)</f>
        <v/>
      </c>
      <c r="P850" s="43" t="str">
        <f>IF('Section 10a Bilan_Diffusion'!I230="","",IF('Section 10a Bilan_Diffusion'!I230="«Choisir»","",'Section 10a Bilan_Diffusion'!I230))</f>
        <v/>
      </c>
      <c r="Q850" s="43" t="str">
        <f>IF('Section 10a Bilan_Diffusion'!J230="","",IF('Section 10a Bilan_Diffusion'!J230="«Choisir»","",'Section 10a Bilan_Diffusion'!J230))</f>
        <v/>
      </c>
      <c r="R850" s="7" t="str">
        <f>IF('Section 10a Bilan_Diffusion'!K230="","",'Section 10a Bilan_Diffusion'!K230)</f>
        <v/>
      </c>
      <c r="S850" s="7" t="str">
        <f>IF('Section 10a Bilan_Diffusion'!L230="","",'Section 10a Bilan_Diffusion'!L230)</f>
        <v/>
      </c>
      <c r="T850" s="7" t="str">
        <f>IF('Section 10a Bilan_Diffusion'!M230="","",'Section 10a Bilan_Diffusion'!M230)</f>
        <v/>
      </c>
      <c r="U850" s="7" t="str">
        <f>IF('Section 10a Bilan_Diffusion'!N230="","",'Section 10a Bilan_Diffusion'!N230)</f>
        <v/>
      </c>
      <c r="V850" s="7">
        <f>'Section 10a Bilan_Diffusion'!O230</f>
        <v>0</v>
      </c>
      <c r="W850" s="7">
        <f>'Section 10a Bilan_Diffusion'!P230</f>
        <v>0</v>
      </c>
      <c r="X850" s="7">
        <f>'Section 10a Bilan_Diffusion'!Q230</f>
        <v>0</v>
      </c>
      <c r="Y850" s="7">
        <f>'Section 10a Bilan_Diffusion'!R230</f>
        <v>0</v>
      </c>
      <c r="Z850" s="7">
        <f>'Section 10a Bilan_Diffusion'!S230</f>
        <v>0</v>
      </c>
      <c r="AA850" s="7">
        <f>'Section 10a Bilan_Diffusion'!T230</f>
        <v>0</v>
      </c>
      <c r="AB850" s="7">
        <f>'Section 10a Bilan_Diffusion'!U230</f>
        <v>0</v>
      </c>
    </row>
    <row r="851" spans="1:28">
      <c r="A851" s="7">
        <f>'Identification '!$F$11</f>
        <v>0</v>
      </c>
      <c r="B851" s="43" t="str">
        <f>IF(AND('Identification '!$F$11="",'Identification '!$F$15&lt;&gt;""),'Identification '!$F$15,IF('Identification '!$F$11="","",IF('Identification '!$F$13="Inscrire le nom de votre organisme dans la cellule F15",'Identification '!$F$15,'Identification '!$F$13)))</f>
        <v/>
      </c>
      <c r="C851" s="7" t="str">
        <f>REF!$BM$7</f>
        <v>2025-2026</v>
      </c>
      <c r="D851" s="7" t="s">
        <v>2972</v>
      </c>
      <c r="E851" s="43" t="str">
        <f>'Identification '!$F$17</f>
        <v/>
      </c>
      <c r="F851" s="7" t="str">
        <f>'Identification '!$G$18</f>
        <v/>
      </c>
      <c r="G851" s="167" t="str">
        <f>IF('Section 10a Bilan_Diffusion'!$D$6="","",'Section 10a Bilan_Diffusion'!$D$6)</f>
        <v/>
      </c>
      <c r="H851" s="7" t="str">
        <f>IF('Section 10a Bilan_Diffusion'!$D$8="","",'Section 10a Bilan_Diffusion'!$D$8)</f>
        <v/>
      </c>
      <c r="I851" s="7" t="str">
        <f>IF('Section 10a Bilan_Diffusion'!$K$8="","",'Section 10a Bilan_Diffusion'!$K$8)</f>
        <v/>
      </c>
      <c r="J851" s="43" t="str">
        <f>IF('Section 10a Bilan_Diffusion'!C231="","",'Section 10a Bilan_Diffusion'!C231)</f>
        <v/>
      </c>
      <c r="K851" s="1177" t="str">
        <f>IF('Section 10a Bilan_Diffusion'!D231="","",'Section 10a Bilan_Diffusion'!D231)</f>
        <v/>
      </c>
      <c r="L851" s="43" t="str">
        <f>IF('Section 10a Bilan_Diffusion'!E231="","",IF('Section 10a Bilan_Diffusion'!E231="«Choisir»","",'Section 10a Bilan_Diffusion'!E231))</f>
        <v/>
      </c>
      <c r="M851" s="43" t="str">
        <f>IF('Section 10a Bilan_Diffusion'!F231="","",IF('Section 10a Bilan_Diffusion'!F231="«Choisir»","",'Section 10a Bilan_Diffusion'!F231))</f>
        <v/>
      </c>
      <c r="N851" s="43" t="str">
        <f>IF('Section 10a Bilan_Diffusion'!G231="","",'Section 10a Bilan_Diffusion'!G231)</f>
        <v/>
      </c>
      <c r="O851" s="43" t="str">
        <f>IF('Section 10a Bilan_Diffusion'!H231="","",'Section 10a Bilan_Diffusion'!H231)</f>
        <v/>
      </c>
      <c r="P851" s="43" t="str">
        <f>IF('Section 10a Bilan_Diffusion'!I231="","",IF('Section 10a Bilan_Diffusion'!I231="«Choisir»","",'Section 10a Bilan_Diffusion'!I231))</f>
        <v/>
      </c>
      <c r="Q851" s="43" t="str">
        <f>IF('Section 10a Bilan_Diffusion'!J231="","",IF('Section 10a Bilan_Diffusion'!J231="«Choisir»","",'Section 10a Bilan_Diffusion'!J231))</f>
        <v/>
      </c>
      <c r="R851" s="7" t="str">
        <f>IF('Section 10a Bilan_Diffusion'!K231="","",'Section 10a Bilan_Diffusion'!K231)</f>
        <v/>
      </c>
      <c r="S851" s="7" t="str">
        <f>IF('Section 10a Bilan_Diffusion'!L231="","",'Section 10a Bilan_Diffusion'!L231)</f>
        <v/>
      </c>
      <c r="T851" s="7" t="str">
        <f>IF('Section 10a Bilan_Diffusion'!M231="","",'Section 10a Bilan_Diffusion'!M231)</f>
        <v/>
      </c>
      <c r="U851" s="7" t="str">
        <f>IF('Section 10a Bilan_Diffusion'!N231="","",'Section 10a Bilan_Diffusion'!N231)</f>
        <v/>
      </c>
      <c r="V851" s="7">
        <f>'Section 10a Bilan_Diffusion'!O231</f>
        <v>0</v>
      </c>
      <c r="W851" s="7">
        <f>'Section 10a Bilan_Diffusion'!P231</f>
        <v>0</v>
      </c>
      <c r="X851" s="7">
        <f>'Section 10a Bilan_Diffusion'!Q231</f>
        <v>0</v>
      </c>
      <c r="Y851" s="7">
        <f>'Section 10a Bilan_Diffusion'!R231</f>
        <v>0</v>
      </c>
      <c r="Z851" s="7">
        <f>'Section 10a Bilan_Diffusion'!S231</f>
        <v>0</v>
      </c>
      <c r="AA851" s="7">
        <f>'Section 10a Bilan_Diffusion'!T231</f>
        <v>0</v>
      </c>
      <c r="AB851" s="7">
        <f>'Section 10a Bilan_Diffusion'!U231</f>
        <v>0</v>
      </c>
    </row>
    <row r="852" spans="1:28">
      <c r="A852" s="7">
        <f>'Identification '!$F$11</f>
        <v>0</v>
      </c>
      <c r="B852" s="43" t="str">
        <f>IF(AND('Identification '!$F$11="",'Identification '!$F$15&lt;&gt;""),'Identification '!$F$15,IF('Identification '!$F$11="","",IF('Identification '!$F$13="Inscrire le nom de votre organisme dans la cellule F15",'Identification '!$F$15,'Identification '!$F$13)))</f>
        <v/>
      </c>
      <c r="C852" s="7" t="str">
        <f>REF!$BM$7</f>
        <v>2025-2026</v>
      </c>
      <c r="D852" s="7" t="s">
        <v>2972</v>
      </c>
      <c r="E852" s="43" t="str">
        <f>'Identification '!$F$17</f>
        <v/>
      </c>
      <c r="F852" s="7" t="str">
        <f>'Identification '!$G$18</f>
        <v/>
      </c>
      <c r="G852" s="167" t="str">
        <f>IF('Section 10a Bilan_Diffusion'!$D$6="","",'Section 10a Bilan_Diffusion'!$D$6)</f>
        <v/>
      </c>
      <c r="H852" s="7" t="str">
        <f>IF('Section 10a Bilan_Diffusion'!$D$8="","",'Section 10a Bilan_Diffusion'!$D$8)</f>
        <v/>
      </c>
      <c r="I852" s="7" t="str">
        <f>IF('Section 10a Bilan_Diffusion'!$K$8="","",'Section 10a Bilan_Diffusion'!$K$8)</f>
        <v/>
      </c>
      <c r="J852" s="43" t="str">
        <f>IF('Section 10a Bilan_Diffusion'!C232="","",'Section 10a Bilan_Diffusion'!C232)</f>
        <v/>
      </c>
      <c r="K852" s="1177" t="str">
        <f>IF('Section 10a Bilan_Diffusion'!D232="","",'Section 10a Bilan_Diffusion'!D232)</f>
        <v/>
      </c>
      <c r="L852" s="43" t="str">
        <f>IF('Section 10a Bilan_Diffusion'!E232="","",IF('Section 10a Bilan_Diffusion'!E232="«Choisir»","",'Section 10a Bilan_Diffusion'!E232))</f>
        <v/>
      </c>
      <c r="M852" s="43" t="str">
        <f>IF('Section 10a Bilan_Diffusion'!F232="","",IF('Section 10a Bilan_Diffusion'!F232="«Choisir»","",'Section 10a Bilan_Diffusion'!F232))</f>
        <v/>
      </c>
      <c r="N852" s="43" t="str">
        <f>IF('Section 10a Bilan_Diffusion'!G232="","",'Section 10a Bilan_Diffusion'!G232)</f>
        <v/>
      </c>
      <c r="O852" s="43" t="str">
        <f>IF('Section 10a Bilan_Diffusion'!H232="","",'Section 10a Bilan_Diffusion'!H232)</f>
        <v/>
      </c>
      <c r="P852" s="43" t="str">
        <f>IF('Section 10a Bilan_Diffusion'!I232="","",IF('Section 10a Bilan_Diffusion'!I232="«Choisir»","",'Section 10a Bilan_Diffusion'!I232))</f>
        <v/>
      </c>
      <c r="Q852" s="43" t="str">
        <f>IF('Section 10a Bilan_Diffusion'!J232="","",IF('Section 10a Bilan_Diffusion'!J232="«Choisir»","",'Section 10a Bilan_Diffusion'!J232))</f>
        <v/>
      </c>
      <c r="R852" s="7" t="str">
        <f>IF('Section 10a Bilan_Diffusion'!K232="","",'Section 10a Bilan_Diffusion'!K232)</f>
        <v/>
      </c>
      <c r="S852" s="7" t="str">
        <f>IF('Section 10a Bilan_Diffusion'!L232="","",'Section 10a Bilan_Diffusion'!L232)</f>
        <v/>
      </c>
      <c r="T852" s="7" t="str">
        <f>IF('Section 10a Bilan_Diffusion'!M232="","",'Section 10a Bilan_Diffusion'!M232)</f>
        <v/>
      </c>
      <c r="U852" s="7" t="str">
        <f>IF('Section 10a Bilan_Diffusion'!N232="","",'Section 10a Bilan_Diffusion'!N232)</f>
        <v/>
      </c>
      <c r="V852" s="7">
        <f>'Section 10a Bilan_Diffusion'!O232</f>
        <v>0</v>
      </c>
      <c r="W852" s="7">
        <f>'Section 10a Bilan_Diffusion'!P232</f>
        <v>0</v>
      </c>
      <c r="X852" s="7">
        <f>'Section 10a Bilan_Diffusion'!Q232</f>
        <v>0</v>
      </c>
      <c r="Y852" s="7">
        <f>'Section 10a Bilan_Diffusion'!R232</f>
        <v>0</v>
      </c>
      <c r="Z852" s="7">
        <f>'Section 10a Bilan_Diffusion'!S232</f>
        <v>0</v>
      </c>
      <c r="AA852" s="7">
        <f>'Section 10a Bilan_Diffusion'!T232</f>
        <v>0</v>
      </c>
      <c r="AB852" s="7">
        <f>'Section 10a Bilan_Diffusion'!U232</f>
        <v>0</v>
      </c>
    </row>
    <row r="853" spans="1:28">
      <c r="A853" s="7">
        <f>'Identification '!$F$11</f>
        <v>0</v>
      </c>
      <c r="B853" s="43" t="str">
        <f>IF(AND('Identification '!$F$11="",'Identification '!$F$15&lt;&gt;""),'Identification '!$F$15,IF('Identification '!$F$11="","",IF('Identification '!$F$13="Inscrire le nom de votre organisme dans la cellule F15",'Identification '!$F$15,'Identification '!$F$13)))</f>
        <v/>
      </c>
      <c r="C853" s="7" t="str">
        <f>REF!$BM$7</f>
        <v>2025-2026</v>
      </c>
      <c r="D853" s="7" t="s">
        <v>2972</v>
      </c>
      <c r="E853" s="43" t="str">
        <f>'Identification '!$F$17</f>
        <v/>
      </c>
      <c r="F853" s="7" t="str">
        <f>'Identification '!$G$18</f>
        <v/>
      </c>
      <c r="G853" s="167" t="str">
        <f>IF('Section 10a Bilan_Diffusion'!$D$6="","",'Section 10a Bilan_Diffusion'!$D$6)</f>
        <v/>
      </c>
      <c r="H853" s="7" t="str">
        <f>IF('Section 10a Bilan_Diffusion'!$D$8="","",'Section 10a Bilan_Diffusion'!$D$8)</f>
        <v/>
      </c>
      <c r="I853" s="7" t="str">
        <f>IF('Section 10a Bilan_Diffusion'!$K$8="","",'Section 10a Bilan_Diffusion'!$K$8)</f>
        <v/>
      </c>
      <c r="J853" s="43" t="str">
        <f>IF('Section 10a Bilan_Diffusion'!C233="","",'Section 10a Bilan_Diffusion'!C233)</f>
        <v/>
      </c>
      <c r="K853" s="1177" t="str">
        <f>IF('Section 10a Bilan_Diffusion'!D233="","",'Section 10a Bilan_Diffusion'!D233)</f>
        <v/>
      </c>
      <c r="L853" s="43" t="str">
        <f>IF('Section 10a Bilan_Diffusion'!E233="","",IF('Section 10a Bilan_Diffusion'!E233="«Choisir»","",'Section 10a Bilan_Diffusion'!E233))</f>
        <v/>
      </c>
      <c r="M853" s="43" t="str">
        <f>IF('Section 10a Bilan_Diffusion'!F233="","",IF('Section 10a Bilan_Diffusion'!F233="«Choisir»","",'Section 10a Bilan_Diffusion'!F233))</f>
        <v/>
      </c>
      <c r="N853" s="43" t="str">
        <f>IF('Section 10a Bilan_Diffusion'!G233="","",'Section 10a Bilan_Diffusion'!G233)</f>
        <v/>
      </c>
      <c r="O853" s="43" t="str">
        <f>IF('Section 10a Bilan_Diffusion'!H233="","",'Section 10a Bilan_Diffusion'!H233)</f>
        <v/>
      </c>
      <c r="P853" s="43" t="str">
        <f>IF('Section 10a Bilan_Diffusion'!I233="","",IF('Section 10a Bilan_Diffusion'!I233="«Choisir»","",'Section 10a Bilan_Diffusion'!I233))</f>
        <v/>
      </c>
      <c r="Q853" s="43" t="str">
        <f>IF('Section 10a Bilan_Diffusion'!J233="","",IF('Section 10a Bilan_Diffusion'!J233="«Choisir»","",'Section 10a Bilan_Diffusion'!J233))</f>
        <v/>
      </c>
      <c r="R853" s="7" t="str">
        <f>IF('Section 10a Bilan_Diffusion'!K233="","",'Section 10a Bilan_Diffusion'!K233)</f>
        <v/>
      </c>
      <c r="S853" s="7" t="str">
        <f>IF('Section 10a Bilan_Diffusion'!L233="","",'Section 10a Bilan_Diffusion'!L233)</f>
        <v/>
      </c>
      <c r="T853" s="7" t="str">
        <f>IF('Section 10a Bilan_Diffusion'!M233="","",'Section 10a Bilan_Diffusion'!M233)</f>
        <v/>
      </c>
      <c r="U853" s="7" t="str">
        <f>IF('Section 10a Bilan_Diffusion'!N233="","",'Section 10a Bilan_Diffusion'!N233)</f>
        <v/>
      </c>
      <c r="V853" s="7">
        <f>'Section 10a Bilan_Diffusion'!O233</f>
        <v>0</v>
      </c>
      <c r="W853" s="7">
        <f>'Section 10a Bilan_Diffusion'!P233</f>
        <v>0</v>
      </c>
      <c r="X853" s="7">
        <f>'Section 10a Bilan_Diffusion'!Q233</f>
        <v>0</v>
      </c>
      <c r="Y853" s="7">
        <f>'Section 10a Bilan_Diffusion'!R233</f>
        <v>0</v>
      </c>
      <c r="Z853" s="7">
        <f>'Section 10a Bilan_Diffusion'!S233</f>
        <v>0</v>
      </c>
      <c r="AA853" s="7">
        <f>'Section 10a Bilan_Diffusion'!T233</f>
        <v>0</v>
      </c>
      <c r="AB853" s="7">
        <f>'Section 10a Bilan_Diffusion'!U233</f>
        <v>0</v>
      </c>
    </row>
    <row r="854" spans="1:28">
      <c r="A854" s="7">
        <f>'Identification '!$F$11</f>
        <v>0</v>
      </c>
      <c r="B854" s="43" t="str">
        <f>IF(AND('Identification '!$F$11="",'Identification '!$F$15&lt;&gt;""),'Identification '!$F$15,IF('Identification '!$F$11="","",IF('Identification '!$F$13="Inscrire le nom de votre organisme dans la cellule F15",'Identification '!$F$15,'Identification '!$F$13)))</f>
        <v/>
      </c>
      <c r="C854" s="7" t="str">
        <f>REF!$BM$7</f>
        <v>2025-2026</v>
      </c>
      <c r="D854" s="7" t="s">
        <v>2972</v>
      </c>
      <c r="E854" s="43" t="str">
        <f>'Identification '!$F$17</f>
        <v/>
      </c>
      <c r="F854" s="7" t="str">
        <f>'Identification '!$G$18</f>
        <v/>
      </c>
      <c r="G854" s="167" t="str">
        <f>IF('Section 10a Bilan_Diffusion'!$D$6="","",'Section 10a Bilan_Diffusion'!$D$6)</f>
        <v/>
      </c>
      <c r="H854" s="7" t="str">
        <f>IF('Section 10a Bilan_Diffusion'!$D$8="","",'Section 10a Bilan_Diffusion'!$D$8)</f>
        <v/>
      </c>
      <c r="I854" s="7" t="str">
        <f>IF('Section 10a Bilan_Diffusion'!$K$8="","",'Section 10a Bilan_Diffusion'!$K$8)</f>
        <v/>
      </c>
      <c r="J854" s="43" t="str">
        <f>IF('Section 10a Bilan_Diffusion'!C234="","",'Section 10a Bilan_Diffusion'!C234)</f>
        <v/>
      </c>
      <c r="K854" s="1177" t="str">
        <f>IF('Section 10a Bilan_Diffusion'!D234="","",'Section 10a Bilan_Diffusion'!D234)</f>
        <v/>
      </c>
      <c r="L854" s="43" t="str">
        <f>IF('Section 10a Bilan_Diffusion'!E234="","",IF('Section 10a Bilan_Diffusion'!E234="«Choisir»","",'Section 10a Bilan_Diffusion'!E234))</f>
        <v/>
      </c>
      <c r="M854" s="43" t="str">
        <f>IF('Section 10a Bilan_Diffusion'!F234="","",IF('Section 10a Bilan_Diffusion'!F234="«Choisir»","",'Section 10a Bilan_Diffusion'!F234))</f>
        <v/>
      </c>
      <c r="N854" s="43" t="str">
        <f>IF('Section 10a Bilan_Diffusion'!G234="","",'Section 10a Bilan_Diffusion'!G234)</f>
        <v/>
      </c>
      <c r="O854" s="43" t="str">
        <f>IF('Section 10a Bilan_Diffusion'!H234="","",'Section 10a Bilan_Diffusion'!H234)</f>
        <v/>
      </c>
      <c r="P854" s="43" t="str">
        <f>IF('Section 10a Bilan_Diffusion'!I234="","",IF('Section 10a Bilan_Diffusion'!I234="«Choisir»","",'Section 10a Bilan_Diffusion'!I234))</f>
        <v/>
      </c>
      <c r="Q854" s="43" t="str">
        <f>IF('Section 10a Bilan_Diffusion'!J234="","",IF('Section 10a Bilan_Diffusion'!J234="«Choisir»","",'Section 10a Bilan_Diffusion'!J234))</f>
        <v/>
      </c>
      <c r="R854" s="7" t="str">
        <f>IF('Section 10a Bilan_Diffusion'!K234="","",'Section 10a Bilan_Diffusion'!K234)</f>
        <v/>
      </c>
      <c r="S854" s="7" t="str">
        <f>IF('Section 10a Bilan_Diffusion'!L234="","",'Section 10a Bilan_Diffusion'!L234)</f>
        <v/>
      </c>
      <c r="T854" s="7" t="str">
        <f>IF('Section 10a Bilan_Diffusion'!M234="","",'Section 10a Bilan_Diffusion'!M234)</f>
        <v/>
      </c>
      <c r="U854" s="7" t="str">
        <f>IF('Section 10a Bilan_Diffusion'!N234="","",'Section 10a Bilan_Diffusion'!N234)</f>
        <v/>
      </c>
      <c r="V854" s="7">
        <f>'Section 10a Bilan_Diffusion'!O234</f>
        <v>0</v>
      </c>
      <c r="W854" s="7">
        <f>'Section 10a Bilan_Diffusion'!P234</f>
        <v>0</v>
      </c>
      <c r="X854" s="7">
        <f>'Section 10a Bilan_Diffusion'!Q234</f>
        <v>0</v>
      </c>
      <c r="Y854" s="7">
        <f>'Section 10a Bilan_Diffusion'!R234</f>
        <v>0</v>
      </c>
      <c r="Z854" s="7">
        <f>'Section 10a Bilan_Diffusion'!S234</f>
        <v>0</v>
      </c>
      <c r="AA854" s="7">
        <f>'Section 10a Bilan_Diffusion'!T234</f>
        <v>0</v>
      </c>
      <c r="AB854" s="7">
        <f>'Section 10a Bilan_Diffusion'!U234</f>
        <v>0</v>
      </c>
    </row>
    <row r="855" spans="1:28">
      <c r="A855" s="7">
        <f>'Identification '!$F$11</f>
        <v>0</v>
      </c>
      <c r="B855" s="43" t="str">
        <f>IF(AND('Identification '!$F$11="",'Identification '!$F$15&lt;&gt;""),'Identification '!$F$15,IF('Identification '!$F$11="","",IF('Identification '!$F$13="Inscrire le nom de votre organisme dans la cellule F15",'Identification '!$F$15,'Identification '!$F$13)))</f>
        <v/>
      </c>
      <c r="C855" s="7" t="str">
        <f>REF!$BM$7</f>
        <v>2025-2026</v>
      </c>
      <c r="D855" s="7" t="s">
        <v>2972</v>
      </c>
      <c r="E855" s="43" t="str">
        <f>'Identification '!$F$17</f>
        <v/>
      </c>
      <c r="F855" s="7" t="str">
        <f>'Identification '!$G$18</f>
        <v/>
      </c>
      <c r="G855" s="167" t="str">
        <f>IF('Section 10a Bilan_Diffusion'!$D$6="","",'Section 10a Bilan_Diffusion'!$D$6)</f>
        <v/>
      </c>
      <c r="H855" s="7" t="str">
        <f>IF('Section 10a Bilan_Diffusion'!$D$8="","",'Section 10a Bilan_Diffusion'!$D$8)</f>
        <v/>
      </c>
      <c r="I855" s="7" t="str">
        <f>IF('Section 10a Bilan_Diffusion'!$K$8="","",'Section 10a Bilan_Diffusion'!$K$8)</f>
        <v/>
      </c>
      <c r="J855" s="43" t="str">
        <f>IF('Section 10a Bilan_Diffusion'!C235="","",'Section 10a Bilan_Diffusion'!C235)</f>
        <v/>
      </c>
      <c r="K855" s="1177" t="str">
        <f>IF('Section 10a Bilan_Diffusion'!D235="","",'Section 10a Bilan_Diffusion'!D235)</f>
        <v/>
      </c>
      <c r="L855" s="43" t="str">
        <f>IF('Section 10a Bilan_Diffusion'!E235="","",IF('Section 10a Bilan_Diffusion'!E235="«Choisir»","",'Section 10a Bilan_Diffusion'!E235))</f>
        <v/>
      </c>
      <c r="M855" s="43" t="str">
        <f>IF('Section 10a Bilan_Diffusion'!F235="","",IF('Section 10a Bilan_Diffusion'!F235="«Choisir»","",'Section 10a Bilan_Diffusion'!F235))</f>
        <v/>
      </c>
      <c r="N855" s="43" t="str">
        <f>IF('Section 10a Bilan_Diffusion'!G235="","",'Section 10a Bilan_Diffusion'!G235)</f>
        <v/>
      </c>
      <c r="O855" s="43" t="str">
        <f>IF('Section 10a Bilan_Diffusion'!H235="","",'Section 10a Bilan_Diffusion'!H235)</f>
        <v/>
      </c>
      <c r="P855" s="43" t="str">
        <f>IF('Section 10a Bilan_Diffusion'!I235="","",IF('Section 10a Bilan_Diffusion'!I235="«Choisir»","",'Section 10a Bilan_Diffusion'!I235))</f>
        <v/>
      </c>
      <c r="Q855" s="43" t="str">
        <f>IF('Section 10a Bilan_Diffusion'!J235="","",IF('Section 10a Bilan_Diffusion'!J235="«Choisir»","",'Section 10a Bilan_Diffusion'!J235))</f>
        <v/>
      </c>
      <c r="R855" s="7" t="str">
        <f>IF('Section 10a Bilan_Diffusion'!K235="","",'Section 10a Bilan_Diffusion'!K235)</f>
        <v/>
      </c>
      <c r="S855" s="7" t="str">
        <f>IF('Section 10a Bilan_Diffusion'!L235="","",'Section 10a Bilan_Diffusion'!L235)</f>
        <v/>
      </c>
      <c r="T855" s="7" t="str">
        <f>IF('Section 10a Bilan_Diffusion'!M235="","",'Section 10a Bilan_Diffusion'!M235)</f>
        <v/>
      </c>
      <c r="U855" s="7" t="str">
        <f>IF('Section 10a Bilan_Diffusion'!N235="","",'Section 10a Bilan_Diffusion'!N235)</f>
        <v/>
      </c>
      <c r="V855" s="7">
        <f>'Section 10a Bilan_Diffusion'!O235</f>
        <v>0</v>
      </c>
      <c r="W855" s="7">
        <f>'Section 10a Bilan_Diffusion'!P235</f>
        <v>0</v>
      </c>
      <c r="X855" s="7">
        <f>'Section 10a Bilan_Diffusion'!Q235</f>
        <v>0</v>
      </c>
      <c r="Y855" s="7">
        <f>'Section 10a Bilan_Diffusion'!R235</f>
        <v>0</v>
      </c>
      <c r="Z855" s="7">
        <f>'Section 10a Bilan_Diffusion'!S235</f>
        <v>0</v>
      </c>
      <c r="AA855" s="7">
        <f>'Section 10a Bilan_Diffusion'!T235</f>
        <v>0</v>
      </c>
      <c r="AB855" s="7">
        <f>'Section 10a Bilan_Diffusion'!U235</f>
        <v>0</v>
      </c>
    </row>
    <row r="856" spans="1:28">
      <c r="A856" s="7">
        <f>'Identification '!$F$11</f>
        <v>0</v>
      </c>
      <c r="B856" s="43" t="str">
        <f>IF(AND('Identification '!$F$11="",'Identification '!$F$15&lt;&gt;""),'Identification '!$F$15,IF('Identification '!$F$11="","",IF('Identification '!$F$13="Inscrire le nom de votre organisme dans la cellule F15",'Identification '!$F$15,'Identification '!$F$13)))</f>
        <v/>
      </c>
      <c r="C856" s="7" t="str">
        <f>REF!$BM$7</f>
        <v>2025-2026</v>
      </c>
      <c r="D856" s="7" t="s">
        <v>2972</v>
      </c>
      <c r="E856" s="43" t="str">
        <f>'Identification '!$F$17</f>
        <v/>
      </c>
      <c r="F856" s="7" t="str">
        <f>'Identification '!$G$18</f>
        <v/>
      </c>
      <c r="G856" s="167" t="str">
        <f>IF('Section 10a Bilan_Diffusion'!$D$6="","",'Section 10a Bilan_Diffusion'!$D$6)</f>
        <v/>
      </c>
      <c r="H856" s="7" t="str">
        <f>IF('Section 10a Bilan_Diffusion'!$D$8="","",'Section 10a Bilan_Diffusion'!$D$8)</f>
        <v/>
      </c>
      <c r="I856" s="7" t="str">
        <f>IF('Section 10a Bilan_Diffusion'!$K$8="","",'Section 10a Bilan_Diffusion'!$K$8)</f>
        <v/>
      </c>
      <c r="J856" s="43" t="str">
        <f>IF('Section 10a Bilan_Diffusion'!C236="","",'Section 10a Bilan_Diffusion'!C236)</f>
        <v/>
      </c>
      <c r="K856" s="1177" t="str">
        <f>IF('Section 10a Bilan_Diffusion'!D236="","",'Section 10a Bilan_Diffusion'!D236)</f>
        <v/>
      </c>
      <c r="L856" s="43" t="str">
        <f>IF('Section 10a Bilan_Diffusion'!E236="","",IF('Section 10a Bilan_Diffusion'!E236="«Choisir»","",'Section 10a Bilan_Diffusion'!E236))</f>
        <v/>
      </c>
      <c r="M856" s="43" t="str">
        <f>IF('Section 10a Bilan_Diffusion'!F236="","",IF('Section 10a Bilan_Diffusion'!F236="«Choisir»","",'Section 10a Bilan_Diffusion'!F236))</f>
        <v/>
      </c>
      <c r="N856" s="43" t="str">
        <f>IF('Section 10a Bilan_Diffusion'!G236="","",'Section 10a Bilan_Diffusion'!G236)</f>
        <v/>
      </c>
      <c r="O856" s="43" t="str">
        <f>IF('Section 10a Bilan_Diffusion'!H236="","",'Section 10a Bilan_Diffusion'!H236)</f>
        <v/>
      </c>
      <c r="P856" s="43" t="str">
        <f>IF('Section 10a Bilan_Diffusion'!I236="","",IF('Section 10a Bilan_Diffusion'!I236="«Choisir»","",'Section 10a Bilan_Diffusion'!I236))</f>
        <v/>
      </c>
      <c r="Q856" s="43" t="str">
        <f>IF('Section 10a Bilan_Diffusion'!J236="","",IF('Section 10a Bilan_Diffusion'!J236="«Choisir»","",'Section 10a Bilan_Diffusion'!J236))</f>
        <v/>
      </c>
      <c r="R856" s="7" t="str">
        <f>IF('Section 10a Bilan_Diffusion'!K236="","",'Section 10a Bilan_Diffusion'!K236)</f>
        <v/>
      </c>
      <c r="S856" s="7" t="str">
        <f>IF('Section 10a Bilan_Diffusion'!L236="","",'Section 10a Bilan_Diffusion'!L236)</f>
        <v/>
      </c>
      <c r="T856" s="7" t="str">
        <f>IF('Section 10a Bilan_Diffusion'!M236="","",'Section 10a Bilan_Diffusion'!M236)</f>
        <v/>
      </c>
      <c r="U856" s="7" t="str">
        <f>IF('Section 10a Bilan_Diffusion'!N236="","",'Section 10a Bilan_Diffusion'!N236)</f>
        <v/>
      </c>
      <c r="V856" s="7">
        <f>'Section 10a Bilan_Diffusion'!O236</f>
        <v>0</v>
      </c>
      <c r="W856" s="7">
        <f>'Section 10a Bilan_Diffusion'!P236</f>
        <v>0</v>
      </c>
      <c r="X856" s="7">
        <f>'Section 10a Bilan_Diffusion'!Q236</f>
        <v>0</v>
      </c>
      <c r="Y856" s="7">
        <f>'Section 10a Bilan_Diffusion'!R236</f>
        <v>0</v>
      </c>
      <c r="Z856" s="7">
        <f>'Section 10a Bilan_Diffusion'!S236</f>
        <v>0</v>
      </c>
      <c r="AA856" s="7">
        <f>'Section 10a Bilan_Diffusion'!T236</f>
        <v>0</v>
      </c>
      <c r="AB856" s="7">
        <f>'Section 10a Bilan_Diffusion'!U236</f>
        <v>0</v>
      </c>
    </row>
    <row r="857" spans="1:28">
      <c r="A857" s="7">
        <f>'Identification '!$F$11</f>
        <v>0</v>
      </c>
      <c r="B857" s="43" t="str">
        <f>IF(AND('Identification '!$F$11="",'Identification '!$F$15&lt;&gt;""),'Identification '!$F$15,IF('Identification '!$F$11="","",IF('Identification '!$F$13="Inscrire le nom de votre organisme dans la cellule F15",'Identification '!$F$15,'Identification '!$F$13)))</f>
        <v/>
      </c>
      <c r="C857" s="7" t="str">
        <f>REF!$BM$7</f>
        <v>2025-2026</v>
      </c>
      <c r="D857" s="7" t="s">
        <v>2972</v>
      </c>
      <c r="E857" s="43" t="str">
        <f>'Identification '!$F$17</f>
        <v/>
      </c>
      <c r="F857" s="7" t="str">
        <f>'Identification '!$G$18</f>
        <v/>
      </c>
      <c r="G857" s="167" t="str">
        <f>IF('Section 10a Bilan_Diffusion'!$D$6="","",'Section 10a Bilan_Diffusion'!$D$6)</f>
        <v/>
      </c>
      <c r="H857" s="7" t="str">
        <f>IF('Section 10a Bilan_Diffusion'!$D$8="","",'Section 10a Bilan_Diffusion'!$D$8)</f>
        <v/>
      </c>
      <c r="I857" s="7" t="str">
        <f>IF('Section 10a Bilan_Diffusion'!$K$8="","",'Section 10a Bilan_Diffusion'!$K$8)</f>
        <v/>
      </c>
      <c r="J857" s="43" t="str">
        <f>IF('Section 10a Bilan_Diffusion'!C237="","",'Section 10a Bilan_Diffusion'!C237)</f>
        <v/>
      </c>
      <c r="K857" s="1177" t="str">
        <f>IF('Section 10a Bilan_Diffusion'!D237="","",'Section 10a Bilan_Diffusion'!D237)</f>
        <v/>
      </c>
      <c r="L857" s="43" t="str">
        <f>IF('Section 10a Bilan_Diffusion'!E237="","",IF('Section 10a Bilan_Diffusion'!E237="«Choisir»","",'Section 10a Bilan_Diffusion'!E237))</f>
        <v/>
      </c>
      <c r="M857" s="43" t="str">
        <f>IF('Section 10a Bilan_Diffusion'!F237="","",IF('Section 10a Bilan_Diffusion'!F237="«Choisir»","",'Section 10a Bilan_Diffusion'!F237))</f>
        <v/>
      </c>
      <c r="N857" s="43" t="str">
        <f>IF('Section 10a Bilan_Diffusion'!G237="","",'Section 10a Bilan_Diffusion'!G237)</f>
        <v/>
      </c>
      <c r="O857" s="43" t="str">
        <f>IF('Section 10a Bilan_Diffusion'!H237="","",'Section 10a Bilan_Diffusion'!H237)</f>
        <v/>
      </c>
      <c r="P857" s="43" t="str">
        <f>IF('Section 10a Bilan_Diffusion'!I237="","",IF('Section 10a Bilan_Diffusion'!I237="«Choisir»","",'Section 10a Bilan_Diffusion'!I237))</f>
        <v/>
      </c>
      <c r="Q857" s="43" t="str">
        <f>IF('Section 10a Bilan_Diffusion'!J237="","",IF('Section 10a Bilan_Diffusion'!J237="«Choisir»","",'Section 10a Bilan_Diffusion'!J237))</f>
        <v/>
      </c>
      <c r="R857" s="7" t="str">
        <f>IF('Section 10a Bilan_Diffusion'!K237="","",'Section 10a Bilan_Diffusion'!K237)</f>
        <v/>
      </c>
      <c r="S857" s="7" t="str">
        <f>IF('Section 10a Bilan_Diffusion'!L237="","",'Section 10a Bilan_Diffusion'!L237)</f>
        <v/>
      </c>
      <c r="T857" s="7" t="str">
        <f>IF('Section 10a Bilan_Diffusion'!M237="","",'Section 10a Bilan_Diffusion'!M237)</f>
        <v/>
      </c>
      <c r="U857" s="7" t="str">
        <f>IF('Section 10a Bilan_Diffusion'!N237="","",'Section 10a Bilan_Diffusion'!N237)</f>
        <v/>
      </c>
      <c r="V857" s="7">
        <f>'Section 10a Bilan_Diffusion'!O237</f>
        <v>0</v>
      </c>
      <c r="W857" s="7">
        <f>'Section 10a Bilan_Diffusion'!P237</f>
        <v>0</v>
      </c>
      <c r="X857" s="7">
        <f>'Section 10a Bilan_Diffusion'!Q237</f>
        <v>0</v>
      </c>
      <c r="Y857" s="7">
        <f>'Section 10a Bilan_Diffusion'!R237</f>
        <v>0</v>
      </c>
      <c r="Z857" s="7">
        <f>'Section 10a Bilan_Diffusion'!S237</f>
        <v>0</v>
      </c>
      <c r="AA857" s="7">
        <f>'Section 10a Bilan_Diffusion'!T237</f>
        <v>0</v>
      </c>
      <c r="AB857" s="7">
        <f>'Section 10a Bilan_Diffusion'!U237</f>
        <v>0</v>
      </c>
    </row>
    <row r="858" spans="1:28">
      <c r="A858" s="7">
        <f>'Identification '!$F$11</f>
        <v>0</v>
      </c>
      <c r="B858" s="43" t="str">
        <f>IF(AND('Identification '!$F$11="",'Identification '!$F$15&lt;&gt;""),'Identification '!$F$15,IF('Identification '!$F$11="","",IF('Identification '!$F$13="Inscrire le nom de votre organisme dans la cellule F15",'Identification '!$F$15,'Identification '!$F$13)))</f>
        <v/>
      </c>
      <c r="C858" s="7" t="str">
        <f>REF!$BM$7</f>
        <v>2025-2026</v>
      </c>
      <c r="D858" s="7" t="s">
        <v>2972</v>
      </c>
      <c r="E858" s="43" t="str">
        <f>'Identification '!$F$17</f>
        <v/>
      </c>
      <c r="F858" s="7" t="str">
        <f>'Identification '!$G$18</f>
        <v/>
      </c>
      <c r="G858" s="167" t="str">
        <f>IF('Section 10a Bilan_Diffusion'!$D$6="","",'Section 10a Bilan_Diffusion'!$D$6)</f>
        <v/>
      </c>
      <c r="H858" s="7" t="str">
        <f>IF('Section 10a Bilan_Diffusion'!$D$8="","",'Section 10a Bilan_Diffusion'!$D$8)</f>
        <v/>
      </c>
      <c r="I858" s="7" t="str">
        <f>IF('Section 10a Bilan_Diffusion'!$K$8="","",'Section 10a Bilan_Diffusion'!$K$8)</f>
        <v/>
      </c>
      <c r="J858" s="43" t="str">
        <f>IF('Section 10a Bilan_Diffusion'!C238="","",'Section 10a Bilan_Diffusion'!C238)</f>
        <v/>
      </c>
      <c r="K858" s="1177" t="str">
        <f>IF('Section 10a Bilan_Diffusion'!D238="","",'Section 10a Bilan_Diffusion'!D238)</f>
        <v/>
      </c>
      <c r="L858" s="43" t="str">
        <f>IF('Section 10a Bilan_Diffusion'!E238="","",IF('Section 10a Bilan_Diffusion'!E238="«Choisir»","",'Section 10a Bilan_Diffusion'!E238))</f>
        <v/>
      </c>
      <c r="M858" s="43" t="str">
        <f>IF('Section 10a Bilan_Diffusion'!F238="","",IF('Section 10a Bilan_Diffusion'!F238="«Choisir»","",'Section 10a Bilan_Diffusion'!F238))</f>
        <v/>
      </c>
      <c r="N858" s="43" t="str">
        <f>IF('Section 10a Bilan_Diffusion'!G238="","",'Section 10a Bilan_Diffusion'!G238)</f>
        <v/>
      </c>
      <c r="O858" s="43" t="str">
        <f>IF('Section 10a Bilan_Diffusion'!H238="","",'Section 10a Bilan_Diffusion'!H238)</f>
        <v/>
      </c>
      <c r="P858" s="43" t="str">
        <f>IF('Section 10a Bilan_Diffusion'!I238="","",IF('Section 10a Bilan_Diffusion'!I238="«Choisir»","",'Section 10a Bilan_Diffusion'!I238))</f>
        <v/>
      </c>
      <c r="Q858" s="43" t="str">
        <f>IF('Section 10a Bilan_Diffusion'!J238="","",IF('Section 10a Bilan_Diffusion'!J238="«Choisir»","",'Section 10a Bilan_Diffusion'!J238))</f>
        <v/>
      </c>
      <c r="R858" s="7" t="str">
        <f>IF('Section 10a Bilan_Diffusion'!K238="","",'Section 10a Bilan_Diffusion'!K238)</f>
        <v/>
      </c>
      <c r="S858" s="7" t="str">
        <f>IF('Section 10a Bilan_Diffusion'!L238="","",'Section 10a Bilan_Diffusion'!L238)</f>
        <v/>
      </c>
      <c r="T858" s="7" t="str">
        <f>IF('Section 10a Bilan_Diffusion'!M238="","",'Section 10a Bilan_Diffusion'!M238)</f>
        <v/>
      </c>
      <c r="U858" s="7" t="str">
        <f>IF('Section 10a Bilan_Diffusion'!N238="","",'Section 10a Bilan_Diffusion'!N238)</f>
        <v/>
      </c>
      <c r="V858" s="7">
        <f>'Section 10a Bilan_Diffusion'!O238</f>
        <v>0</v>
      </c>
      <c r="W858" s="7">
        <f>'Section 10a Bilan_Diffusion'!P238</f>
        <v>0</v>
      </c>
      <c r="X858" s="7">
        <f>'Section 10a Bilan_Diffusion'!Q238</f>
        <v>0</v>
      </c>
      <c r="Y858" s="7">
        <f>'Section 10a Bilan_Diffusion'!R238</f>
        <v>0</v>
      </c>
      <c r="Z858" s="7">
        <f>'Section 10a Bilan_Diffusion'!S238</f>
        <v>0</v>
      </c>
      <c r="AA858" s="7">
        <f>'Section 10a Bilan_Diffusion'!T238</f>
        <v>0</v>
      </c>
      <c r="AB858" s="7">
        <f>'Section 10a Bilan_Diffusion'!U238</f>
        <v>0</v>
      </c>
    </row>
    <row r="859" spans="1:28">
      <c r="A859" s="7">
        <f>'Identification '!$F$11</f>
        <v>0</v>
      </c>
      <c r="B859" s="43" t="str">
        <f>IF(AND('Identification '!$F$11="",'Identification '!$F$15&lt;&gt;""),'Identification '!$F$15,IF('Identification '!$F$11="","",IF('Identification '!$F$13="Inscrire le nom de votre organisme dans la cellule F15",'Identification '!$F$15,'Identification '!$F$13)))</f>
        <v/>
      </c>
      <c r="C859" s="7" t="str">
        <f>REF!$BM$7</f>
        <v>2025-2026</v>
      </c>
      <c r="D859" s="7" t="s">
        <v>2972</v>
      </c>
      <c r="E859" s="43" t="str">
        <f>'Identification '!$F$17</f>
        <v/>
      </c>
      <c r="F859" s="7" t="str">
        <f>'Identification '!$G$18</f>
        <v/>
      </c>
      <c r="G859" s="167" t="str">
        <f>IF('Section 10a Bilan_Diffusion'!$D$6="","",'Section 10a Bilan_Diffusion'!$D$6)</f>
        <v/>
      </c>
      <c r="H859" s="7" t="str">
        <f>IF('Section 10a Bilan_Diffusion'!$D$8="","",'Section 10a Bilan_Diffusion'!$D$8)</f>
        <v/>
      </c>
      <c r="I859" s="7" t="str">
        <f>IF('Section 10a Bilan_Diffusion'!$K$8="","",'Section 10a Bilan_Diffusion'!$K$8)</f>
        <v/>
      </c>
      <c r="J859" s="43" t="str">
        <f>IF('Section 10a Bilan_Diffusion'!C239="","",'Section 10a Bilan_Diffusion'!C239)</f>
        <v/>
      </c>
      <c r="K859" s="1177" t="str">
        <f>IF('Section 10a Bilan_Diffusion'!D239="","",'Section 10a Bilan_Diffusion'!D239)</f>
        <v/>
      </c>
      <c r="L859" s="43" t="str">
        <f>IF('Section 10a Bilan_Diffusion'!E239="","",IF('Section 10a Bilan_Diffusion'!E239="«Choisir»","",'Section 10a Bilan_Diffusion'!E239))</f>
        <v/>
      </c>
      <c r="M859" s="43" t="str">
        <f>IF('Section 10a Bilan_Diffusion'!F239="","",IF('Section 10a Bilan_Diffusion'!F239="«Choisir»","",'Section 10a Bilan_Diffusion'!F239))</f>
        <v/>
      </c>
      <c r="N859" s="43" t="str">
        <f>IF('Section 10a Bilan_Diffusion'!G239="","",'Section 10a Bilan_Diffusion'!G239)</f>
        <v/>
      </c>
      <c r="O859" s="43" t="str">
        <f>IF('Section 10a Bilan_Diffusion'!H239="","",'Section 10a Bilan_Diffusion'!H239)</f>
        <v/>
      </c>
      <c r="P859" s="43" t="str">
        <f>IF('Section 10a Bilan_Diffusion'!I239="","",IF('Section 10a Bilan_Diffusion'!I239="«Choisir»","",'Section 10a Bilan_Diffusion'!I239))</f>
        <v/>
      </c>
      <c r="Q859" s="43" t="str">
        <f>IF('Section 10a Bilan_Diffusion'!J239="","",IF('Section 10a Bilan_Diffusion'!J239="«Choisir»","",'Section 10a Bilan_Diffusion'!J239))</f>
        <v/>
      </c>
      <c r="R859" s="7" t="str">
        <f>IF('Section 10a Bilan_Diffusion'!K239="","",'Section 10a Bilan_Diffusion'!K239)</f>
        <v/>
      </c>
      <c r="S859" s="7" t="str">
        <f>IF('Section 10a Bilan_Diffusion'!L239="","",'Section 10a Bilan_Diffusion'!L239)</f>
        <v/>
      </c>
      <c r="T859" s="7" t="str">
        <f>IF('Section 10a Bilan_Diffusion'!M239="","",'Section 10a Bilan_Diffusion'!M239)</f>
        <v/>
      </c>
      <c r="U859" s="7" t="str">
        <f>IF('Section 10a Bilan_Diffusion'!N239="","",'Section 10a Bilan_Diffusion'!N239)</f>
        <v/>
      </c>
      <c r="V859" s="7">
        <f>'Section 10a Bilan_Diffusion'!O239</f>
        <v>0</v>
      </c>
      <c r="W859" s="7">
        <f>'Section 10a Bilan_Diffusion'!P239</f>
        <v>0</v>
      </c>
      <c r="X859" s="7">
        <f>'Section 10a Bilan_Diffusion'!Q239</f>
        <v>0</v>
      </c>
      <c r="Y859" s="7">
        <f>'Section 10a Bilan_Diffusion'!R239</f>
        <v>0</v>
      </c>
      <c r="Z859" s="7">
        <f>'Section 10a Bilan_Diffusion'!S239</f>
        <v>0</v>
      </c>
      <c r="AA859" s="7">
        <f>'Section 10a Bilan_Diffusion'!T239</f>
        <v>0</v>
      </c>
      <c r="AB859" s="7">
        <f>'Section 10a Bilan_Diffusion'!U239</f>
        <v>0</v>
      </c>
    </row>
    <row r="860" spans="1:28">
      <c r="A860" s="7">
        <f>'Identification '!$F$11</f>
        <v>0</v>
      </c>
      <c r="B860" s="43" t="str">
        <f>IF(AND('Identification '!$F$11="",'Identification '!$F$15&lt;&gt;""),'Identification '!$F$15,IF('Identification '!$F$11="","",IF('Identification '!$F$13="Inscrire le nom de votre organisme dans la cellule F15",'Identification '!$F$15,'Identification '!$F$13)))</f>
        <v/>
      </c>
      <c r="C860" s="7" t="str">
        <f>REF!$BM$7</f>
        <v>2025-2026</v>
      </c>
      <c r="D860" s="7" t="s">
        <v>2972</v>
      </c>
      <c r="E860" s="43" t="str">
        <f>'Identification '!$F$17</f>
        <v/>
      </c>
      <c r="F860" s="7" t="str">
        <f>'Identification '!$G$18</f>
        <v/>
      </c>
      <c r="G860" s="167" t="str">
        <f>IF('Section 10a Bilan_Diffusion'!$D$6="","",'Section 10a Bilan_Diffusion'!$D$6)</f>
        <v/>
      </c>
      <c r="H860" s="7" t="str">
        <f>IF('Section 10a Bilan_Diffusion'!$D$8="","",'Section 10a Bilan_Diffusion'!$D$8)</f>
        <v/>
      </c>
      <c r="I860" s="7" t="str">
        <f>IF('Section 10a Bilan_Diffusion'!$K$8="","",'Section 10a Bilan_Diffusion'!$K$8)</f>
        <v/>
      </c>
      <c r="J860" s="43" t="str">
        <f>IF('Section 10a Bilan_Diffusion'!C240="","",'Section 10a Bilan_Diffusion'!C240)</f>
        <v/>
      </c>
      <c r="K860" s="1177" t="str">
        <f>IF('Section 10a Bilan_Diffusion'!D240="","",'Section 10a Bilan_Diffusion'!D240)</f>
        <v/>
      </c>
      <c r="L860" s="43" t="str">
        <f>IF('Section 10a Bilan_Diffusion'!E240="","",IF('Section 10a Bilan_Diffusion'!E240="«Choisir»","",'Section 10a Bilan_Diffusion'!E240))</f>
        <v/>
      </c>
      <c r="M860" s="43" t="str">
        <f>IF('Section 10a Bilan_Diffusion'!F240="","",IF('Section 10a Bilan_Diffusion'!F240="«Choisir»","",'Section 10a Bilan_Diffusion'!F240))</f>
        <v/>
      </c>
      <c r="N860" s="43" t="str">
        <f>IF('Section 10a Bilan_Diffusion'!G240="","",'Section 10a Bilan_Diffusion'!G240)</f>
        <v/>
      </c>
      <c r="O860" s="43" t="str">
        <f>IF('Section 10a Bilan_Diffusion'!H240="","",'Section 10a Bilan_Diffusion'!H240)</f>
        <v/>
      </c>
      <c r="P860" s="43" t="str">
        <f>IF('Section 10a Bilan_Diffusion'!I240="","",IF('Section 10a Bilan_Diffusion'!I240="«Choisir»","",'Section 10a Bilan_Diffusion'!I240))</f>
        <v/>
      </c>
      <c r="Q860" s="43" t="str">
        <f>IF('Section 10a Bilan_Diffusion'!J240="","",IF('Section 10a Bilan_Diffusion'!J240="«Choisir»","",'Section 10a Bilan_Diffusion'!J240))</f>
        <v/>
      </c>
      <c r="R860" s="7" t="str">
        <f>IF('Section 10a Bilan_Diffusion'!K240="","",'Section 10a Bilan_Diffusion'!K240)</f>
        <v/>
      </c>
      <c r="S860" s="7" t="str">
        <f>IF('Section 10a Bilan_Diffusion'!L240="","",'Section 10a Bilan_Diffusion'!L240)</f>
        <v/>
      </c>
      <c r="T860" s="7" t="str">
        <f>IF('Section 10a Bilan_Diffusion'!M240="","",'Section 10a Bilan_Diffusion'!M240)</f>
        <v/>
      </c>
      <c r="U860" s="7" t="str">
        <f>IF('Section 10a Bilan_Diffusion'!N240="","",'Section 10a Bilan_Diffusion'!N240)</f>
        <v/>
      </c>
      <c r="V860" s="7">
        <f>'Section 10a Bilan_Diffusion'!O240</f>
        <v>0</v>
      </c>
      <c r="W860" s="7">
        <f>'Section 10a Bilan_Diffusion'!P240</f>
        <v>0</v>
      </c>
      <c r="X860" s="7">
        <f>'Section 10a Bilan_Diffusion'!Q240</f>
        <v>0</v>
      </c>
      <c r="Y860" s="7">
        <f>'Section 10a Bilan_Diffusion'!R240</f>
        <v>0</v>
      </c>
      <c r="Z860" s="7">
        <f>'Section 10a Bilan_Diffusion'!S240</f>
        <v>0</v>
      </c>
      <c r="AA860" s="7">
        <f>'Section 10a Bilan_Diffusion'!T240</f>
        <v>0</v>
      </c>
      <c r="AB860" s="7">
        <f>'Section 10a Bilan_Diffusion'!U240</f>
        <v>0</v>
      </c>
    </row>
    <row r="861" spans="1:28">
      <c r="A861" s="7">
        <f>'Identification '!$F$11</f>
        <v>0</v>
      </c>
      <c r="B861" s="43" t="str">
        <f>IF(AND('Identification '!$F$11="",'Identification '!$F$15&lt;&gt;""),'Identification '!$F$15,IF('Identification '!$F$11="","",IF('Identification '!$F$13="Inscrire le nom de votre organisme dans la cellule F15",'Identification '!$F$15,'Identification '!$F$13)))</f>
        <v/>
      </c>
      <c r="C861" s="7" t="str">
        <f>REF!$BM$7</f>
        <v>2025-2026</v>
      </c>
      <c r="D861" s="7" t="s">
        <v>2972</v>
      </c>
      <c r="E861" s="43" t="str">
        <f>'Identification '!$F$17</f>
        <v/>
      </c>
      <c r="F861" s="7" t="str">
        <f>'Identification '!$G$18</f>
        <v/>
      </c>
      <c r="G861" s="167" t="str">
        <f>IF('Section 10a Bilan_Diffusion'!$D$6="","",'Section 10a Bilan_Diffusion'!$D$6)</f>
        <v/>
      </c>
      <c r="H861" s="7" t="str">
        <f>IF('Section 10a Bilan_Diffusion'!$D$8="","",'Section 10a Bilan_Diffusion'!$D$8)</f>
        <v/>
      </c>
      <c r="I861" s="7" t="str">
        <f>IF('Section 10a Bilan_Diffusion'!$K$8="","",'Section 10a Bilan_Diffusion'!$K$8)</f>
        <v/>
      </c>
      <c r="J861" s="43" t="str">
        <f>IF('Section 10a Bilan_Diffusion'!C241="","",'Section 10a Bilan_Diffusion'!C241)</f>
        <v/>
      </c>
      <c r="K861" s="1177" t="str">
        <f>IF('Section 10a Bilan_Diffusion'!D241="","",'Section 10a Bilan_Diffusion'!D241)</f>
        <v/>
      </c>
      <c r="L861" s="43" t="str">
        <f>IF('Section 10a Bilan_Diffusion'!E241="","",IF('Section 10a Bilan_Diffusion'!E241="«Choisir»","",'Section 10a Bilan_Diffusion'!E241))</f>
        <v/>
      </c>
      <c r="M861" s="43" t="str">
        <f>IF('Section 10a Bilan_Diffusion'!F241="","",IF('Section 10a Bilan_Diffusion'!F241="«Choisir»","",'Section 10a Bilan_Diffusion'!F241))</f>
        <v/>
      </c>
      <c r="N861" s="43" t="str">
        <f>IF('Section 10a Bilan_Diffusion'!G241="","",'Section 10a Bilan_Diffusion'!G241)</f>
        <v/>
      </c>
      <c r="O861" s="43" t="str">
        <f>IF('Section 10a Bilan_Diffusion'!H241="","",'Section 10a Bilan_Diffusion'!H241)</f>
        <v/>
      </c>
      <c r="P861" s="43" t="str">
        <f>IF('Section 10a Bilan_Diffusion'!I241="","",IF('Section 10a Bilan_Diffusion'!I241="«Choisir»","",'Section 10a Bilan_Diffusion'!I241))</f>
        <v/>
      </c>
      <c r="Q861" s="43" t="str">
        <f>IF('Section 10a Bilan_Diffusion'!J241="","",IF('Section 10a Bilan_Diffusion'!J241="«Choisir»","",'Section 10a Bilan_Diffusion'!J241))</f>
        <v/>
      </c>
      <c r="R861" s="7" t="str">
        <f>IF('Section 10a Bilan_Diffusion'!K241="","",'Section 10a Bilan_Diffusion'!K241)</f>
        <v/>
      </c>
      <c r="S861" s="7" t="str">
        <f>IF('Section 10a Bilan_Diffusion'!L241="","",'Section 10a Bilan_Diffusion'!L241)</f>
        <v/>
      </c>
      <c r="T861" s="7" t="str">
        <f>IF('Section 10a Bilan_Diffusion'!M241="","",'Section 10a Bilan_Diffusion'!M241)</f>
        <v/>
      </c>
      <c r="U861" s="7" t="str">
        <f>IF('Section 10a Bilan_Diffusion'!N241="","",'Section 10a Bilan_Diffusion'!N241)</f>
        <v/>
      </c>
      <c r="V861" s="7">
        <f>'Section 10a Bilan_Diffusion'!O241</f>
        <v>0</v>
      </c>
      <c r="W861" s="7">
        <f>'Section 10a Bilan_Diffusion'!P241</f>
        <v>0</v>
      </c>
      <c r="X861" s="7">
        <f>'Section 10a Bilan_Diffusion'!Q241</f>
        <v>0</v>
      </c>
      <c r="Y861" s="7">
        <f>'Section 10a Bilan_Diffusion'!R241</f>
        <v>0</v>
      </c>
      <c r="Z861" s="7">
        <f>'Section 10a Bilan_Diffusion'!S241</f>
        <v>0</v>
      </c>
      <c r="AA861" s="7">
        <f>'Section 10a Bilan_Diffusion'!T241</f>
        <v>0</v>
      </c>
      <c r="AB861" s="7">
        <f>'Section 10a Bilan_Diffusion'!U241</f>
        <v>0</v>
      </c>
    </row>
    <row r="862" spans="1:28">
      <c r="A862" s="7">
        <f>'Identification '!$F$11</f>
        <v>0</v>
      </c>
      <c r="B862" s="43" t="str">
        <f>IF(AND('Identification '!$F$11="",'Identification '!$F$15&lt;&gt;""),'Identification '!$F$15,IF('Identification '!$F$11="","",IF('Identification '!$F$13="Inscrire le nom de votre organisme dans la cellule F15",'Identification '!$F$15,'Identification '!$F$13)))</f>
        <v/>
      </c>
      <c r="C862" s="7" t="str">
        <f>REF!$BM$7</f>
        <v>2025-2026</v>
      </c>
      <c r="D862" s="7" t="s">
        <v>2972</v>
      </c>
      <c r="E862" s="43" t="str">
        <f>'Identification '!$F$17</f>
        <v/>
      </c>
      <c r="F862" s="7" t="str">
        <f>'Identification '!$G$18</f>
        <v/>
      </c>
      <c r="G862" s="167" t="str">
        <f>IF('Section 10a Bilan_Diffusion'!$D$6="","",'Section 10a Bilan_Diffusion'!$D$6)</f>
        <v/>
      </c>
      <c r="H862" s="7" t="str">
        <f>IF('Section 10a Bilan_Diffusion'!$D$8="","",'Section 10a Bilan_Diffusion'!$D$8)</f>
        <v/>
      </c>
      <c r="I862" s="7" t="str">
        <f>IF('Section 10a Bilan_Diffusion'!$K$8="","",'Section 10a Bilan_Diffusion'!$K$8)</f>
        <v/>
      </c>
      <c r="J862" s="43" t="str">
        <f>IF('Section 10a Bilan_Diffusion'!C242="","",'Section 10a Bilan_Diffusion'!C242)</f>
        <v/>
      </c>
      <c r="K862" s="1177" t="str">
        <f>IF('Section 10a Bilan_Diffusion'!D242="","",'Section 10a Bilan_Diffusion'!D242)</f>
        <v/>
      </c>
      <c r="L862" s="43" t="str">
        <f>IF('Section 10a Bilan_Diffusion'!E242="","",IF('Section 10a Bilan_Diffusion'!E242="«Choisir»","",'Section 10a Bilan_Diffusion'!E242))</f>
        <v/>
      </c>
      <c r="M862" s="43" t="str">
        <f>IF('Section 10a Bilan_Diffusion'!F242="","",IF('Section 10a Bilan_Diffusion'!F242="«Choisir»","",'Section 10a Bilan_Diffusion'!F242))</f>
        <v/>
      </c>
      <c r="N862" s="43" t="str">
        <f>IF('Section 10a Bilan_Diffusion'!G242="","",'Section 10a Bilan_Diffusion'!G242)</f>
        <v/>
      </c>
      <c r="O862" s="43" t="str">
        <f>IF('Section 10a Bilan_Diffusion'!H242="","",'Section 10a Bilan_Diffusion'!H242)</f>
        <v/>
      </c>
      <c r="P862" s="43" t="str">
        <f>IF('Section 10a Bilan_Diffusion'!I242="","",IF('Section 10a Bilan_Diffusion'!I242="«Choisir»","",'Section 10a Bilan_Diffusion'!I242))</f>
        <v/>
      </c>
      <c r="Q862" s="43" t="str">
        <f>IF('Section 10a Bilan_Diffusion'!J242="","",IF('Section 10a Bilan_Diffusion'!J242="«Choisir»","",'Section 10a Bilan_Diffusion'!J242))</f>
        <v/>
      </c>
      <c r="R862" s="7" t="str">
        <f>IF('Section 10a Bilan_Diffusion'!K242="","",'Section 10a Bilan_Diffusion'!K242)</f>
        <v/>
      </c>
      <c r="S862" s="7" t="str">
        <f>IF('Section 10a Bilan_Diffusion'!L242="","",'Section 10a Bilan_Diffusion'!L242)</f>
        <v/>
      </c>
      <c r="T862" s="7" t="str">
        <f>IF('Section 10a Bilan_Diffusion'!M242="","",'Section 10a Bilan_Diffusion'!M242)</f>
        <v/>
      </c>
      <c r="U862" s="7" t="str">
        <f>IF('Section 10a Bilan_Diffusion'!N242="","",'Section 10a Bilan_Diffusion'!N242)</f>
        <v/>
      </c>
      <c r="V862" s="7">
        <f>'Section 10a Bilan_Diffusion'!O242</f>
        <v>0</v>
      </c>
      <c r="W862" s="7">
        <f>'Section 10a Bilan_Diffusion'!P242</f>
        <v>0</v>
      </c>
      <c r="X862" s="7">
        <f>'Section 10a Bilan_Diffusion'!Q242</f>
        <v>0</v>
      </c>
      <c r="Y862" s="7">
        <f>'Section 10a Bilan_Diffusion'!R242</f>
        <v>0</v>
      </c>
      <c r="Z862" s="7">
        <f>'Section 10a Bilan_Diffusion'!S242</f>
        <v>0</v>
      </c>
      <c r="AA862" s="7">
        <f>'Section 10a Bilan_Diffusion'!T242</f>
        <v>0</v>
      </c>
      <c r="AB862" s="7">
        <f>'Section 10a Bilan_Diffusion'!U242</f>
        <v>0</v>
      </c>
    </row>
    <row r="863" spans="1:28">
      <c r="A863" s="7">
        <f>'Identification '!$F$11</f>
        <v>0</v>
      </c>
      <c r="B863" s="43" t="str">
        <f>IF(AND('Identification '!$F$11="",'Identification '!$F$15&lt;&gt;""),'Identification '!$F$15,IF('Identification '!$F$11="","",IF('Identification '!$F$13="Inscrire le nom de votre organisme dans la cellule F15",'Identification '!$F$15,'Identification '!$F$13)))</f>
        <v/>
      </c>
      <c r="C863" s="7" t="str">
        <f>REF!$BM$7</f>
        <v>2025-2026</v>
      </c>
      <c r="D863" s="7" t="s">
        <v>2972</v>
      </c>
      <c r="E863" s="43" t="str">
        <f>'Identification '!$F$17</f>
        <v/>
      </c>
      <c r="F863" s="7" t="str">
        <f>'Identification '!$G$18</f>
        <v/>
      </c>
      <c r="G863" s="167" t="str">
        <f>IF('Section 10a Bilan_Diffusion'!$D$6="","",'Section 10a Bilan_Diffusion'!$D$6)</f>
        <v/>
      </c>
      <c r="H863" s="7" t="str">
        <f>IF('Section 10a Bilan_Diffusion'!$D$8="","",'Section 10a Bilan_Diffusion'!$D$8)</f>
        <v/>
      </c>
      <c r="I863" s="7" t="str">
        <f>IF('Section 10a Bilan_Diffusion'!$K$8="","",'Section 10a Bilan_Diffusion'!$K$8)</f>
        <v/>
      </c>
      <c r="J863" s="43" t="str">
        <f>IF('Section 10a Bilan_Diffusion'!C243="","",'Section 10a Bilan_Diffusion'!C243)</f>
        <v/>
      </c>
      <c r="K863" s="1177" t="str">
        <f>IF('Section 10a Bilan_Diffusion'!D243="","",'Section 10a Bilan_Diffusion'!D243)</f>
        <v/>
      </c>
      <c r="L863" s="43" t="str">
        <f>IF('Section 10a Bilan_Diffusion'!E243="","",IF('Section 10a Bilan_Diffusion'!E243="«Choisir»","",'Section 10a Bilan_Diffusion'!E243))</f>
        <v/>
      </c>
      <c r="M863" s="43" t="str">
        <f>IF('Section 10a Bilan_Diffusion'!F243="","",IF('Section 10a Bilan_Diffusion'!F243="«Choisir»","",'Section 10a Bilan_Diffusion'!F243))</f>
        <v/>
      </c>
      <c r="N863" s="43" t="str">
        <f>IF('Section 10a Bilan_Diffusion'!G243="","",'Section 10a Bilan_Diffusion'!G243)</f>
        <v/>
      </c>
      <c r="O863" s="43" t="str">
        <f>IF('Section 10a Bilan_Diffusion'!H243="","",'Section 10a Bilan_Diffusion'!H243)</f>
        <v/>
      </c>
      <c r="P863" s="43" t="str">
        <f>IF('Section 10a Bilan_Diffusion'!I243="","",IF('Section 10a Bilan_Diffusion'!I243="«Choisir»","",'Section 10a Bilan_Diffusion'!I243))</f>
        <v/>
      </c>
      <c r="Q863" s="43" t="str">
        <f>IF('Section 10a Bilan_Diffusion'!J243="","",IF('Section 10a Bilan_Diffusion'!J243="«Choisir»","",'Section 10a Bilan_Diffusion'!J243))</f>
        <v/>
      </c>
      <c r="R863" s="7" t="str">
        <f>IF('Section 10a Bilan_Diffusion'!K243="","",'Section 10a Bilan_Diffusion'!K243)</f>
        <v/>
      </c>
      <c r="S863" s="7" t="str">
        <f>IF('Section 10a Bilan_Diffusion'!L243="","",'Section 10a Bilan_Diffusion'!L243)</f>
        <v/>
      </c>
      <c r="T863" s="7" t="str">
        <f>IF('Section 10a Bilan_Diffusion'!M243="","",'Section 10a Bilan_Diffusion'!M243)</f>
        <v/>
      </c>
      <c r="U863" s="7" t="str">
        <f>IF('Section 10a Bilan_Diffusion'!N243="","",'Section 10a Bilan_Diffusion'!N243)</f>
        <v/>
      </c>
      <c r="V863" s="7">
        <f>'Section 10a Bilan_Diffusion'!O243</f>
        <v>0</v>
      </c>
      <c r="W863" s="7">
        <f>'Section 10a Bilan_Diffusion'!P243</f>
        <v>0</v>
      </c>
      <c r="X863" s="7">
        <f>'Section 10a Bilan_Diffusion'!Q243</f>
        <v>0</v>
      </c>
      <c r="Y863" s="7">
        <f>'Section 10a Bilan_Diffusion'!R243</f>
        <v>0</v>
      </c>
      <c r="Z863" s="7">
        <f>'Section 10a Bilan_Diffusion'!S243</f>
        <v>0</v>
      </c>
      <c r="AA863" s="7">
        <f>'Section 10a Bilan_Diffusion'!T243</f>
        <v>0</v>
      </c>
      <c r="AB863" s="7">
        <f>'Section 10a Bilan_Diffusion'!U243</f>
        <v>0</v>
      </c>
    </row>
    <row r="864" spans="1:28">
      <c r="A864" s="7">
        <f>'Identification '!$F$11</f>
        <v>0</v>
      </c>
      <c r="B864" s="43" t="str">
        <f>IF(AND('Identification '!$F$11="",'Identification '!$F$15&lt;&gt;""),'Identification '!$F$15,IF('Identification '!$F$11="","",IF('Identification '!$F$13="Inscrire le nom de votre organisme dans la cellule F15",'Identification '!$F$15,'Identification '!$F$13)))</f>
        <v/>
      </c>
      <c r="C864" s="7" t="str">
        <f>REF!$BM$7</f>
        <v>2025-2026</v>
      </c>
      <c r="D864" s="7" t="s">
        <v>2972</v>
      </c>
      <c r="E864" s="43" t="str">
        <f>'Identification '!$F$17</f>
        <v/>
      </c>
      <c r="F864" s="7" t="str">
        <f>'Identification '!$G$18</f>
        <v/>
      </c>
      <c r="G864" s="167" t="str">
        <f>IF('Section 10a Bilan_Diffusion'!$D$6="","",'Section 10a Bilan_Diffusion'!$D$6)</f>
        <v/>
      </c>
      <c r="H864" s="7" t="str">
        <f>IF('Section 10a Bilan_Diffusion'!$D$8="","",'Section 10a Bilan_Diffusion'!$D$8)</f>
        <v/>
      </c>
      <c r="I864" s="7" t="str">
        <f>IF('Section 10a Bilan_Diffusion'!$K$8="","",'Section 10a Bilan_Diffusion'!$K$8)</f>
        <v/>
      </c>
      <c r="J864" s="43" t="str">
        <f>IF('Section 10a Bilan_Diffusion'!C244="","",'Section 10a Bilan_Diffusion'!C244)</f>
        <v/>
      </c>
      <c r="K864" s="1177" t="str">
        <f>IF('Section 10a Bilan_Diffusion'!D244="","",'Section 10a Bilan_Diffusion'!D244)</f>
        <v/>
      </c>
      <c r="L864" s="43" t="str">
        <f>IF('Section 10a Bilan_Diffusion'!E244="","",IF('Section 10a Bilan_Diffusion'!E244="«Choisir»","",'Section 10a Bilan_Diffusion'!E244))</f>
        <v/>
      </c>
      <c r="M864" s="43" t="str">
        <f>IF('Section 10a Bilan_Diffusion'!F244="","",IF('Section 10a Bilan_Diffusion'!F244="«Choisir»","",'Section 10a Bilan_Diffusion'!F244))</f>
        <v/>
      </c>
      <c r="N864" s="43" t="str">
        <f>IF('Section 10a Bilan_Diffusion'!G244="","",'Section 10a Bilan_Diffusion'!G244)</f>
        <v/>
      </c>
      <c r="O864" s="43" t="str">
        <f>IF('Section 10a Bilan_Diffusion'!H244="","",'Section 10a Bilan_Diffusion'!H244)</f>
        <v/>
      </c>
      <c r="P864" s="43" t="str">
        <f>IF('Section 10a Bilan_Diffusion'!I244="","",IF('Section 10a Bilan_Diffusion'!I244="«Choisir»","",'Section 10a Bilan_Diffusion'!I244))</f>
        <v/>
      </c>
      <c r="Q864" s="43" t="str">
        <f>IF('Section 10a Bilan_Diffusion'!J244="","",IF('Section 10a Bilan_Diffusion'!J244="«Choisir»","",'Section 10a Bilan_Diffusion'!J244))</f>
        <v/>
      </c>
      <c r="R864" s="7" t="str">
        <f>IF('Section 10a Bilan_Diffusion'!K244="","",'Section 10a Bilan_Diffusion'!K244)</f>
        <v/>
      </c>
      <c r="S864" s="7" t="str">
        <f>IF('Section 10a Bilan_Diffusion'!L244="","",'Section 10a Bilan_Diffusion'!L244)</f>
        <v/>
      </c>
      <c r="T864" s="7" t="str">
        <f>IF('Section 10a Bilan_Diffusion'!M244="","",'Section 10a Bilan_Diffusion'!M244)</f>
        <v/>
      </c>
      <c r="U864" s="7" t="str">
        <f>IF('Section 10a Bilan_Diffusion'!N244="","",'Section 10a Bilan_Diffusion'!N244)</f>
        <v/>
      </c>
      <c r="V864" s="7">
        <f>'Section 10a Bilan_Diffusion'!O244</f>
        <v>0</v>
      </c>
      <c r="W864" s="7">
        <f>'Section 10a Bilan_Diffusion'!P244</f>
        <v>0</v>
      </c>
      <c r="X864" s="7">
        <f>'Section 10a Bilan_Diffusion'!Q244</f>
        <v>0</v>
      </c>
      <c r="Y864" s="7">
        <f>'Section 10a Bilan_Diffusion'!R244</f>
        <v>0</v>
      </c>
      <c r="Z864" s="7">
        <f>'Section 10a Bilan_Diffusion'!S244</f>
        <v>0</v>
      </c>
      <c r="AA864" s="7">
        <f>'Section 10a Bilan_Diffusion'!T244</f>
        <v>0</v>
      </c>
      <c r="AB864" s="7">
        <f>'Section 10a Bilan_Diffusion'!U244</f>
        <v>0</v>
      </c>
    </row>
    <row r="865" spans="1:28">
      <c r="A865" s="7">
        <f>'Identification '!$F$11</f>
        <v>0</v>
      </c>
      <c r="B865" s="43" t="str">
        <f>IF(AND('Identification '!$F$11="",'Identification '!$F$15&lt;&gt;""),'Identification '!$F$15,IF('Identification '!$F$11="","",IF('Identification '!$F$13="Inscrire le nom de votre organisme dans la cellule F15",'Identification '!$F$15,'Identification '!$F$13)))</f>
        <v/>
      </c>
      <c r="C865" s="7" t="str">
        <f>REF!$BM$7</f>
        <v>2025-2026</v>
      </c>
      <c r="D865" s="7" t="s">
        <v>2972</v>
      </c>
      <c r="E865" s="43" t="str">
        <f>'Identification '!$F$17</f>
        <v/>
      </c>
      <c r="F865" s="7" t="str">
        <f>'Identification '!$G$18</f>
        <v/>
      </c>
      <c r="G865" s="167" t="str">
        <f>IF('Section 10a Bilan_Diffusion'!$D$6="","",'Section 10a Bilan_Diffusion'!$D$6)</f>
        <v/>
      </c>
      <c r="H865" s="7" t="str">
        <f>IF('Section 10a Bilan_Diffusion'!$D$8="","",'Section 10a Bilan_Diffusion'!$D$8)</f>
        <v/>
      </c>
      <c r="I865" s="7" t="str">
        <f>IF('Section 10a Bilan_Diffusion'!$K$8="","",'Section 10a Bilan_Diffusion'!$K$8)</f>
        <v/>
      </c>
      <c r="J865" s="43" t="str">
        <f>IF('Section 10a Bilan_Diffusion'!C245="","",'Section 10a Bilan_Diffusion'!C245)</f>
        <v/>
      </c>
      <c r="K865" s="1177" t="str">
        <f>IF('Section 10a Bilan_Diffusion'!D245="","",'Section 10a Bilan_Diffusion'!D245)</f>
        <v/>
      </c>
      <c r="L865" s="43" t="str">
        <f>IF('Section 10a Bilan_Diffusion'!E245="","",IF('Section 10a Bilan_Diffusion'!E245="«Choisir»","",'Section 10a Bilan_Diffusion'!E245))</f>
        <v/>
      </c>
      <c r="M865" s="43" t="str">
        <f>IF('Section 10a Bilan_Diffusion'!F245="","",IF('Section 10a Bilan_Diffusion'!F245="«Choisir»","",'Section 10a Bilan_Diffusion'!F245))</f>
        <v/>
      </c>
      <c r="N865" s="43" t="str">
        <f>IF('Section 10a Bilan_Diffusion'!G245="","",'Section 10a Bilan_Diffusion'!G245)</f>
        <v/>
      </c>
      <c r="O865" s="43" t="str">
        <f>IF('Section 10a Bilan_Diffusion'!H245="","",'Section 10a Bilan_Diffusion'!H245)</f>
        <v/>
      </c>
      <c r="P865" s="43" t="str">
        <f>IF('Section 10a Bilan_Diffusion'!I245="","",IF('Section 10a Bilan_Diffusion'!I245="«Choisir»","",'Section 10a Bilan_Diffusion'!I245))</f>
        <v/>
      </c>
      <c r="Q865" s="43" t="str">
        <f>IF('Section 10a Bilan_Diffusion'!J245="","",IF('Section 10a Bilan_Diffusion'!J245="«Choisir»","",'Section 10a Bilan_Diffusion'!J245))</f>
        <v/>
      </c>
      <c r="R865" s="7" t="str">
        <f>IF('Section 10a Bilan_Diffusion'!K245="","",'Section 10a Bilan_Diffusion'!K245)</f>
        <v/>
      </c>
      <c r="S865" s="7" t="str">
        <f>IF('Section 10a Bilan_Diffusion'!L245="","",'Section 10a Bilan_Diffusion'!L245)</f>
        <v/>
      </c>
      <c r="T865" s="7" t="str">
        <f>IF('Section 10a Bilan_Diffusion'!M245="","",'Section 10a Bilan_Diffusion'!M245)</f>
        <v/>
      </c>
      <c r="U865" s="7" t="str">
        <f>IF('Section 10a Bilan_Diffusion'!N245="","",'Section 10a Bilan_Diffusion'!N245)</f>
        <v/>
      </c>
      <c r="V865" s="7">
        <f>'Section 10a Bilan_Diffusion'!O245</f>
        <v>0</v>
      </c>
      <c r="W865" s="7">
        <f>'Section 10a Bilan_Diffusion'!P245</f>
        <v>0</v>
      </c>
      <c r="X865" s="7">
        <f>'Section 10a Bilan_Diffusion'!Q245</f>
        <v>0</v>
      </c>
      <c r="Y865" s="7">
        <f>'Section 10a Bilan_Diffusion'!R245</f>
        <v>0</v>
      </c>
      <c r="Z865" s="7">
        <f>'Section 10a Bilan_Diffusion'!S245</f>
        <v>0</v>
      </c>
      <c r="AA865" s="7">
        <f>'Section 10a Bilan_Diffusion'!T245</f>
        <v>0</v>
      </c>
      <c r="AB865" s="7">
        <f>'Section 10a Bilan_Diffusion'!U245</f>
        <v>0</v>
      </c>
    </row>
    <row r="866" spans="1:28">
      <c r="A866" s="7">
        <f>'Identification '!$F$11</f>
        <v>0</v>
      </c>
      <c r="B866" s="43" t="str">
        <f>IF(AND('Identification '!$F$11="",'Identification '!$F$15&lt;&gt;""),'Identification '!$F$15,IF('Identification '!$F$11="","",IF('Identification '!$F$13="Inscrire le nom de votre organisme dans la cellule F15",'Identification '!$F$15,'Identification '!$F$13)))</f>
        <v/>
      </c>
      <c r="C866" s="7" t="str">
        <f>REF!$BM$7</f>
        <v>2025-2026</v>
      </c>
      <c r="D866" s="7" t="s">
        <v>2972</v>
      </c>
      <c r="E866" s="43" t="str">
        <f>'Identification '!$F$17</f>
        <v/>
      </c>
      <c r="F866" s="7" t="str">
        <f>'Identification '!$G$18</f>
        <v/>
      </c>
      <c r="G866" s="167" t="str">
        <f>IF('Section 10a Bilan_Diffusion'!$D$6="","",'Section 10a Bilan_Diffusion'!$D$6)</f>
        <v/>
      </c>
      <c r="H866" s="7" t="str">
        <f>IF('Section 10a Bilan_Diffusion'!$D$8="","",'Section 10a Bilan_Diffusion'!$D$8)</f>
        <v/>
      </c>
      <c r="I866" s="7" t="str">
        <f>IF('Section 10a Bilan_Diffusion'!$K$8="","",'Section 10a Bilan_Diffusion'!$K$8)</f>
        <v/>
      </c>
      <c r="J866" s="43" t="str">
        <f>IF('Section 10a Bilan_Diffusion'!C246="","",'Section 10a Bilan_Diffusion'!C246)</f>
        <v/>
      </c>
      <c r="K866" s="1177" t="str">
        <f>IF('Section 10a Bilan_Diffusion'!D246="","",'Section 10a Bilan_Diffusion'!D246)</f>
        <v/>
      </c>
      <c r="L866" s="43" t="str">
        <f>IF('Section 10a Bilan_Diffusion'!E246="","",IF('Section 10a Bilan_Diffusion'!E246="«Choisir»","",'Section 10a Bilan_Diffusion'!E246))</f>
        <v/>
      </c>
      <c r="M866" s="43" t="str">
        <f>IF('Section 10a Bilan_Diffusion'!F246="","",IF('Section 10a Bilan_Diffusion'!F246="«Choisir»","",'Section 10a Bilan_Diffusion'!F246))</f>
        <v/>
      </c>
      <c r="N866" s="43" t="str">
        <f>IF('Section 10a Bilan_Diffusion'!G246="","",'Section 10a Bilan_Diffusion'!G246)</f>
        <v/>
      </c>
      <c r="O866" s="43" t="str">
        <f>IF('Section 10a Bilan_Diffusion'!H246="","",'Section 10a Bilan_Diffusion'!H246)</f>
        <v/>
      </c>
      <c r="P866" s="43" t="str">
        <f>IF('Section 10a Bilan_Diffusion'!I246="","",IF('Section 10a Bilan_Diffusion'!I246="«Choisir»","",'Section 10a Bilan_Diffusion'!I246))</f>
        <v/>
      </c>
      <c r="Q866" s="43" t="str">
        <f>IF('Section 10a Bilan_Diffusion'!J246="","",IF('Section 10a Bilan_Diffusion'!J246="«Choisir»","",'Section 10a Bilan_Diffusion'!J246))</f>
        <v/>
      </c>
      <c r="R866" s="7" t="str">
        <f>IF('Section 10a Bilan_Diffusion'!K246="","",'Section 10a Bilan_Diffusion'!K246)</f>
        <v/>
      </c>
      <c r="S866" s="7" t="str">
        <f>IF('Section 10a Bilan_Diffusion'!L246="","",'Section 10a Bilan_Diffusion'!L246)</f>
        <v/>
      </c>
      <c r="T866" s="7" t="str">
        <f>IF('Section 10a Bilan_Diffusion'!M246="","",'Section 10a Bilan_Diffusion'!M246)</f>
        <v/>
      </c>
      <c r="U866" s="7" t="str">
        <f>IF('Section 10a Bilan_Diffusion'!N246="","",'Section 10a Bilan_Diffusion'!N246)</f>
        <v/>
      </c>
      <c r="V866" s="7">
        <f>'Section 10a Bilan_Diffusion'!O246</f>
        <v>0</v>
      </c>
      <c r="W866" s="7">
        <f>'Section 10a Bilan_Diffusion'!P246</f>
        <v>0</v>
      </c>
      <c r="X866" s="7">
        <f>'Section 10a Bilan_Diffusion'!Q246</f>
        <v>0</v>
      </c>
      <c r="Y866" s="7">
        <f>'Section 10a Bilan_Diffusion'!R246</f>
        <v>0</v>
      </c>
      <c r="Z866" s="7">
        <f>'Section 10a Bilan_Diffusion'!S246</f>
        <v>0</v>
      </c>
      <c r="AA866" s="7">
        <f>'Section 10a Bilan_Diffusion'!T246</f>
        <v>0</v>
      </c>
      <c r="AB866" s="7">
        <f>'Section 10a Bilan_Diffusion'!U246</f>
        <v>0</v>
      </c>
    </row>
    <row r="867" spans="1:28">
      <c r="A867" s="7">
        <f>'Identification '!$F$11</f>
        <v>0</v>
      </c>
      <c r="B867" s="43" t="str">
        <f>IF(AND('Identification '!$F$11="",'Identification '!$F$15&lt;&gt;""),'Identification '!$F$15,IF('Identification '!$F$11="","",IF('Identification '!$F$13="Inscrire le nom de votre organisme dans la cellule F15",'Identification '!$F$15,'Identification '!$F$13)))</f>
        <v/>
      </c>
      <c r="C867" s="7" t="str">
        <f>REF!$BM$7</f>
        <v>2025-2026</v>
      </c>
      <c r="D867" s="7" t="s">
        <v>2972</v>
      </c>
      <c r="E867" s="43" t="str">
        <f>'Identification '!$F$17</f>
        <v/>
      </c>
      <c r="F867" s="7" t="str">
        <f>'Identification '!$G$18</f>
        <v/>
      </c>
      <c r="G867" s="167" t="str">
        <f>IF('Section 10a Bilan_Diffusion'!$D$6="","",'Section 10a Bilan_Diffusion'!$D$6)</f>
        <v/>
      </c>
      <c r="H867" s="7" t="str">
        <f>IF('Section 10a Bilan_Diffusion'!$D$8="","",'Section 10a Bilan_Diffusion'!$D$8)</f>
        <v/>
      </c>
      <c r="I867" s="7" t="str">
        <f>IF('Section 10a Bilan_Diffusion'!$K$8="","",'Section 10a Bilan_Diffusion'!$K$8)</f>
        <v/>
      </c>
      <c r="J867" s="43" t="str">
        <f>IF('Section 10a Bilan_Diffusion'!C247="","",'Section 10a Bilan_Diffusion'!C247)</f>
        <v/>
      </c>
      <c r="K867" s="1177" t="str">
        <f>IF('Section 10a Bilan_Diffusion'!D247="","",'Section 10a Bilan_Diffusion'!D247)</f>
        <v/>
      </c>
      <c r="L867" s="43" t="str">
        <f>IF('Section 10a Bilan_Diffusion'!E247="","",IF('Section 10a Bilan_Diffusion'!E247="«Choisir»","",'Section 10a Bilan_Diffusion'!E247))</f>
        <v/>
      </c>
      <c r="M867" s="43" t="str">
        <f>IF('Section 10a Bilan_Diffusion'!F247="","",IF('Section 10a Bilan_Diffusion'!F247="«Choisir»","",'Section 10a Bilan_Diffusion'!F247))</f>
        <v/>
      </c>
      <c r="N867" s="43" t="str">
        <f>IF('Section 10a Bilan_Diffusion'!G247="","",'Section 10a Bilan_Diffusion'!G247)</f>
        <v/>
      </c>
      <c r="O867" s="43" t="str">
        <f>IF('Section 10a Bilan_Diffusion'!H247="","",'Section 10a Bilan_Diffusion'!H247)</f>
        <v/>
      </c>
      <c r="P867" s="43" t="str">
        <f>IF('Section 10a Bilan_Diffusion'!I247="","",IF('Section 10a Bilan_Diffusion'!I247="«Choisir»","",'Section 10a Bilan_Diffusion'!I247))</f>
        <v/>
      </c>
      <c r="Q867" s="43" t="str">
        <f>IF('Section 10a Bilan_Diffusion'!J247="","",IF('Section 10a Bilan_Diffusion'!J247="«Choisir»","",'Section 10a Bilan_Diffusion'!J247))</f>
        <v/>
      </c>
      <c r="R867" s="7" t="str">
        <f>IF('Section 10a Bilan_Diffusion'!K247="","",'Section 10a Bilan_Diffusion'!K247)</f>
        <v/>
      </c>
      <c r="S867" s="7" t="str">
        <f>IF('Section 10a Bilan_Diffusion'!L247="","",'Section 10a Bilan_Diffusion'!L247)</f>
        <v/>
      </c>
      <c r="T867" s="7" t="str">
        <f>IF('Section 10a Bilan_Diffusion'!M247="","",'Section 10a Bilan_Diffusion'!M247)</f>
        <v/>
      </c>
      <c r="U867" s="7" t="str">
        <f>IF('Section 10a Bilan_Diffusion'!N247="","",'Section 10a Bilan_Diffusion'!N247)</f>
        <v/>
      </c>
      <c r="V867" s="7">
        <f>'Section 10a Bilan_Diffusion'!O247</f>
        <v>0</v>
      </c>
      <c r="W867" s="7">
        <f>'Section 10a Bilan_Diffusion'!P247</f>
        <v>0</v>
      </c>
      <c r="X867" s="7">
        <f>'Section 10a Bilan_Diffusion'!Q247</f>
        <v>0</v>
      </c>
      <c r="Y867" s="7">
        <f>'Section 10a Bilan_Diffusion'!R247</f>
        <v>0</v>
      </c>
      <c r="Z867" s="7">
        <f>'Section 10a Bilan_Diffusion'!S247</f>
        <v>0</v>
      </c>
      <c r="AA867" s="7">
        <f>'Section 10a Bilan_Diffusion'!T247</f>
        <v>0</v>
      </c>
      <c r="AB867" s="7">
        <f>'Section 10a Bilan_Diffusion'!U247</f>
        <v>0</v>
      </c>
    </row>
    <row r="868" spans="1:28">
      <c r="A868" s="7">
        <f>'Identification '!$F$11</f>
        <v>0</v>
      </c>
      <c r="B868" s="43" t="str">
        <f>IF(AND('Identification '!$F$11="",'Identification '!$F$15&lt;&gt;""),'Identification '!$F$15,IF('Identification '!$F$11="","",IF('Identification '!$F$13="Inscrire le nom de votre organisme dans la cellule F15",'Identification '!$F$15,'Identification '!$F$13)))</f>
        <v/>
      </c>
      <c r="C868" s="7" t="str">
        <f>REF!$BM$7</f>
        <v>2025-2026</v>
      </c>
      <c r="D868" s="7" t="s">
        <v>2972</v>
      </c>
      <c r="E868" s="43" t="str">
        <f>'Identification '!$F$17</f>
        <v/>
      </c>
      <c r="F868" s="7" t="str">
        <f>'Identification '!$G$18</f>
        <v/>
      </c>
      <c r="G868" s="167" t="str">
        <f>IF('Section 10a Bilan_Diffusion'!$D$6="","",'Section 10a Bilan_Diffusion'!$D$6)</f>
        <v/>
      </c>
      <c r="H868" s="7" t="str">
        <f>IF('Section 10a Bilan_Diffusion'!$D$8="","",'Section 10a Bilan_Diffusion'!$D$8)</f>
        <v/>
      </c>
      <c r="I868" s="7" t="str">
        <f>IF('Section 10a Bilan_Diffusion'!$K$8="","",'Section 10a Bilan_Diffusion'!$K$8)</f>
        <v/>
      </c>
      <c r="J868" s="43" t="str">
        <f>IF('Section 10a Bilan_Diffusion'!C248="","",'Section 10a Bilan_Diffusion'!C248)</f>
        <v/>
      </c>
      <c r="K868" s="1177" t="str">
        <f>IF('Section 10a Bilan_Diffusion'!D248="","",'Section 10a Bilan_Diffusion'!D248)</f>
        <v/>
      </c>
      <c r="L868" s="43" t="str">
        <f>IF('Section 10a Bilan_Diffusion'!E248="","",IF('Section 10a Bilan_Diffusion'!E248="«Choisir»","",'Section 10a Bilan_Diffusion'!E248))</f>
        <v/>
      </c>
      <c r="M868" s="43" t="str">
        <f>IF('Section 10a Bilan_Diffusion'!F248="","",IF('Section 10a Bilan_Diffusion'!F248="«Choisir»","",'Section 10a Bilan_Diffusion'!F248))</f>
        <v/>
      </c>
      <c r="N868" s="43" t="str">
        <f>IF('Section 10a Bilan_Diffusion'!G248="","",'Section 10a Bilan_Diffusion'!G248)</f>
        <v/>
      </c>
      <c r="O868" s="43" t="str">
        <f>IF('Section 10a Bilan_Diffusion'!H248="","",'Section 10a Bilan_Diffusion'!H248)</f>
        <v/>
      </c>
      <c r="P868" s="43" t="str">
        <f>IF('Section 10a Bilan_Diffusion'!I248="","",IF('Section 10a Bilan_Diffusion'!I248="«Choisir»","",'Section 10a Bilan_Diffusion'!I248))</f>
        <v/>
      </c>
      <c r="Q868" s="43" t="str">
        <f>IF('Section 10a Bilan_Diffusion'!J248="","",IF('Section 10a Bilan_Diffusion'!J248="«Choisir»","",'Section 10a Bilan_Diffusion'!J248))</f>
        <v/>
      </c>
      <c r="R868" s="7" t="str">
        <f>IF('Section 10a Bilan_Diffusion'!K248="","",'Section 10a Bilan_Diffusion'!K248)</f>
        <v/>
      </c>
      <c r="S868" s="7" t="str">
        <f>IF('Section 10a Bilan_Diffusion'!L248="","",'Section 10a Bilan_Diffusion'!L248)</f>
        <v/>
      </c>
      <c r="T868" s="7" t="str">
        <f>IF('Section 10a Bilan_Diffusion'!M248="","",'Section 10a Bilan_Diffusion'!M248)</f>
        <v/>
      </c>
      <c r="U868" s="7" t="str">
        <f>IF('Section 10a Bilan_Diffusion'!N248="","",'Section 10a Bilan_Diffusion'!N248)</f>
        <v/>
      </c>
      <c r="V868" s="7">
        <f>'Section 10a Bilan_Diffusion'!O248</f>
        <v>0</v>
      </c>
      <c r="W868" s="7">
        <f>'Section 10a Bilan_Diffusion'!P248</f>
        <v>0</v>
      </c>
      <c r="X868" s="7">
        <f>'Section 10a Bilan_Diffusion'!Q248</f>
        <v>0</v>
      </c>
      <c r="Y868" s="7">
        <f>'Section 10a Bilan_Diffusion'!R248</f>
        <v>0</v>
      </c>
      <c r="Z868" s="7">
        <f>'Section 10a Bilan_Diffusion'!S248</f>
        <v>0</v>
      </c>
      <c r="AA868" s="7">
        <f>'Section 10a Bilan_Diffusion'!T248</f>
        <v>0</v>
      </c>
      <c r="AB868" s="7">
        <f>'Section 10a Bilan_Diffusion'!U248</f>
        <v>0</v>
      </c>
    </row>
    <row r="869" spans="1:28">
      <c r="A869" s="7">
        <f>'Identification '!$F$11</f>
        <v>0</v>
      </c>
      <c r="B869" s="43" t="str">
        <f>IF(AND('Identification '!$F$11="",'Identification '!$F$15&lt;&gt;""),'Identification '!$F$15,IF('Identification '!$F$11="","",IF('Identification '!$F$13="Inscrire le nom de votre organisme dans la cellule F15",'Identification '!$F$15,'Identification '!$F$13)))</f>
        <v/>
      </c>
      <c r="C869" s="7" t="str">
        <f>REF!$BM$7</f>
        <v>2025-2026</v>
      </c>
      <c r="D869" s="7" t="s">
        <v>2972</v>
      </c>
      <c r="E869" s="43" t="str">
        <f>'Identification '!$F$17</f>
        <v/>
      </c>
      <c r="F869" s="7" t="str">
        <f>'Identification '!$G$18</f>
        <v/>
      </c>
      <c r="G869" s="167" t="str">
        <f>IF('Section 10a Bilan_Diffusion'!$D$6="","",'Section 10a Bilan_Diffusion'!$D$6)</f>
        <v/>
      </c>
      <c r="H869" s="7" t="str">
        <f>IF('Section 10a Bilan_Diffusion'!$D$8="","",'Section 10a Bilan_Diffusion'!$D$8)</f>
        <v/>
      </c>
      <c r="I869" s="7" t="str">
        <f>IF('Section 10a Bilan_Diffusion'!$K$8="","",'Section 10a Bilan_Diffusion'!$K$8)</f>
        <v/>
      </c>
      <c r="J869" s="43" t="str">
        <f>IF('Section 10a Bilan_Diffusion'!C249="","",'Section 10a Bilan_Diffusion'!C249)</f>
        <v/>
      </c>
      <c r="K869" s="1177" t="str">
        <f>IF('Section 10a Bilan_Diffusion'!D249="","",'Section 10a Bilan_Diffusion'!D249)</f>
        <v/>
      </c>
      <c r="L869" s="43" t="str">
        <f>IF('Section 10a Bilan_Diffusion'!E249="","",IF('Section 10a Bilan_Diffusion'!E249="«Choisir»","",'Section 10a Bilan_Diffusion'!E249))</f>
        <v/>
      </c>
      <c r="M869" s="43" t="str">
        <f>IF('Section 10a Bilan_Diffusion'!F249="","",IF('Section 10a Bilan_Diffusion'!F249="«Choisir»","",'Section 10a Bilan_Diffusion'!F249))</f>
        <v/>
      </c>
      <c r="N869" s="43" t="str">
        <f>IF('Section 10a Bilan_Diffusion'!G249="","",'Section 10a Bilan_Diffusion'!G249)</f>
        <v/>
      </c>
      <c r="O869" s="43" t="str">
        <f>IF('Section 10a Bilan_Diffusion'!H249="","",'Section 10a Bilan_Diffusion'!H249)</f>
        <v/>
      </c>
      <c r="P869" s="43" t="str">
        <f>IF('Section 10a Bilan_Diffusion'!I249="","",IF('Section 10a Bilan_Diffusion'!I249="«Choisir»","",'Section 10a Bilan_Diffusion'!I249))</f>
        <v/>
      </c>
      <c r="Q869" s="43" t="str">
        <f>IF('Section 10a Bilan_Diffusion'!J249="","",IF('Section 10a Bilan_Diffusion'!J249="«Choisir»","",'Section 10a Bilan_Diffusion'!J249))</f>
        <v/>
      </c>
      <c r="R869" s="7" t="str">
        <f>IF('Section 10a Bilan_Diffusion'!K249="","",'Section 10a Bilan_Diffusion'!K249)</f>
        <v/>
      </c>
      <c r="S869" s="7" t="str">
        <f>IF('Section 10a Bilan_Diffusion'!L249="","",'Section 10a Bilan_Diffusion'!L249)</f>
        <v/>
      </c>
      <c r="T869" s="7" t="str">
        <f>IF('Section 10a Bilan_Diffusion'!M249="","",'Section 10a Bilan_Diffusion'!M249)</f>
        <v/>
      </c>
      <c r="U869" s="7" t="str">
        <f>IF('Section 10a Bilan_Diffusion'!N249="","",'Section 10a Bilan_Diffusion'!N249)</f>
        <v/>
      </c>
      <c r="V869" s="7">
        <f>'Section 10a Bilan_Diffusion'!O249</f>
        <v>0</v>
      </c>
      <c r="W869" s="7">
        <f>'Section 10a Bilan_Diffusion'!P249</f>
        <v>0</v>
      </c>
      <c r="X869" s="7">
        <f>'Section 10a Bilan_Diffusion'!Q249</f>
        <v>0</v>
      </c>
      <c r="Y869" s="7">
        <f>'Section 10a Bilan_Diffusion'!R249</f>
        <v>0</v>
      </c>
      <c r="Z869" s="7">
        <f>'Section 10a Bilan_Diffusion'!S249</f>
        <v>0</v>
      </c>
      <c r="AA869" s="7">
        <f>'Section 10a Bilan_Diffusion'!T249</f>
        <v>0</v>
      </c>
      <c r="AB869" s="7">
        <f>'Section 10a Bilan_Diffusion'!U249</f>
        <v>0</v>
      </c>
    </row>
    <row r="870" spans="1:28">
      <c r="A870" s="7">
        <f>'Identification '!$F$11</f>
        <v>0</v>
      </c>
      <c r="B870" s="43" t="str">
        <f>IF(AND('Identification '!$F$11="",'Identification '!$F$15&lt;&gt;""),'Identification '!$F$15,IF('Identification '!$F$11="","",IF('Identification '!$F$13="Inscrire le nom de votre organisme dans la cellule F15",'Identification '!$F$15,'Identification '!$F$13)))</f>
        <v/>
      </c>
      <c r="C870" s="7" t="str">
        <f>REF!$BM$7</f>
        <v>2025-2026</v>
      </c>
      <c r="D870" s="7" t="s">
        <v>2972</v>
      </c>
      <c r="E870" s="43" t="str">
        <f>'Identification '!$F$17</f>
        <v/>
      </c>
      <c r="F870" s="7" t="str">
        <f>'Identification '!$G$18</f>
        <v/>
      </c>
      <c r="G870" s="167" t="str">
        <f>IF('Section 10a Bilan_Diffusion'!$D$6="","",'Section 10a Bilan_Diffusion'!$D$6)</f>
        <v/>
      </c>
      <c r="H870" s="7" t="str">
        <f>IF('Section 10a Bilan_Diffusion'!$D$8="","",'Section 10a Bilan_Diffusion'!$D$8)</f>
        <v/>
      </c>
      <c r="I870" s="7" t="str">
        <f>IF('Section 10a Bilan_Diffusion'!$K$8="","",'Section 10a Bilan_Diffusion'!$K$8)</f>
        <v/>
      </c>
      <c r="J870" s="43" t="str">
        <f>IF('Section 10a Bilan_Diffusion'!C250="","",'Section 10a Bilan_Diffusion'!C250)</f>
        <v/>
      </c>
      <c r="K870" s="1177" t="str">
        <f>IF('Section 10a Bilan_Diffusion'!D250="","",'Section 10a Bilan_Diffusion'!D250)</f>
        <v/>
      </c>
      <c r="L870" s="43" t="str">
        <f>IF('Section 10a Bilan_Diffusion'!E250="","",IF('Section 10a Bilan_Diffusion'!E250="«Choisir»","",'Section 10a Bilan_Diffusion'!E250))</f>
        <v/>
      </c>
      <c r="M870" s="43" t="str">
        <f>IF('Section 10a Bilan_Diffusion'!F250="","",IF('Section 10a Bilan_Diffusion'!F250="«Choisir»","",'Section 10a Bilan_Diffusion'!F250))</f>
        <v/>
      </c>
      <c r="N870" s="43" t="str">
        <f>IF('Section 10a Bilan_Diffusion'!G250="","",'Section 10a Bilan_Diffusion'!G250)</f>
        <v/>
      </c>
      <c r="O870" s="43" t="str">
        <f>IF('Section 10a Bilan_Diffusion'!H250="","",'Section 10a Bilan_Diffusion'!H250)</f>
        <v/>
      </c>
      <c r="P870" s="43" t="str">
        <f>IF('Section 10a Bilan_Diffusion'!I250="","",IF('Section 10a Bilan_Diffusion'!I250="«Choisir»","",'Section 10a Bilan_Diffusion'!I250))</f>
        <v/>
      </c>
      <c r="Q870" s="43" t="str">
        <f>IF('Section 10a Bilan_Diffusion'!J250="","",IF('Section 10a Bilan_Diffusion'!J250="«Choisir»","",'Section 10a Bilan_Diffusion'!J250))</f>
        <v/>
      </c>
      <c r="R870" s="7" t="str">
        <f>IF('Section 10a Bilan_Diffusion'!K250="","",'Section 10a Bilan_Diffusion'!K250)</f>
        <v/>
      </c>
      <c r="S870" s="7" t="str">
        <f>IF('Section 10a Bilan_Diffusion'!L250="","",'Section 10a Bilan_Diffusion'!L250)</f>
        <v/>
      </c>
      <c r="T870" s="7" t="str">
        <f>IF('Section 10a Bilan_Diffusion'!M250="","",'Section 10a Bilan_Diffusion'!M250)</f>
        <v/>
      </c>
      <c r="U870" s="7" t="str">
        <f>IF('Section 10a Bilan_Diffusion'!N250="","",'Section 10a Bilan_Diffusion'!N250)</f>
        <v/>
      </c>
      <c r="V870" s="7">
        <f>'Section 10a Bilan_Diffusion'!O250</f>
        <v>0</v>
      </c>
      <c r="W870" s="7">
        <f>'Section 10a Bilan_Diffusion'!P250</f>
        <v>0</v>
      </c>
      <c r="X870" s="7">
        <f>'Section 10a Bilan_Diffusion'!Q250</f>
        <v>0</v>
      </c>
      <c r="Y870" s="7">
        <f>'Section 10a Bilan_Diffusion'!R250</f>
        <v>0</v>
      </c>
      <c r="Z870" s="7">
        <f>'Section 10a Bilan_Diffusion'!S250</f>
        <v>0</v>
      </c>
      <c r="AA870" s="7">
        <f>'Section 10a Bilan_Diffusion'!T250</f>
        <v>0</v>
      </c>
      <c r="AB870" s="7">
        <f>'Section 10a Bilan_Diffusion'!U250</f>
        <v>0</v>
      </c>
    </row>
    <row r="871" spans="1:28">
      <c r="A871" s="7">
        <f>'Identification '!$F$11</f>
        <v>0</v>
      </c>
      <c r="B871" s="43" t="str">
        <f>IF(AND('Identification '!$F$11="",'Identification '!$F$15&lt;&gt;""),'Identification '!$F$15,IF('Identification '!$F$11="","",IF('Identification '!$F$13="Inscrire le nom de votre organisme dans la cellule F15",'Identification '!$F$15,'Identification '!$F$13)))</f>
        <v/>
      </c>
      <c r="C871" s="7" t="str">
        <f>REF!$BM$7</f>
        <v>2025-2026</v>
      </c>
      <c r="D871" s="7" t="s">
        <v>2972</v>
      </c>
      <c r="E871" s="43" t="str">
        <f>'Identification '!$F$17</f>
        <v/>
      </c>
      <c r="F871" s="7" t="str">
        <f>'Identification '!$G$18</f>
        <v/>
      </c>
      <c r="G871" s="167" t="str">
        <f>IF('Section 10a Bilan_Diffusion'!$D$6="","",'Section 10a Bilan_Diffusion'!$D$6)</f>
        <v/>
      </c>
      <c r="H871" s="7" t="str">
        <f>IF('Section 10a Bilan_Diffusion'!$D$8="","",'Section 10a Bilan_Diffusion'!$D$8)</f>
        <v/>
      </c>
      <c r="I871" s="7" t="str">
        <f>IF('Section 10a Bilan_Diffusion'!$K$8="","",'Section 10a Bilan_Diffusion'!$K$8)</f>
        <v/>
      </c>
      <c r="J871" s="43" t="str">
        <f>IF('Section 10a Bilan_Diffusion'!C251="","",'Section 10a Bilan_Diffusion'!C251)</f>
        <v/>
      </c>
      <c r="K871" s="1177" t="str">
        <f>IF('Section 10a Bilan_Diffusion'!D251="","",'Section 10a Bilan_Diffusion'!D251)</f>
        <v/>
      </c>
      <c r="L871" s="43" t="str">
        <f>IF('Section 10a Bilan_Diffusion'!E251="","",IF('Section 10a Bilan_Diffusion'!E251="«Choisir»","",'Section 10a Bilan_Diffusion'!E251))</f>
        <v/>
      </c>
      <c r="M871" s="43" t="str">
        <f>IF('Section 10a Bilan_Diffusion'!F251="","",IF('Section 10a Bilan_Diffusion'!F251="«Choisir»","",'Section 10a Bilan_Diffusion'!F251))</f>
        <v/>
      </c>
      <c r="N871" s="43" t="str">
        <f>IF('Section 10a Bilan_Diffusion'!G251="","",'Section 10a Bilan_Diffusion'!G251)</f>
        <v/>
      </c>
      <c r="O871" s="43" t="str">
        <f>IF('Section 10a Bilan_Diffusion'!H251="","",'Section 10a Bilan_Diffusion'!H251)</f>
        <v/>
      </c>
      <c r="P871" s="43" t="str">
        <f>IF('Section 10a Bilan_Diffusion'!I251="","",IF('Section 10a Bilan_Diffusion'!I251="«Choisir»","",'Section 10a Bilan_Diffusion'!I251))</f>
        <v/>
      </c>
      <c r="Q871" s="43" t="str">
        <f>IF('Section 10a Bilan_Diffusion'!J251="","",IF('Section 10a Bilan_Diffusion'!J251="«Choisir»","",'Section 10a Bilan_Diffusion'!J251))</f>
        <v/>
      </c>
      <c r="R871" s="7" t="str">
        <f>IF('Section 10a Bilan_Diffusion'!K251="","",'Section 10a Bilan_Diffusion'!K251)</f>
        <v/>
      </c>
      <c r="S871" s="7" t="str">
        <f>IF('Section 10a Bilan_Diffusion'!L251="","",'Section 10a Bilan_Diffusion'!L251)</f>
        <v/>
      </c>
      <c r="T871" s="7" t="str">
        <f>IF('Section 10a Bilan_Diffusion'!M251="","",'Section 10a Bilan_Diffusion'!M251)</f>
        <v/>
      </c>
      <c r="U871" s="7" t="str">
        <f>IF('Section 10a Bilan_Diffusion'!N251="","",'Section 10a Bilan_Diffusion'!N251)</f>
        <v/>
      </c>
      <c r="V871" s="7">
        <f>'Section 10a Bilan_Diffusion'!O251</f>
        <v>0</v>
      </c>
      <c r="W871" s="7">
        <f>'Section 10a Bilan_Diffusion'!P251</f>
        <v>0</v>
      </c>
      <c r="X871" s="7">
        <f>'Section 10a Bilan_Diffusion'!Q251</f>
        <v>0</v>
      </c>
      <c r="Y871" s="7">
        <f>'Section 10a Bilan_Diffusion'!R251</f>
        <v>0</v>
      </c>
      <c r="Z871" s="7">
        <f>'Section 10a Bilan_Diffusion'!S251</f>
        <v>0</v>
      </c>
      <c r="AA871" s="7">
        <f>'Section 10a Bilan_Diffusion'!T251</f>
        <v>0</v>
      </c>
      <c r="AB871" s="7">
        <f>'Section 10a Bilan_Diffusion'!U251</f>
        <v>0</v>
      </c>
    </row>
    <row r="872" spans="1:28">
      <c r="A872" s="7">
        <f>'Identification '!$F$11</f>
        <v>0</v>
      </c>
      <c r="B872" s="43" t="str">
        <f>IF(AND('Identification '!$F$11="",'Identification '!$F$15&lt;&gt;""),'Identification '!$F$15,IF('Identification '!$F$11="","",IF('Identification '!$F$13="Inscrire le nom de votre organisme dans la cellule F15",'Identification '!$F$15,'Identification '!$F$13)))</f>
        <v/>
      </c>
      <c r="C872" s="7" t="str">
        <f>REF!$BM$7</f>
        <v>2025-2026</v>
      </c>
      <c r="D872" s="7" t="s">
        <v>2972</v>
      </c>
      <c r="E872" s="43" t="str">
        <f>'Identification '!$F$17</f>
        <v/>
      </c>
      <c r="F872" s="7" t="str">
        <f>'Identification '!$G$18</f>
        <v/>
      </c>
      <c r="G872" s="167" t="str">
        <f>IF('Section 10a Bilan_Diffusion'!$D$6="","",'Section 10a Bilan_Diffusion'!$D$6)</f>
        <v/>
      </c>
      <c r="H872" s="7" t="str">
        <f>IF('Section 10a Bilan_Diffusion'!$D$8="","",'Section 10a Bilan_Diffusion'!$D$8)</f>
        <v/>
      </c>
      <c r="I872" s="7" t="str">
        <f>IF('Section 10a Bilan_Diffusion'!$K$8="","",'Section 10a Bilan_Diffusion'!$K$8)</f>
        <v/>
      </c>
      <c r="J872" s="43" t="str">
        <f>IF('Section 10a Bilan_Diffusion'!C252="","",'Section 10a Bilan_Diffusion'!C252)</f>
        <v/>
      </c>
      <c r="K872" s="1177" t="str">
        <f>IF('Section 10a Bilan_Diffusion'!D252="","",'Section 10a Bilan_Diffusion'!D252)</f>
        <v/>
      </c>
      <c r="L872" s="43" t="str">
        <f>IF('Section 10a Bilan_Diffusion'!E252="","",IF('Section 10a Bilan_Diffusion'!E252="«Choisir»","",'Section 10a Bilan_Diffusion'!E252))</f>
        <v/>
      </c>
      <c r="M872" s="43" t="str">
        <f>IF('Section 10a Bilan_Diffusion'!F252="","",IF('Section 10a Bilan_Diffusion'!F252="«Choisir»","",'Section 10a Bilan_Diffusion'!F252))</f>
        <v/>
      </c>
      <c r="N872" s="43" t="str">
        <f>IF('Section 10a Bilan_Diffusion'!G252="","",'Section 10a Bilan_Diffusion'!G252)</f>
        <v/>
      </c>
      <c r="O872" s="43" t="str">
        <f>IF('Section 10a Bilan_Diffusion'!H252="","",'Section 10a Bilan_Diffusion'!H252)</f>
        <v/>
      </c>
      <c r="P872" s="43" t="str">
        <f>IF('Section 10a Bilan_Diffusion'!I252="","",IF('Section 10a Bilan_Diffusion'!I252="«Choisir»","",'Section 10a Bilan_Diffusion'!I252))</f>
        <v/>
      </c>
      <c r="Q872" s="43" t="str">
        <f>IF('Section 10a Bilan_Diffusion'!J252="","",IF('Section 10a Bilan_Diffusion'!J252="«Choisir»","",'Section 10a Bilan_Diffusion'!J252))</f>
        <v/>
      </c>
      <c r="R872" s="7" t="str">
        <f>IF('Section 10a Bilan_Diffusion'!K252="","",'Section 10a Bilan_Diffusion'!K252)</f>
        <v/>
      </c>
      <c r="S872" s="7" t="str">
        <f>IF('Section 10a Bilan_Diffusion'!L252="","",'Section 10a Bilan_Diffusion'!L252)</f>
        <v/>
      </c>
      <c r="T872" s="7" t="str">
        <f>IF('Section 10a Bilan_Diffusion'!M252="","",'Section 10a Bilan_Diffusion'!M252)</f>
        <v/>
      </c>
      <c r="U872" s="7" t="str">
        <f>IF('Section 10a Bilan_Diffusion'!N252="","",'Section 10a Bilan_Diffusion'!N252)</f>
        <v/>
      </c>
      <c r="V872" s="7">
        <f>'Section 10a Bilan_Diffusion'!O252</f>
        <v>0</v>
      </c>
      <c r="W872" s="7">
        <f>'Section 10a Bilan_Diffusion'!P252</f>
        <v>0</v>
      </c>
      <c r="X872" s="7">
        <f>'Section 10a Bilan_Diffusion'!Q252</f>
        <v>0</v>
      </c>
      <c r="Y872" s="7">
        <f>'Section 10a Bilan_Diffusion'!R252</f>
        <v>0</v>
      </c>
      <c r="Z872" s="7">
        <f>'Section 10a Bilan_Diffusion'!S252</f>
        <v>0</v>
      </c>
      <c r="AA872" s="7">
        <f>'Section 10a Bilan_Diffusion'!T252</f>
        <v>0</v>
      </c>
      <c r="AB872" s="7">
        <f>'Section 10a Bilan_Diffusion'!U252</f>
        <v>0</v>
      </c>
    </row>
    <row r="873" spans="1:28">
      <c r="A873" s="7">
        <f>'Identification '!$F$11</f>
        <v>0</v>
      </c>
      <c r="B873" s="43" t="str">
        <f>IF(AND('Identification '!$F$11="",'Identification '!$F$15&lt;&gt;""),'Identification '!$F$15,IF('Identification '!$F$11="","",IF('Identification '!$F$13="Inscrire le nom de votre organisme dans la cellule F15",'Identification '!$F$15,'Identification '!$F$13)))</f>
        <v/>
      </c>
      <c r="C873" s="7" t="str">
        <f>REF!$BM$7</f>
        <v>2025-2026</v>
      </c>
      <c r="D873" s="7" t="s">
        <v>2972</v>
      </c>
      <c r="E873" s="43" t="str">
        <f>'Identification '!$F$17</f>
        <v/>
      </c>
      <c r="F873" s="7" t="str">
        <f>'Identification '!$G$18</f>
        <v/>
      </c>
      <c r="G873" s="167" t="str">
        <f>IF('Section 10a Bilan_Diffusion'!$D$6="","",'Section 10a Bilan_Diffusion'!$D$6)</f>
        <v/>
      </c>
      <c r="H873" s="7" t="str">
        <f>IF('Section 10a Bilan_Diffusion'!$D$8="","",'Section 10a Bilan_Diffusion'!$D$8)</f>
        <v/>
      </c>
      <c r="I873" s="7" t="str">
        <f>IF('Section 10a Bilan_Diffusion'!$K$8="","",'Section 10a Bilan_Diffusion'!$K$8)</f>
        <v/>
      </c>
      <c r="J873" s="43" t="str">
        <f>IF('Section 10a Bilan_Diffusion'!C253="","",'Section 10a Bilan_Diffusion'!C253)</f>
        <v/>
      </c>
      <c r="K873" s="1177" t="str">
        <f>IF('Section 10a Bilan_Diffusion'!D253="","",'Section 10a Bilan_Diffusion'!D253)</f>
        <v/>
      </c>
      <c r="L873" s="43" t="str">
        <f>IF('Section 10a Bilan_Diffusion'!E253="","",IF('Section 10a Bilan_Diffusion'!E253="«Choisir»","",'Section 10a Bilan_Diffusion'!E253))</f>
        <v/>
      </c>
      <c r="M873" s="43" t="str">
        <f>IF('Section 10a Bilan_Diffusion'!F253="","",IF('Section 10a Bilan_Diffusion'!F253="«Choisir»","",'Section 10a Bilan_Diffusion'!F253))</f>
        <v/>
      </c>
      <c r="N873" s="43" t="str">
        <f>IF('Section 10a Bilan_Diffusion'!G253="","",'Section 10a Bilan_Diffusion'!G253)</f>
        <v/>
      </c>
      <c r="O873" s="43" t="str">
        <f>IF('Section 10a Bilan_Diffusion'!H253="","",'Section 10a Bilan_Diffusion'!H253)</f>
        <v/>
      </c>
      <c r="P873" s="43" t="str">
        <f>IF('Section 10a Bilan_Diffusion'!I253="","",IF('Section 10a Bilan_Diffusion'!I253="«Choisir»","",'Section 10a Bilan_Diffusion'!I253))</f>
        <v/>
      </c>
      <c r="Q873" s="43" t="str">
        <f>IF('Section 10a Bilan_Diffusion'!J253="","",IF('Section 10a Bilan_Diffusion'!J253="«Choisir»","",'Section 10a Bilan_Diffusion'!J253))</f>
        <v/>
      </c>
      <c r="R873" s="7" t="str">
        <f>IF('Section 10a Bilan_Diffusion'!K253="","",'Section 10a Bilan_Diffusion'!K253)</f>
        <v/>
      </c>
      <c r="S873" s="7" t="str">
        <f>IF('Section 10a Bilan_Diffusion'!L253="","",'Section 10a Bilan_Diffusion'!L253)</f>
        <v/>
      </c>
      <c r="T873" s="7" t="str">
        <f>IF('Section 10a Bilan_Diffusion'!M253="","",'Section 10a Bilan_Diffusion'!M253)</f>
        <v/>
      </c>
      <c r="U873" s="7" t="str">
        <f>IF('Section 10a Bilan_Diffusion'!N253="","",'Section 10a Bilan_Diffusion'!N253)</f>
        <v/>
      </c>
      <c r="V873" s="7">
        <f>'Section 10a Bilan_Diffusion'!O253</f>
        <v>0</v>
      </c>
      <c r="W873" s="7">
        <f>'Section 10a Bilan_Diffusion'!P253</f>
        <v>0</v>
      </c>
      <c r="X873" s="7">
        <f>'Section 10a Bilan_Diffusion'!Q253</f>
        <v>0</v>
      </c>
      <c r="Y873" s="7">
        <f>'Section 10a Bilan_Diffusion'!R253</f>
        <v>0</v>
      </c>
      <c r="Z873" s="7">
        <f>'Section 10a Bilan_Diffusion'!S253</f>
        <v>0</v>
      </c>
      <c r="AA873" s="7">
        <f>'Section 10a Bilan_Diffusion'!T253</f>
        <v>0</v>
      </c>
      <c r="AB873" s="7">
        <f>'Section 10a Bilan_Diffusion'!U253</f>
        <v>0</v>
      </c>
    </row>
    <row r="874" spans="1:28">
      <c r="A874" s="7">
        <f>'Identification '!$F$11</f>
        <v>0</v>
      </c>
      <c r="B874" s="43" t="str">
        <f>IF(AND('Identification '!$F$11="",'Identification '!$F$15&lt;&gt;""),'Identification '!$F$15,IF('Identification '!$F$11="","",IF('Identification '!$F$13="Inscrire le nom de votre organisme dans la cellule F15",'Identification '!$F$15,'Identification '!$F$13)))</f>
        <v/>
      </c>
      <c r="C874" s="7" t="str">
        <f>REF!$BM$7</f>
        <v>2025-2026</v>
      </c>
      <c r="D874" s="7" t="s">
        <v>2972</v>
      </c>
      <c r="E874" s="43" t="str">
        <f>'Identification '!$F$17</f>
        <v/>
      </c>
      <c r="F874" s="7" t="str">
        <f>'Identification '!$G$18</f>
        <v/>
      </c>
      <c r="G874" s="167" t="str">
        <f>IF('Section 10a Bilan_Diffusion'!$D$6="","",'Section 10a Bilan_Diffusion'!$D$6)</f>
        <v/>
      </c>
      <c r="H874" s="7" t="str">
        <f>IF('Section 10a Bilan_Diffusion'!$D$8="","",'Section 10a Bilan_Diffusion'!$D$8)</f>
        <v/>
      </c>
      <c r="I874" s="7" t="str">
        <f>IF('Section 10a Bilan_Diffusion'!$K$8="","",'Section 10a Bilan_Diffusion'!$K$8)</f>
        <v/>
      </c>
      <c r="J874" s="43" t="str">
        <f>IF('Section 10a Bilan_Diffusion'!C254="","",'Section 10a Bilan_Diffusion'!C254)</f>
        <v/>
      </c>
      <c r="K874" s="1177" t="str">
        <f>IF('Section 10a Bilan_Diffusion'!D254="","",'Section 10a Bilan_Diffusion'!D254)</f>
        <v/>
      </c>
      <c r="L874" s="43" t="str">
        <f>IF('Section 10a Bilan_Diffusion'!E254="","",IF('Section 10a Bilan_Diffusion'!E254="«Choisir»","",'Section 10a Bilan_Diffusion'!E254))</f>
        <v/>
      </c>
      <c r="M874" s="43" t="str">
        <f>IF('Section 10a Bilan_Diffusion'!F254="","",IF('Section 10a Bilan_Diffusion'!F254="«Choisir»","",'Section 10a Bilan_Diffusion'!F254))</f>
        <v/>
      </c>
      <c r="N874" s="43" t="str">
        <f>IF('Section 10a Bilan_Diffusion'!G254="","",'Section 10a Bilan_Diffusion'!G254)</f>
        <v/>
      </c>
      <c r="O874" s="43" t="str">
        <f>IF('Section 10a Bilan_Diffusion'!H254="","",'Section 10a Bilan_Diffusion'!H254)</f>
        <v/>
      </c>
      <c r="P874" s="43" t="str">
        <f>IF('Section 10a Bilan_Diffusion'!I254="","",IF('Section 10a Bilan_Diffusion'!I254="«Choisir»","",'Section 10a Bilan_Diffusion'!I254))</f>
        <v/>
      </c>
      <c r="Q874" s="43" t="str">
        <f>IF('Section 10a Bilan_Diffusion'!J254="","",IF('Section 10a Bilan_Diffusion'!J254="«Choisir»","",'Section 10a Bilan_Diffusion'!J254))</f>
        <v/>
      </c>
      <c r="R874" s="7" t="str">
        <f>IF('Section 10a Bilan_Diffusion'!K254="","",'Section 10a Bilan_Diffusion'!K254)</f>
        <v/>
      </c>
      <c r="S874" s="7" t="str">
        <f>IF('Section 10a Bilan_Diffusion'!L254="","",'Section 10a Bilan_Diffusion'!L254)</f>
        <v/>
      </c>
      <c r="T874" s="7" t="str">
        <f>IF('Section 10a Bilan_Diffusion'!M254="","",'Section 10a Bilan_Diffusion'!M254)</f>
        <v/>
      </c>
      <c r="U874" s="7" t="str">
        <f>IF('Section 10a Bilan_Diffusion'!N254="","",'Section 10a Bilan_Diffusion'!N254)</f>
        <v/>
      </c>
      <c r="V874" s="7">
        <f>'Section 10a Bilan_Diffusion'!O254</f>
        <v>0</v>
      </c>
      <c r="W874" s="7">
        <f>'Section 10a Bilan_Diffusion'!P254</f>
        <v>0</v>
      </c>
      <c r="X874" s="7">
        <f>'Section 10a Bilan_Diffusion'!Q254</f>
        <v>0</v>
      </c>
      <c r="Y874" s="7">
        <f>'Section 10a Bilan_Diffusion'!R254</f>
        <v>0</v>
      </c>
      <c r="Z874" s="7">
        <f>'Section 10a Bilan_Diffusion'!S254</f>
        <v>0</v>
      </c>
      <c r="AA874" s="7">
        <f>'Section 10a Bilan_Diffusion'!T254</f>
        <v>0</v>
      </c>
      <c r="AB874" s="7">
        <f>'Section 10a Bilan_Diffusion'!U254</f>
        <v>0</v>
      </c>
    </row>
    <row r="875" spans="1:28">
      <c r="A875" s="7">
        <f>'Identification '!$F$11</f>
        <v>0</v>
      </c>
      <c r="B875" s="43" t="str">
        <f>IF(AND('Identification '!$F$11="",'Identification '!$F$15&lt;&gt;""),'Identification '!$F$15,IF('Identification '!$F$11="","",IF('Identification '!$F$13="Inscrire le nom de votre organisme dans la cellule F15",'Identification '!$F$15,'Identification '!$F$13)))</f>
        <v/>
      </c>
      <c r="C875" s="7" t="str">
        <f>REF!$BM$7</f>
        <v>2025-2026</v>
      </c>
      <c r="D875" s="7" t="s">
        <v>2972</v>
      </c>
      <c r="E875" s="43" t="str">
        <f>'Identification '!$F$17</f>
        <v/>
      </c>
      <c r="F875" s="7" t="str">
        <f>'Identification '!$G$18</f>
        <v/>
      </c>
      <c r="G875" s="167" t="str">
        <f>IF('Section 10a Bilan_Diffusion'!$D$6="","",'Section 10a Bilan_Diffusion'!$D$6)</f>
        <v/>
      </c>
      <c r="H875" s="7" t="str">
        <f>IF('Section 10a Bilan_Diffusion'!$D$8="","",'Section 10a Bilan_Diffusion'!$D$8)</f>
        <v/>
      </c>
      <c r="I875" s="7" t="str">
        <f>IF('Section 10a Bilan_Diffusion'!$K$8="","",'Section 10a Bilan_Diffusion'!$K$8)</f>
        <v/>
      </c>
      <c r="J875" s="43" t="str">
        <f>IF('Section 10a Bilan_Diffusion'!C255="","",'Section 10a Bilan_Diffusion'!C255)</f>
        <v/>
      </c>
      <c r="K875" s="1177" t="str">
        <f>IF('Section 10a Bilan_Diffusion'!D255="","",'Section 10a Bilan_Diffusion'!D255)</f>
        <v/>
      </c>
      <c r="L875" s="43" t="str">
        <f>IF('Section 10a Bilan_Diffusion'!E255="","",IF('Section 10a Bilan_Diffusion'!E255="«Choisir»","",'Section 10a Bilan_Diffusion'!E255))</f>
        <v/>
      </c>
      <c r="M875" s="43" t="str">
        <f>IF('Section 10a Bilan_Diffusion'!F255="","",IF('Section 10a Bilan_Diffusion'!F255="«Choisir»","",'Section 10a Bilan_Diffusion'!F255))</f>
        <v/>
      </c>
      <c r="N875" s="43" t="str">
        <f>IF('Section 10a Bilan_Diffusion'!G255="","",'Section 10a Bilan_Diffusion'!G255)</f>
        <v/>
      </c>
      <c r="O875" s="43" t="str">
        <f>IF('Section 10a Bilan_Diffusion'!H255="","",'Section 10a Bilan_Diffusion'!H255)</f>
        <v/>
      </c>
      <c r="P875" s="43" t="str">
        <f>IF('Section 10a Bilan_Diffusion'!I255="","",IF('Section 10a Bilan_Diffusion'!I255="«Choisir»","",'Section 10a Bilan_Diffusion'!I255))</f>
        <v/>
      </c>
      <c r="Q875" s="43" t="str">
        <f>IF('Section 10a Bilan_Diffusion'!J255="","",IF('Section 10a Bilan_Diffusion'!J255="«Choisir»","",'Section 10a Bilan_Diffusion'!J255))</f>
        <v/>
      </c>
      <c r="R875" s="7" t="str">
        <f>IF('Section 10a Bilan_Diffusion'!K255="","",'Section 10a Bilan_Diffusion'!K255)</f>
        <v/>
      </c>
      <c r="S875" s="7" t="str">
        <f>IF('Section 10a Bilan_Diffusion'!L255="","",'Section 10a Bilan_Diffusion'!L255)</f>
        <v/>
      </c>
      <c r="T875" s="7" t="str">
        <f>IF('Section 10a Bilan_Diffusion'!M255="","",'Section 10a Bilan_Diffusion'!M255)</f>
        <v/>
      </c>
      <c r="U875" s="7" t="str">
        <f>IF('Section 10a Bilan_Diffusion'!N255="","",'Section 10a Bilan_Diffusion'!N255)</f>
        <v/>
      </c>
      <c r="V875" s="7">
        <f>'Section 10a Bilan_Diffusion'!O255</f>
        <v>0</v>
      </c>
      <c r="W875" s="7">
        <f>'Section 10a Bilan_Diffusion'!P255</f>
        <v>0</v>
      </c>
      <c r="X875" s="7">
        <f>'Section 10a Bilan_Diffusion'!Q255</f>
        <v>0</v>
      </c>
      <c r="Y875" s="7">
        <f>'Section 10a Bilan_Diffusion'!R255</f>
        <v>0</v>
      </c>
      <c r="Z875" s="7">
        <f>'Section 10a Bilan_Diffusion'!S255</f>
        <v>0</v>
      </c>
      <c r="AA875" s="7">
        <f>'Section 10a Bilan_Diffusion'!T255</f>
        <v>0</v>
      </c>
      <c r="AB875" s="7">
        <f>'Section 10a Bilan_Diffusion'!U255</f>
        <v>0</v>
      </c>
    </row>
    <row r="876" spans="1:28">
      <c r="A876" s="7">
        <f>'Identification '!$F$11</f>
        <v>0</v>
      </c>
      <c r="B876" s="43" t="str">
        <f>IF(AND('Identification '!$F$11="",'Identification '!$F$15&lt;&gt;""),'Identification '!$F$15,IF('Identification '!$F$11="","",IF('Identification '!$F$13="Inscrire le nom de votre organisme dans la cellule F15",'Identification '!$F$15,'Identification '!$F$13)))</f>
        <v/>
      </c>
      <c r="C876" s="7" t="str">
        <f>REF!$BM$7</f>
        <v>2025-2026</v>
      </c>
      <c r="D876" s="7" t="s">
        <v>2972</v>
      </c>
      <c r="E876" s="43" t="str">
        <f>'Identification '!$F$17</f>
        <v/>
      </c>
      <c r="F876" s="7" t="str">
        <f>'Identification '!$G$18</f>
        <v/>
      </c>
      <c r="G876" s="167" t="str">
        <f>IF('Section 10a Bilan_Diffusion'!$D$6="","",'Section 10a Bilan_Diffusion'!$D$6)</f>
        <v/>
      </c>
      <c r="H876" s="7" t="str">
        <f>IF('Section 10a Bilan_Diffusion'!$D$8="","",'Section 10a Bilan_Diffusion'!$D$8)</f>
        <v/>
      </c>
      <c r="I876" s="7" t="str">
        <f>IF('Section 10a Bilan_Diffusion'!$K$8="","",'Section 10a Bilan_Diffusion'!$K$8)</f>
        <v/>
      </c>
      <c r="J876" s="43" t="str">
        <f>IF('Section 10a Bilan_Diffusion'!C256="","",'Section 10a Bilan_Diffusion'!C256)</f>
        <v/>
      </c>
      <c r="K876" s="1177" t="str">
        <f>IF('Section 10a Bilan_Diffusion'!D256="","",'Section 10a Bilan_Diffusion'!D256)</f>
        <v/>
      </c>
      <c r="L876" s="43" t="str">
        <f>IF('Section 10a Bilan_Diffusion'!E256="","",IF('Section 10a Bilan_Diffusion'!E256="«Choisir»","",'Section 10a Bilan_Diffusion'!E256))</f>
        <v/>
      </c>
      <c r="M876" s="43" t="str">
        <f>IF('Section 10a Bilan_Diffusion'!F256="","",IF('Section 10a Bilan_Diffusion'!F256="«Choisir»","",'Section 10a Bilan_Diffusion'!F256))</f>
        <v/>
      </c>
      <c r="N876" s="43" t="str">
        <f>IF('Section 10a Bilan_Diffusion'!G256="","",'Section 10a Bilan_Diffusion'!G256)</f>
        <v/>
      </c>
      <c r="O876" s="43" t="str">
        <f>IF('Section 10a Bilan_Diffusion'!H256="","",'Section 10a Bilan_Diffusion'!H256)</f>
        <v/>
      </c>
      <c r="P876" s="43" t="str">
        <f>IF('Section 10a Bilan_Diffusion'!I256="","",IF('Section 10a Bilan_Diffusion'!I256="«Choisir»","",'Section 10a Bilan_Diffusion'!I256))</f>
        <v/>
      </c>
      <c r="Q876" s="43" t="str">
        <f>IF('Section 10a Bilan_Diffusion'!J256="","",IF('Section 10a Bilan_Diffusion'!J256="«Choisir»","",'Section 10a Bilan_Diffusion'!J256))</f>
        <v/>
      </c>
      <c r="R876" s="7" t="str">
        <f>IF('Section 10a Bilan_Diffusion'!K256="","",'Section 10a Bilan_Diffusion'!K256)</f>
        <v/>
      </c>
      <c r="S876" s="7" t="str">
        <f>IF('Section 10a Bilan_Diffusion'!L256="","",'Section 10a Bilan_Diffusion'!L256)</f>
        <v/>
      </c>
      <c r="T876" s="7" t="str">
        <f>IF('Section 10a Bilan_Diffusion'!M256="","",'Section 10a Bilan_Diffusion'!M256)</f>
        <v/>
      </c>
      <c r="U876" s="7" t="str">
        <f>IF('Section 10a Bilan_Diffusion'!N256="","",'Section 10a Bilan_Diffusion'!N256)</f>
        <v/>
      </c>
      <c r="V876" s="7">
        <f>'Section 10a Bilan_Diffusion'!O256</f>
        <v>0</v>
      </c>
      <c r="W876" s="7">
        <f>'Section 10a Bilan_Diffusion'!P256</f>
        <v>0</v>
      </c>
      <c r="X876" s="7">
        <f>'Section 10a Bilan_Diffusion'!Q256</f>
        <v>0</v>
      </c>
      <c r="Y876" s="7">
        <f>'Section 10a Bilan_Diffusion'!R256</f>
        <v>0</v>
      </c>
      <c r="Z876" s="7">
        <f>'Section 10a Bilan_Diffusion'!S256</f>
        <v>0</v>
      </c>
      <c r="AA876" s="7">
        <f>'Section 10a Bilan_Diffusion'!T256</f>
        <v>0</v>
      </c>
      <c r="AB876" s="7">
        <f>'Section 10a Bilan_Diffusion'!U256</f>
        <v>0</v>
      </c>
    </row>
    <row r="877" spans="1:28">
      <c r="A877" s="7">
        <f>'Identification '!$F$11</f>
        <v>0</v>
      </c>
      <c r="B877" s="43" t="str">
        <f>IF(AND('Identification '!$F$11="",'Identification '!$F$15&lt;&gt;""),'Identification '!$F$15,IF('Identification '!$F$11="","",IF('Identification '!$F$13="Inscrire le nom de votre organisme dans la cellule F15",'Identification '!$F$15,'Identification '!$F$13)))</f>
        <v/>
      </c>
      <c r="C877" s="7" t="str">
        <f>REF!$BM$7</f>
        <v>2025-2026</v>
      </c>
      <c r="D877" s="7" t="s">
        <v>2972</v>
      </c>
      <c r="E877" s="43" t="str">
        <f>'Identification '!$F$17</f>
        <v/>
      </c>
      <c r="F877" s="7" t="str">
        <f>'Identification '!$G$18</f>
        <v/>
      </c>
      <c r="G877" s="167" t="str">
        <f>IF('Section 10a Bilan_Diffusion'!$D$6="","",'Section 10a Bilan_Diffusion'!$D$6)</f>
        <v/>
      </c>
      <c r="H877" s="7" t="str">
        <f>IF('Section 10a Bilan_Diffusion'!$D$8="","",'Section 10a Bilan_Diffusion'!$D$8)</f>
        <v/>
      </c>
      <c r="I877" s="7" t="str">
        <f>IF('Section 10a Bilan_Diffusion'!$K$8="","",'Section 10a Bilan_Diffusion'!$K$8)</f>
        <v/>
      </c>
      <c r="J877" s="43" t="str">
        <f>IF('Section 10a Bilan_Diffusion'!C257="","",'Section 10a Bilan_Diffusion'!C257)</f>
        <v/>
      </c>
      <c r="K877" s="1177" t="str">
        <f>IF('Section 10a Bilan_Diffusion'!D257="","",'Section 10a Bilan_Diffusion'!D257)</f>
        <v/>
      </c>
      <c r="L877" s="43" t="str">
        <f>IF('Section 10a Bilan_Diffusion'!E257="","",IF('Section 10a Bilan_Diffusion'!E257="«Choisir»","",'Section 10a Bilan_Diffusion'!E257))</f>
        <v/>
      </c>
      <c r="M877" s="43" t="str">
        <f>IF('Section 10a Bilan_Diffusion'!F257="","",IF('Section 10a Bilan_Diffusion'!F257="«Choisir»","",'Section 10a Bilan_Diffusion'!F257))</f>
        <v/>
      </c>
      <c r="N877" s="43" t="str">
        <f>IF('Section 10a Bilan_Diffusion'!G257="","",'Section 10a Bilan_Diffusion'!G257)</f>
        <v/>
      </c>
      <c r="O877" s="43" t="str">
        <f>IF('Section 10a Bilan_Diffusion'!H257="","",'Section 10a Bilan_Diffusion'!H257)</f>
        <v/>
      </c>
      <c r="P877" s="43" t="str">
        <f>IF('Section 10a Bilan_Diffusion'!I257="","",IF('Section 10a Bilan_Diffusion'!I257="«Choisir»","",'Section 10a Bilan_Diffusion'!I257))</f>
        <v/>
      </c>
      <c r="Q877" s="43" t="str">
        <f>IF('Section 10a Bilan_Diffusion'!J257="","",IF('Section 10a Bilan_Diffusion'!J257="«Choisir»","",'Section 10a Bilan_Diffusion'!J257))</f>
        <v/>
      </c>
      <c r="R877" s="7" t="str">
        <f>IF('Section 10a Bilan_Diffusion'!K257="","",'Section 10a Bilan_Diffusion'!K257)</f>
        <v/>
      </c>
      <c r="S877" s="7" t="str">
        <f>IF('Section 10a Bilan_Diffusion'!L257="","",'Section 10a Bilan_Diffusion'!L257)</f>
        <v/>
      </c>
      <c r="T877" s="7" t="str">
        <f>IF('Section 10a Bilan_Diffusion'!M257="","",'Section 10a Bilan_Diffusion'!M257)</f>
        <v/>
      </c>
      <c r="U877" s="7" t="str">
        <f>IF('Section 10a Bilan_Diffusion'!N257="","",'Section 10a Bilan_Diffusion'!N257)</f>
        <v/>
      </c>
      <c r="V877" s="7">
        <f>'Section 10a Bilan_Diffusion'!O257</f>
        <v>0</v>
      </c>
      <c r="W877" s="7">
        <f>'Section 10a Bilan_Diffusion'!P257</f>
        <v>0</v>
      </c>
      <c r="X877" s="7">
        <f>'Section 10a Bilan_Diffusion'!Q257</f>
        <v>0</v>
      </c>
      <c r="Y877" s="7">
        <f>'Section 10a Bilan_Diffusion'!R257</f>
        <v>0</v>
      </c>
      <c r="Z877" s="7">
        <f>'Section 10a Bilan_Diffusion'!S257</f>
        <v>0</v>
      </c>
      <c r="AA877" s="7">
        <f>'Section 10a Bilan_Diffusion'!T257</f>
        <v>0</v>
      </c>
      <c r="AB877" s="7">
        <f>'Section 10a Bilan_Diffusion'!U257</f>
        <v>0</v>
      </c>
    </row>
    <row r="878" spans="1:28">
      <c r="A878" s="7">
        <f>'Identification '!$F$11</f>
        <v>0</v>
      </c>
      <c r="B878" s="43" t="str">
        <f>IF(AND('Identification '!$F$11="",'Identification '!$F$15&lt;&gt;""),'Identification '!$F$15,IF('Identification '!$F$11="","",IF('Identification '!$F$13="Inscrire le nom de votre organisme dans la cellule F15",'Identification '!$F$15,'Identification '!$F$13)))</f>
        <v/>
      </c>
      <c r="C878" s="7" t="str">
        <f>REF!$BM$7</f>
        <v>2025-2026</v>
      </c>
      <c r="D878" s="7" t="s">
        <v>2972</v>
      </c>
      <c r="E878" s="43" t="str">
        <f>'Identification '!$F$17</f>
        <v/>
      </c>
      <c r="F878" s="7" t="str">
        <f>'Identification '!$G$18</f>
        <v/>
      </c>
      <c r="G878" s="167" t="str">
        <f>IF('Section 10a Bilan_Diffusion'!$D$6="","",'Section 10a Bilan_Diffusion'!$D$6)</f>
        <v/>
      </c>
      <c r="H878" s="7" t="str">
        <f>IF('Section 10a Bilan_Diffusion'!$D$8="","",'Section 10a Bilan_Diffusion'!$D$8)</f>
        <v/>
      </c>
      <c r="I878" s="7" t="str">
        <f>IF('Section 10a Bilan_Diffusion'!$K$8="","",'Section 10a Bilan_Diffusion'!$K$8)</f>
        <v/>
      </c>
      <c r="J878" s="43" t="str">
        <f>IF('Section 10a Bilan_Diffusion'!C258="","",'Section 10a Bilan_Diffusion'!C258)</f>
        <v/>
      </c>
      <c r="K878" s="1177" t="str">
        <f>IF('Section 10a Bilan_Diffusion'!D258="","",'Section 10a Bilan_Diffusion'!D258)</f>
        <v/>
      </c>
      <c r="L878" s="43" t="str">
        <f>IF('Section 10a Bilan_Diffusion'!E258="","",IF('Section 10a Bilan_Diffusion'!E258="«Choisir»","",'Section 10a Bilan_Diffusion'!E258))</f>
        <v/>
      </c>
      <c r="M878" s="43" t="str">
        <f>IF('Section 10a Bilan_Diffusion'!F258="","",IF('Section 10a Bilan_Diffusion'!F258="«Choisir»","",'Section 10a Bilan_Diffusion'!F258))</f>
        <v/>
      </c>
      <c r="N878" s="43" t="str">
        <f>IF('Section 10a Bilan_Diffusion'!G258="","",'Section 10a Bilan_Diffusion'!G258)</f>
        <v/>
      </c>
      <c r="O878" s="43" t="str">
        <f>IF('Section 10a Bilan_Diffusion'!H258="","",'Section 10a Bilan_Diffusion'!H258)</f>
        <v/>
      </c>
      <c r="P878" s="43" t="str">
        <f>IF('Section 10a Bilan_Diffusion'!I258="","",IF('Section 10a Bilan_Diffusion'!I258="«Choisir»","",'Section 10a Bilan_Diffusion'!I258))</f>
        <v/>
      </c>
      <c r="Q878" s="43" t="str">
        <f>IF('Section 10a Bilan_Diffusion'!J258="","",IF('Section 10a Bilan_Diffusion'!J258="«Choisir»","",'Section 10a Bilan_Diffusion'!J258))</f>
        <v/>
      </c>
      <c r="R878" s="7" t="str">
        <f>IF('Section 10a Bilan_Diffusion'!K258="","",'Section 10a Bilan_Diffusion'!K258)</f>
        <v/>
      </c>
      <c r="S878" s="7" t="str">
        <f>IF('Section 10a Bilan_Diffusion'!L258="","",'Section 10a Bilan_Diffusion'!L258)</f>
        <v/>
      </c>
      <c r="T878" s="7" t="str">
        <f>IF('Section 10a Bilan_Diffusion'!M258="","",'Section 10a Bilan_Diffusion'!M258)</f>
        <v/>
      </c>
      <c r="U878" s="7" t="str">
        <f>IF('Section 10a Bilan_Diffusion'!N258="","",'Section 10a Bilan_Diffusion'!N258)</f>
        <v/>
      </c>
      <c r="V878" s="7">
        <f>'Section 10a Bilan_Diffusion'!O258</f>
        <v>0</v>
      </c>
      <c r="W878" s="7">
        <f>'Section 10a Bilan_Diffusion'!P258</f>
        <v>0</v>
      </c>
      <c r="X878" s="7">
        <f>'Section 10a Bilan_Diffusion'!Q258</f>
        <v>0</v>
      </c>
      <c r="Y878" s="7">
        <f>'Section 10a Bilan_Diffusion'!R258</f>
        <v>0</v>
      </c>
      <c r="Z878" s="7">
        <f>'Section 10a Bilan_Diffusion'!S258</f>
        <v>0</v>
      </c>
      <c r="AA878" s="7">
        <f>'Section 10a Bilan_Diffusion'!T258</f>
        <v>0</v>
      </c>
      <c r="AB878" s="7">
        <f>'Section 10a Bilan_Diffusion'!U258</f>
        <v>0</v>
      </c>
    </row>
    <row r="879" spans="1:28">
      <c r="A879" s="7">
        <f>'Identification '!$F$11</f>
        <v>0</v>
      </c>
      <c r="B879" s="43" t="str">
        <f>IF(AND('Identification '!$F$11="",'Identification '!$F$15&lt;&gt;""),'Identification '!$F$15,IF('Identification '!$F$11="","",IF('Identification '!$F$13="Inscrire le nom de votre organisme dans la cellule F15",'Identification '!$F$15,'Identification '!$F$13)))</f>
        <v/>
      </c>
      <c r="C879" s="7" t="str">
        <f>REF!$BM$7</f>
        <v>2025-2026</v>
      </c>
      <c r="D879" s="7" t="s">
        <v>2972</v>
      </c>
      <c r="E879" s="43" t="str">
        <f>'Identification '!$F$17</f>
        <v/>
      </c>
      <c r="F879" s="7" t="str">
        <f>'Identification '!$G$18</f>
        <v/>
      </c>
      <c r="G879" s="167" t="str">
        <f>IF('Section 10a Bilan_Diffusion'!$D$6="","",'Section 10a Bilan_Diffusion'!$D$6)</f>
        <v/>
      </c>
      <c r="H879" s="7" t="str">
        <f>IF('Section 10a Bilan_Diffusion'!$D$8="","",'Section 10a Bilan_Diffusion'!$D$8)</f>
        <v/>
      </c>
      <c r="I879" s="7" t="str">
        <f>IF('Section 10a Bilan_Diffusion'!$K$8="","",'Section 10a Bilan_Diffusion'!$K$8)</f>
        <v/>
      </c>
      <c r="J879" s="43" t="str">
        <f>IF('Section 10a Bilan_Diffusion'!C259="","",'Section 10a Bilan_Diffusion'!C259)</f>
        <v/>
      </c>
      <c r="K879" s="1177" t="str">
        <f>IF('Section 10a Bilan_Diffusion'!D259="","",'Section 10a Bilan_Diffusion'!D259)</f>
        <v/>
      </c>
      <c r="L879" s="43" t="str">
        <f>IF('Section 10a Bilan_Diffusion'!E259="","",IF('Section 10a Bilan_Diffusion'!E259="«Choisir»","",'Section 10a Bilan_Diffusion'!E259))</f>
        <v/>
      </c>
      <c r="M879" s="43" t="str">
        <f>IF('Section 10a Bilan_Diffusion'!F259="","",IF('Section 10a Bilan_Diffusion'!F259="«Choisir»","",'Section 10a Bilan_Diffusion'!F259))</f>
        <v/>
      </c>
      <c r="N879" s="43" t="str">
        <f>IF('Section 10a Bilan_Diffusion'!G259="","",'Section 10a Bilan_Diffusion'!G259)</f>
        <v/>
      </c>
      <c r="O879" s="43" t="str">
        <f>IF('Section 10a Bilan_Diffusion'!H259="","",'Section 10a Bilan_Diffusion'!H259)</f>
        <v/>
      </c>
      <c r="P879" s="43" t="str">
        <f>IF('Section 10a Bilan_Diffusion'!I259="","",IF('Section 10a Bilan_Diffusion'!I259="«Choisir»","",'Section 10a Bilan_Diffusion'!I259))</f>
        <v/>
      </c>
      <c r="Q879" s="43" t="str">
        <f>IF('Section 10a Bilan_Diffusion'!J259="","",IF('Section 10a Bilan_Diffusion'!J259="«Choisir»","",'Section 10a Bilan_Diffusion'!J259))</f>
        <v/>
      </c>
      <c r="R879" s="7" t="str">
        <f>IF('Section 10a Bilan_Diffusion'!K259="","",'Section 10a Bilan_Diffusion'!K259)</f>
        <v/>
      </c>
      <c r="S879" s="7" t="str">
        <f>IF('Section 10a Bilan_Diffusion'!L259="","",'Section 10a Bilan_Diffusion'!L259)</f>
        <v/>
      </c>
      <c r="T879" s="7" t="str">
        <f>IF('Section 10a Bilan_Diffusion'!M259="","",'Section 10a Bilan_Diffusion'!M259)</f>
        <v/>
      </c>
      <c r="U879" s="7" t="str">
        <f>IF('Section 10a Bilan_Diffusion'!N259="","",'Section 10a Bilan_Diffusion'!N259)</f>
        <v/>
      </c>
      <c r="V879" s="7">
        <f>'Section 10a Bilan_Diffusion'!O259</f>
        <v>0</v>
      </c>
      <c r="W879" s="7">
        <f>'Section 10a Bilan_Diffusion'!P259</f>
        <v>0</v>
      </c>
      <c r="X879" s="7">
        <f>'Section 10a Bilan_Diffusion'!Q259</f>
        <v>0</v>
      </c>
      <c r="Y879" s="7">
        <f>'Section 10a Bilan_Diffusion'!R259</f>
        <v>0</v>
      </c>
      <c r="Z879" s="7">
        <f>'Section 10a Bilan_Diffusion'!S259</f>
        <v>0</v>
      </c>
      <c r="AA879" s="7">
        <f>'Section 10a Bilan_Diffusion'!T259</f>
        <v>0</v>
      </c>
      <c r="AB879" s="7">
        <f>'Section 10a Bilan_Diffusion'!U259</f>
        <v>0</v>
      </c>
    </row>
    <row r="880" spans="1:28">
      <c r="A880" s="7">
        <f>'Identification '!$F$11</f>
        <v>0</v>
      </c>
      <c r="B880" s="43" t="str">
        <f>IF(AND('Identification '!$F$11="",'Identification '!$F$15&lt;&gt;""),'Identification '!$F$15,IF('Identification '!$F$11="","",IF('Identification '!$F$13="Inscrire le nom de votre organisme dans la cellule F15",'Identification '!$F$15,'Identification '!$F$13)))</f>
        <v/>
      </c>
      <c r="C880" s="7" t="str">
        <f>REF!$BM$7</f>
        <v>2025-2026</v>
      </c>
      <c r="D880" s="7" t="s">
        <v>2972</v>
      </c>
      <c r="E880" s="43" t="str">
        <f>'Identification '!$F$17</f>
        <v/>
      </c>
      <c r="F880" s="7" t="str">
        <f>'Identification '!$G$18</f>
        <v/>
      </c>
      <c r="G880" s="167" t="str">
        <f>IF('Section 10a Bilan_Diffusion'!$D$6="","",'Section 10a Bilan_Diffusion'!$D$6)</f>
        <v/>
      </c>
      <c r="H880" s="7" t="str">
        <f>IF('Section 10a Bilan_Diffusion'!$D$8="","",'Section 10a Bilan_Diffusion'!$D$8)</f>
        <v/>
      </c>
      <c r="I880" s="7" t="str">
        <f>IF('Section 10a Bilan_Diffusion'!$K$8="","",'Section 10a Bilan_Diffusion'!$K$8)</f>
        <v/>
      </c>
      <c r="J880" s="43" t="str">
        <f>IF('Section 10a Bilan_Diffusion'!C260="","",'Section 10a Bilan_Diffusion'!C260)</f>
        <v/>
      </c>
      <c r="K880" s="1177" t="str">
        <f>IF('Section 10a Bilan_Diffusion'!D260="","",'Section 10a Bilan_Diffusion'!D260)</f>
        <v/>
      </c>
      <c r="L880" s="43" t="str">
        <f>IF('Section 10a Bilan_Diffusion'!E260="","",IF('Section 10a Bilan_Diffusion'!E260="«Choisir»","",'Section 10a Bilan_Diffusion'!E260))</f>
        <v/>
      </c>
      <c r="M880" s="43" t="str">
        <f>IF('Section 10a Bilan_Diffusion'!F260="","",IF('Section 10a Bilan_Diffusion'!F260="«Choisir»","",'Section 10a Bilan_Diffusion'!F260))</f>
        <v/>
      </c>
      <c r="N880" s="43" t="str">
        <f>IF('Section 10a Bilan_Diffusion'!G260="","",'Section 10a Bilan_Diffusion'!G260)</f>
        <v/>
      </c>
      <c r="O880" s="43" t="str">
        <f>IF('Section 10a Bilan_Diffusion'!H260="","",'Section 10a Bilan_Diffusion'!H260)</f>
        <v/>
      </c>
      <c r="P880" s="43" t="str">
        <f>IF('Section 10a Bilan_Diffusion'!I260="","",IF('Section 10a Bilan_Diffusion'!I260="«Choisir»","",'Section 10a Bilan_Diffusion'!I260))</f>
        <v/>
      </c>
      <c r="Q880" s="43" t="str">
        <f>IF('Section 10a Bilan_Diffusion'!J260="","",IF('Section 10a Bilan_Diffusion'!J260="«Choisir»","",'Section 10a Bilan_Diffusion'!J260))</f>
        <v/>
      </c>
      <c r="R880" s="7" t="str">
        <f>IF('Section 10a Bilan_Diffusion'!K260="","",'Section 10a Bilan_Diffusion'!K260)</f>
        <v/>
      </c>
      <c r="S880" s="7" t="str">
        <f>IF('Section 10a Bilan_Diffusion'!L260="","",'Section 10a Bilan_Diffusion'!L260)</f>
        <v/>
      </c>
      <c r="T880" s="7" t="str">
        <f>IF('Section 10a Bilan_Diffusion'!M260="","",'Section 10a Bilan_Diffusion'!M260)</f>
        <v/>
      </c>
      <c r="U880" s="7" t="str">
        <f>IF('Section 10a Bilan_Diffusion'!N260="","",'Section 10a Bilan_Diffusion'!N260)</f>
        <v/>
      </c>
      <c r="V880" s="7">
        <f>'Section 10a Bilan_Diffusion'!O260</f>
        <v>0</v>
      </c>
      <c r="W880" s="7">
        <f>'Section 10a Bilan_Diffusion'!P260</f>
        <v>0</v>
      </c>
      <c r="X880" s="7">
        <f>'Section 10a Bilan_Diffusion'!Q260</f>
        <v>0</v>
      </c>
      <c r="Y880" s="7">
        <f>'Section 10a Bilan_Diffusion'!R260</f>
        <v>0</v>
      </c>
      <c r="Z880" s="7">
        <f>'Section 10a Bilan_Diffusion'!S260</f>
        <v>0</v>
      </c>
      <c r="AA880" s="7">
        <f>'Section 10a Bilan_Diffusion'!T260</f>
        <v>0</v>
      </c>
      <c r="AB880" s="7">
        <f>'Section 10a Bilan_Diffusion'!U260</f>
        <v>0</v>
      </c>
    </row>
    <row r="881" spans="1:28">
      <c r="A881" s="7">
        <f>'Identification '!$F$11</f>
        <v>0</v>
      </c>
      <c r="B881" s="43" t="str">
        <f>IF(AND('Identification '!$F$11="",'Identification '!$F$15&lt;&gt;""),'Identification '!$F$15,IF('Identification '!$F$11="","",IF('Identification '!$F$13="Inscrire le nom de votre organisme dans la cellule F15",'Identification '!$F$15,'Identification '!$F$13)))</f>
        <v/>
      </c>
      <c r="C881" s="7" t="str">
        <f>REF!$BM$7</f>
        <v>2025-2026</v>
      </c>
      <c r="D881" s="7" t="s">
        <v>2972</v>
      </c>
      <c r="E881" s="43" t="str">
        <f>'Identification '!$F$17</f>
        <v/>
      </c>
      <c r="F881" s="7" t="str">
        <f>'Identification '!$G$18</f>
        <v/>
      </c>
      <c r="G881" s="167" t="str">
        <f>IF('Section 10a Bilan_Diffusion'!$D$6="","",'Section 10a Bilan_Diffusion'!$D$6)</f>
        <v/>
      </c>
      <c r="H881" s="7" t="str">
        <f>IF('Section 10a Bilan_Diffusion'!$D$8="","",'Section 10a Bilan_Diffusion'!$D$8)</f>
        <v/>
      </c>
      <c r="I881" s="7" t="str">
        <f>IF('Section 10a Bilan_Diffusion'!$K$8="","",'Section 10a Bilan_Diffusion'!$K$8)</f>
        <v/>
      </c>
      <c r="J881" s="43" t="str">
        <f>IF('Section 10a Bilan_Diffusion'!C261="","",'Section 10a Bilan_Diffusion'!C261)</f>
        <v/>
      </c>
      <c r="K881" s="1177" t="str">
        <f>IF('Section 10a Bilan_Diffusion'!D261="","",'Section 10a Bilan_Diffusion'!D261)</f>
        <v/>
      </c>
      <c r="L881" s="43" t="str">
        <f>IF('Section 10a Bilan_Diffusion'!E261="","",IF('Section 10a Bilan_Diffusion'!E261="«Choisir»","",'Section 10a Bilan_Diffusion'!E261))</f>
        <v/>
      </c>
      <c r="M881" s="43" t="str">
        <f>IF('Section 10a Bilan_Diffusion'!F261="","",IF('Section 10a Bilan_Diffusion'!F261="«Choisir»","",'Section 10a Bilan_Diffusion'!F261))</f>
        <v/>
      </c>
      <c r="N881" s="43" t="str">
        <f>IF('Section 10a Bilan_Diffusion'!G261="","",'Section 10a Bilan_Diffusion'!G261)</f>
        <v/>
      </c>
      <c r="O881" s="43" t="str">
        <f>IF('Section 10a Bilan_Diffusion'!H261="","",'Section 10a Bilan_Diffusion'!H261)</f>
        <v/>
      </c>
      <c r="P881" s="43" t="str">
        <f>IF('Section 10a Bilan_Diffusion'!I261="","",IF('Section 10a Bilan_Diffusion'!I261="«Choisir»","",'Section 10a Bilan_Diffusion'!I261))</f>
        <v/>
      </c>
      <c r="Q881" s="43" t="str">
        <f>IF('Section 10a Bilan_Diffusion'!J261="","",IF('Section 10a Bilan_Diffusion'!J261="«Choisir»","",'Section 10a Bilan_Diffusion'!J261))</f>
        <v/>
      </c>
      <c r="R881" s="7" t="str">
        <f>IF('Section 10a Bilan_Diffusion'!K261="","",'Section 10a Bilan_Diffusion'!K261)</f>
        <v/>
      </c>
      <c r="S881" s="7" t="str">
        <f>IF('Section 10a Bilan_Diffusion'!L261="","",'Section 10a Bilan_Diffusion'!L261)</f>
        <v/>
      </c>
      <c r="T881" s="7" t="str">
        <f>IF('Section 10a Bilan_Diffusion'!M261="","",'Section 10a Bilan_Diffusion'!M261)</f>
        <v/>
      </c>
      <c r="U881" s="7" t="str">
        <f>IF('Section 10a Bilan_Diffusion'!N261="","",'Section 10a Bilan_Diffusion'!N261)</f>
        <v/>
      </c>
      <c r="V881" s="7">
        <f>'Section 10a Bilan_Diffusion'!O261</f>
        <v>0</v>
      </c>
      <c r="W881" s="7">
        <f>'Section 10a Bilan_Diffusion'!P261</f>
        <v>0</v>
      </c>
      <c r="X881" s="7">
        <f>'Section 10a Bilan_Diffusion'!Q261</f>
        <v>0</v>
      </c>
      <c r="Y881" s="7">
        <f>'Section 10a Bilan_Diffusion'!R261</f>
        <v>0</v>
      </c>
      <c r="Z881" s="7">
        <f>'Section 10a Bilan_Diffusion'!S261</f>
        <v>0</v>
      </c>
      <c r="AA881" s="7">
        <f>'Section 10a Bilan_Diffusion'!T261</f>
        <v>0</v>
      </c>
      <c r="AB881" s="7">
        <f>'Section 10a Bilan_Diffusion'!U261</f>
        <v>0</v>
      </c>
    </row>
    <row r="882" spans="1:28">
      <c r="A882" s="7">
        <f>'Identification '!$F$11</f>
        <v>0</v>
      </c>
      <c r="B882" s="43" t="str">
        <f>IF(AND('Identification '!$F$11="",'Identification '!$F$15&lt;&gt;""),'Identification '!$F$15,IF('Identification '!$F$11="","",IF('Identification '!$F$13="Inscrire le nom de votre organisme dans la cellule F15",'Identification '!$F$15,'Identification '!$F$13)))</f>
        <v/>
      </c>
      <c r="C882" s="7" t="str">
        <f>REF!$BM$7</f>
        <v>2025-2026</v>
      </c>
      <c r="D882" s="7" t="s">
        <v>2972</v>
      </c>
      <c r="E882" s="43" t="str">
        <f>'Identification '!$F$17</f>
        <v/>
      </c>
      <c r="F882" s="7" t="str">
        <f>'Identification '!$G$18</f>
        <v/>
      </c>
      <c r="G882" s="167" t="str">
        <f>IF('Section 10a Bilan_Diffusion'!$D$6="","",'Section 10a Bilan_Diffusion'!$D$6)</f>
        <v/>
      </c>
      <c r="H882" s="7" t="str">
        <f>IF('Section 10a Bilan_Diffusion'!$D$8="","",'Section 10a Bilan_Diffusion'!$D$8)</f>
        <v/>
      </c>
      <c r="I882" s="7" t="str">
        <f>IF('Section 10a Bilan_Diffusion'!$K$8="","",'Section 10a Bilan_Diffusion'!$K$8)</f>
        <v/>
      </c>
      <c r="J882" s="43" t="str">
        <f>IF('Section 10a Bilan_Diffusion'!C262="","",'Section 10a Bilan_Diffusion'!C262)</f>
        <v/>
      </c>
      <c r="K882" s="1177" t="str">
        <f>IF('Section 10a Bilan_Diffusion'!D262="","",'Section 10a Bilan_Diffusion'!D262)</f>
        <v/>
      </c>
      <c r="L882" s="43" t="str">
        <f>IF('Section 10a Bilan_Diffusion'!E262="","",IF('Section 10a Bilan_Diffusion'!E262="«Choisir»","",'Section 10a Bilan_Diffusion'!E262))</f>
        <v/>
      </c>
      <c r="M882" s="43" t="str">
        <f>IF('Section 10a Bilan_Diffusion'!F262="","",IF('Section 10a Bilan_Diffusion'!F262="«Choisir»","",'Section 10a Bilan_Diffusion'!F262))</f>
        <v/>
      </c>
      <c r="N882" s="43" t="str">
        <f>IF('Section 10a Bilan_Diffusion'!G262="","",'Section 10a Bilan_Diffusion'!G262)</f>
        <v/>
      </c>
      <c r="O882" s="43" t="str">
        <f>IF('Section 10a Bilan_Diffusion'!H262="","",'Section 10a Bilan_Diffusion'!H262)</f>
        <v/>
      </c>
      <c r="P882" s="43" t="str">
        <f>IF('Section 10a Bilan_Diffusion'!I262="","",IF('Section 10a Bilan_Diffusion'!I262="«Choisir»","",'Section 10a Bilan_Diffusion'!I262))</f>
        <v/>
      </c>
      <c r="Q882" s="43" t="str">
        <f>IF('Section 10a Bilan_Diffusion'!J262="","",IF('Section 10a Bilan_Diffusion'!J262="«Choisir»","",'Section 10a Bilan_Diffusion'!J262))</f>
        <v/>
      </c>
      <c r="R882" s="7" t="str">
        <f>IF('Section 10a Bilan_Diffusion'!K262="","",'Section 10a Bilan_Diffusion'!K262)</f>
        <v/>
      </c>
      <c r="S882" s="7" t="str">
        <f>IF('Section 10a Bilan_Diffusion'!L262="","",'Section 10a Bilan_Diffusion'!L262)</f>
        <v/>
      </c>
      <c r="T882" s="7" t="str">
        <f>IF('Section 10a Bilan_Diffusion'!M262="","",'Section 10a Bilan_Diffusion'!M262)</f>
        <v/>
      </c>
      <c r="U882" s="7" t="str">
        <f>IF('Section 10a Bilan_Diffusion'!N262="","",'Section 10a Bilan_Diffusion'!N262)</f>
        <v/>
      </c>
      <c r="V882" s="7">
        <f>'Section 10a Bilan_Diffusion'!O262</f>
        <v>0</v>
      </c>
      <c r="W882" s="7">
        <f>'Section 10a Bilan_Diffusion'!P262</f>
        <v>0</v>
      </c>
      <c r="X882" s="7">
        <f>'Section 10a Bilan_Diffusion'!Q262</f>
        <v>0</v>
      </c>
      <c r="Y882" s="7">
        <f>'Section 10a Bilan_Diffusion'!R262</f>
        <v>0</v>
      </c>
      <c r="Z882" s="7">
        <f>'Section 10a Bilan_Diffusion'!S262</f>
        <v>0</v>
      </c>
      <c r="AA882" s="7">
        <f>'Section 10a Bilan_Diffusion'!T262</f>
        <v>0</v>
      </c>
      <c r="AB882" s="7">
        <f>'Section 10a Bilan_Diffusion'!U262</f>
        <v>0</v>
      </c>
    </row>
    <row r="883" spans="1:28">
      <c r="A883" s="7">
        <f>'Identification '!$F$11</f>
        <v>0</v>
      </c>
      <c r="B883" s="43" t="str">
        <f>IF(AND('Identification '!$F$11="",'Identification '!$F$15&lt;&gt;""),'Identification '!$F$15,IF('Identification '!$F$11="","",IF('Identification '!$F$13="Inscrire le nom de votre organisme dans la cellule F15",'Identification '!$F$15,'Identification '!$F$13)))</f>
        <v/>
      </c>
      <c r="C883" s="7" t="str">
        <f>REF!$BM$7</f>
        <v>2025-2026</v>
      </c>
      <c r="D883" s="7" t="s">
        <v>2972</v>
      </c>
      <c r="E883" s="43" t="str">
        <f>'Identification '!$F$17</f>
        <v/>
      </c>
      <c r="F883" s="7" t="str">
        <f>'Identification '!$G$18</f>
        <v/>
      </c>
      <c r="G883" s="167" t="str">
        <f>IF('Section 10a Bilan_Diffusion'!$D$6="","",'Section 10a Bilan_Diffusion'!$D$6)</f>
        <v/>
      </c>
      <c r="H883" s="7" t="str">
        <f>IF('Section 10a Bilan_Diffusion'!$D$8="","",'Section 10a Bilan_Diffusion'!$D$8)</f>
        <v/>
      </c>
      <c r="I883" s="7" t="str">
        <f>IF('Section 10a Bilan_Diffusion'!$K$8="","",'Section 10a Bilan_Diffusion'!$K$8)</f>
        <v/>
      </c>
      <c r="J883" s="43" t="str">
        <f>IF('Section 10a Bilan_Diffusion'!C263="","",'Section 10a Bilan_Diffusion'!C263)</f>
        <v/>
      </c>
      <c r="K883" s="1177" t="str">
        <f>IF('Section 10a Bilan_Diffusion'!D263="","",'Section 10a Bilan_Diffusion'!D263)</f>
        <v/>
      </c>
      <c r="L883" s="43" t="str">
        <f>IF('Section 10a Bilan_Diffusion'!E263="","",IF('Section 10a Bilan_Diffusion'!E263="«Choisir»","",'Section 10a Bilan_Diffusion'!E263))</f>
        <v/>
      </c>
      <c r="M883" s="43" t="str">
        <f>IF('Section 10a Bilan_Diffusion'!F263="","",IF('Section 10a Bilan_Diffusion'!F263="«Choisir»","",'Section 10a Bilan_Diffusion'!F263))</f>
        <v/>
      </c>
      <c r="N883" s="43" t="str">
        <f>IF('Section 10a Bilan_Diffusion'!G263="","",'Section 10a Bilan_Diffusion'!G263)</f>
        <v/>
      </c>
      <c r="O883" s="43" t="str">
        <f>IF('Section 10a Bilan_Diffusion'!H263="","",'Section 10a Bilan_Diffusion'!H263)</f>
        <v/>
      </c>
      <c r="P883" s="43" t="str">
        <f>IF('Section 10a Bilan_Diffusion'!I263="","",IF('Section 10a Bilan_Diffusion'!I263="«Choisir»","",'Section 10a Bilan_Diffusion'!I263))</f>
        <v/>
      </c>
      <c r="Q883" s="43" t="str">
        <f>IF('Section 10a Bilan_Diffusion'!J263="","",IF('Section 10a Bilan_Diffusion'!J263="«Choisir»","",'Section 10a Bilan_Diffusion'!J263))</f>
        <v/>
      </c>
      <c r="R883" s="7" t="str">
        <f>IF('Section 10a Bilan_Diffusion'!K263="","",'Section 10a Bilan_Diffusion'!K263)</f>
        <v/>
      </c>
      <c r="S883" s="7" t="str">
        <f>IF('Section 10a Bilan_Diffusion'!L263="","",'Section 10a Bilan_Diffusion'!L263)</f>
        <v/>
      </c>
      <c r="T883" s="7" t="str">
        <f>IF('Section 10a Bilan_Diffusion'!M263="","",'Section 10a Bilan_Diffusion'!M263)</f>
        <v/>
      </c>
      <c r="U883" s="7" t="str">
        <f>IF('Section 10a Bilan_Diffusion'!N263="","",'Section 10a Bilan_Diffusion'!N263)</f>
        <v/>
      </c>
      <c r="V883" s="7">
        <f>'Section 10a Bilan_Diffusion'!O263</f>
        <v>0</v>
      </c>
      <c r="W883" s="7">
        <f>'Section 10a Bilan_Diffusion'!P263</f>
        <v>0</v>
      </c>
      <c r="X883" s="7">
        <f>'Section 10a Bilan_Diffusion'!Q263</f>
        <v>0</v>
      </c>
      <c r="Y883" s="7">
        <f>'Section 10a Bilan_Diffusion'!R263</f>
        <v>0</v>
      </c>
      <c r="Z883" s="7">
        <f>'Section 10a Bilan_Diffusion'!S263</f>
        <v>0</v>
      </c>
      <c r="AA883" s="7">
        <f>'Section 10a Bilan_Diffusion'!T263</f>
        <v>0</v>
      </c>
      <c r="AB883" s="7">
        <f>'Section 10a Bilan_Diffusion'!U263</f>
        <v>0</v>
      </c>
    </row>
    <row r="884" spans="1:28">
      <c r="A884" s="7">
        <f>'Identification '!$F$11</f>
        <v>0</v>
      </c>
      <c r="B884" s="43" t="str">
        <f>IF(AND('Identification '!$F$11="",'Identification '!$F$15&lt;&gt;""),'Identification '!$F$15,IF('Identification '!$F$11="","",IF('Identification '!$F$13="Inscrire le nom de votre organisme dans la cellule F15",'Identification '!$F$15,'Identification '!$F$13)))</f>
        <v/>
      </c>
      <c r="C884" s="7" t="str">
        <f>REF!$BM$7</f>
        <v>2025-2026</v>
      </c>
      <c r="D884" s="7" t="s">
        <v>2972</v>
      </c>
      <c r="E884" s="43" t="str">
        <f>'Identification '!$F$17</f>
        <v/>
      </c>
      <c r="F884" s="7" t="str">
        <f>'Identification '!$G$18</f>
        <v/>
      </c>
      <c r="G884" s="167" t="str">
        <f>IF('Section 10a Bilan_Diffusion'!$D$6="","",'Section 10a Bilan_Diffusion'!$D$6)</f>
        <v/>
      </c>
      <c r="H884" s="7" t="str">
        <f>IF('Section 10a Bilan_Diffusion'!$D$8="","",'Section 10a Bilan_Diffusion'!$D$8)</f>
        <v/>
      </c>
      <c r="I884" s="7" t="str">
        <f>IF('Section 10a Bilan_Diffusion'!$K$8="","",'Section 10a Bilan_Diffusion'!$K$8)</f>
        <v/>
      </c>
      <c r="J884" s="43" t="str">
        <f>IF('Section 10a Bilan_Diffusion'!C264="","",'Section 10a Bilan_Diffusion'!C264)</f>
        <v/>
      </c>
      <c r="K884" s="1177" t="str">
        <f>IF('Section 10a Bilan_Diffusion'!D264="","",'Section 10a Bilan_Diffusion'!D264)</f>
        <v/>
      </c>
      <c r="L884" s="43" t="str">
        <f>IF('Section 10a Bilan_Diffusion'!E264="","",IF('Section 10a Bilan_Diffusion'!E264="«Choisir»","",'Section 10a Bilan_Diffusion'!E264))</f>
        <v/>
      </c>
      <c r="M884" s="43" t="str">
        <f>IF('Section 10a Bilan_Diffusion'!F264="","",IF('Section 10a Bilan_Diffusion'!F264="«Choisir»","",'Section 10a Bilan_Diffusion'!F264))</f>
        <v/>
      </c>
      <c r="N884" s="43" t="str">
        <f>IF('Section 10a Bilan_Diffusion'!G264="","",'Section 10a Bilan_Diffusion'!G264)</f>
        <v/>
      </c>
      <c r="O884" s="43" t="str">
        <f>IF('Section 10a Bilan_Diffusion'!H264="","",'Section 10a Bilan_Diffusion'!H264)</f>
        <v/>
      </c>
      <c r="P884" s="43" t="str">
        <f>IF('Section 10a Bilan_Diffusion'!I264="","",IF('Section 10a Bilan_Diffusion'!I264="«Choisir»","",'Section 10a Bilan_Diffusion'!I264))</f>
        <v/>
      </c>
      <c r="Q884" s="43" t="str">
        <f>IF('Section 10a Bilan_Diffusion'!J264="","",IF('Section 10a Bilan_Diffusion'!J264="«Choisir»","",'Section 10a Bilan_Diffusion'!J264))</f>
        <v/>
      </c>
      <c r="R884" s="7" t="str">
        <f>IF('Section 10a Bilan_Diffusion'!K264="","",'Section 10a Bilan_Diffusion'!K264)</f>
        <v/>
      </c>
      <c r="S884" s="7" t="str">
        <f>IF('Section 10a Bilan_Diffusion'!L264="","",'Section 10a Bilan_Diffusion'!L264)</f>
        <v/>
      </c>
      <c r="T884" s="7" t="str">
        <f>IF('Section 10a Bilan_Diffusion'!M264="","",'Section 10a Bilan_Diffusion'!M264)</f>
        <v/>
      </c>
      <c r="U884" s="7" t="str">
        <f>IF('Section 10a Bilan_Diffusion'!N264="","",'Section 10a Bilan_Diffusion'!N264)</f>
        <v/>
      </c>
      <c r="V884" s="7">
        <f>'Section 10a Bilan_Diffusion'!O264</f>
        <v>0</v>
      </c>
      <c r="W884" s="7">
        <f>'Section 10a Bilan_Diffusion'!P264</f>
        <v>0</v>
      </c>
      <c r="X884" s="7">
        <f>'Section 10a Bilan_Diffusion'!Q264</f>
        <v>0</v>
      </c>
      <c r="Y884" s="7">
        <f>'Section 10a Bilan_Diffusion'!R264</f>
        <v>0</v>
      </c>
      <c r="Z884" s="7">
        <f>'Section 10a Bilan_Diffusion'!S264</f>
        <v>0</v>
      </c>
      <c r="AA884" s="7">
        <f>'Section 10a Bilan_Diffusion'!T264</f>
        <v>0</v>
      </c>
      <c r="AB884" s="7">
        <f>'Section 10a Bilan_Diffusion'!U264</f>
        <v>0</v>
      </c>
    </row>
    <row r="885" spans="1:28">
      <c r="A885" s="7">
        <f>'Identification '!$F$11</f>
        <v>0</v>
      </c>
      <c r="B885" s="43" t="str">
        <f>IF(AND('Identification '!$F$11="",'Identification '!$F$15&lt;&gt;""),'Identification '!$F$15,IF('Identification '!$F$11="","",IF('Identification '!$F$13="Inscrire le nom de votre organisme dans la cellule F15",'Identification '!$F$15,'Identification '!$F$13)))</f>
        <v/>
      </c>
      <c r="C885" s="7" t="str">
        <f>REF!$BM$7</f>
        <v>2025-2026</v>
      </c>
      <c r="D885" s="7" t="s">
        <v>2972</v>
      </c>
      <c r="E885" s="43" t="str">
        <f>'Identification '!$F$17</f>
        <v/>
      </c>
      <c r="F885" s="7" t="str">
        <f>'Identification '!$G$18</f>
        <v/>
      </c>
      <c r="G885" s="167" t="str">
        <f>IF('Section 10a Bilan_Diffusion'!$D$6="","",'Section 10a Bilan_Diffusion'!$D$6)</f>
        <v/>
      </c>
      <c r="H885" s="7" t="str">
        <f>IF('Section 10a Bilan_Diffusion'!$D$8="","",'Section 10a Bilan_Diffusion'!$D$8)</f>
        <v/>
      </c>
      <c r="I885" s="7" t="str">
        <f>IF('Section 10a Bilan_Diffusion'!$K$8="","",'Section 10a Bilan_Diffusion'!$K$8)</f>
        <v/>
      </c>
      <c r="J885" s="43" t="str">
        <f>IF('Section 10a Bilan_Diffusion'!C265="","",'Section 10a Bilan_Diffusion'!C265)</f>
        <v/>
      </c>
      <c r="K885" s="1177" t="str">
        <f>IF('Section 10a Bilan_Diffusion'!D265="","",'Section 10a Bilan_Diffusion'!D265)</f>
        <v/>
      </c>
      <c r="L885" s="43" t="str">
        <f>IF('Section 10a Bilan_Diffusion'!E265="","",IF('Section 10a Bilan_Diffusion'!E265="«Choisir»","",'Section 10a Bilan_Diffusion'!E265))</f>
        <v/>
      </c>
      <c r="M885" s="43" t="str">
        <f>IF('Section 10a Bilan_Diffusion'!F265="","",IF('Section 10a Bilan_Diffusion'!F265="«Choisir»","",'Section 10a Bilan_Diffusion'!F265))</f>
        <v/>
      </c>
      <c r="N885" s="43" t="str">
        <f>IF('Section 10a Bilan_Diffusion'!G265="","",'Section 10a Bilan_Diffusion'!G265)</f>
        <v/>
      </c>
      <c r="O885" s="43" t="str">
        <f>IF('Section 10a Bilan_Diffusion'!H265="","",'Section 10a Bilan_Diffusion'!H265)</f>
        <v/>
      </c>
      <c r="P885" s="43" t="str">
        <f>IF('Section 10a Bilan_Diffusion'!I265="","",IF('Section 10a Bilan_Diffusion'!I265="«Choisir»","",'Section 10a Bilan_Diffusion'!I265))</f>
        <v/>
      </c>
      <c r="Q885" s="43" t="str">
        <f>IF('Section 10a Bilan_Diffusion'!J265="","",IF('Section 10a Bilan_Diffusion'!J265="«Choisir»","",'Section 10a Bilan_Diffusion'!J265))</f>
        <v/>
      </c>
      <c r="R885" s="7" t="str">
        <f>IF('Section 10a Bilan_Diffusion'!K265="","",'Section 10a Bilan_Diffusion'!K265)</f>
        <v/>
      </c>
      <c r="S885" s="7" t="str">
        <f>IF('Section 10a Bilan_Diffusion'!L265="","",'Section 10a Bilan_Diffusion'!L265)</f>
        <v/>
      </c>
      <c r="T885" s="7" t="str">
        <f>IF('Section 10a Bilan_Diffusion'!M265="","",'Section 10a Bilan_Diffusion'!M265)</f>
        <v/>
      </c>
      <c r="U885" s="7" t="str">
        <f>IF('Section 10a Bilan_Diffusion'!N265="","",'Section 10a Bilan_Diffusion'!N265)</f>
        <v/>
      </c>
      <c r="V885" s="7">
        <f>'Section 10a Bilan_Diffusion'!O265</f>
        <v>0</v>
      </c>
      <c r="W885" s="7">
        <f>'Section 10a Bilan_Diffusion'!P265</f>
        <v>0</v>
      </c>
      <c r="X885" s="7">
        <f>'Section 10a Bilan_Diffusion'!Q265</f>
        <v>0</v>
      </c>
      <c r="Y885" s="7">
        <f>'Section 10a Bilan_Diffusion'!R265</f>
        <v>0</v>
      </c>
      <c r="Z885" s="7">
        <f>'Section 10a Bilan_Diffusion'!S265</f>
        <v>0</v>
      </c>
      <c r="AA885" s="7">
        <f>'Section 10a Bilan_Diffusion'!T265</f>
        <v>0</v>
      </c>
      <c r="AB885" s="7">
        <f>'Section 10a Bilan_Diffusion'!U265</f>
        <v>0</v>
      </c>
    </row>
    <row r="886" spans="1:28">
      <c r="A886" s="7">
        <f>'Identification '!$F$11</f>
        <v>0</v>
      </c>
      <c r="B886" s="43" t="str">
        <f>IF(AND('Identification '!$F$11="",'Identification '!$F$15&lt;&gt;""),'Identification '!$F$15,IF('Identification '!$F$11="","",IF('Identification '!$F$13="Inscrire le nom de votre organisme dans la cellule F15",'Identification '!$F$15,'Identification '!$F$13)))</f>
        <v/>
      </c>
      <c r="C886" s="7" t="str">
        <f>REF!$BM$7</f>
        <v>2025-2026</v>
      </c>
      <c r="D886" s="7" t="s">
        <v>2972</v>
      </c>
      <c r="E886" s="43" t="str">
        <f>'Identification '!$F$17</f>
        <v/>
      </c>
      <c r="F886" s="7" t="str">
        <f>'Identification '!$G$18</f>
        <v/>
      </c>
      <c r="G886" s="167" t="str">
        <f>IF('Section 10a Bilan_Diffusion'!$D$6="","",'Section 10a Bilan_Diffusion'!$D$6)</f>
        <v/>
      </c>
      <c r="H886" s="7" t="str">
        <f>IF('Section 10a Bilan_Diffusion'!$D$8="","",'Section 10a Bilan_Diffusion'!$D$8)</f>
        <v/>
      </c>
      <c r="I886" s="7" t="str">
        <f>IF('Section 10a Bilan_Diffusion'!$K$8="","",'Section 10a Bilan_Diffusion'!$K$8)</f>
        <v/>
      </c>
      <c r="J886" s="43" t="str">
        <f>IF('Section 10a Bilan_Diffusion'!C266="","",'Section 10a Bilan_Diffusion'!C266)</f>
        <v/>
      </c>
      <c r="K886" s="1177" t="str">
        <f>IF('Section 10a Bilan_Diffusion'!D266="","",'Section 10a Bilan_Diffusion'!D266)</f>
        <v/>
      </c>
      <c r="L886" s="43" t="str">
        <f>IF('Section 10a Bilan_Diffusion'!E266="","",IF('Section 10a Bilan_Diffusion'!E266="«Choisir»","",'Section 10a Bilan_Diffusion'!E266))</f>
        <v/>
      </c>
      <c r="M886" s="43" t="str">
        <f>IF('Section 10a Bilan_Diffusion'!F266="","",IF('Section 10a Bilan_Diffusion'!F266="«Choisir»","",'Section 10a Bilan_Diffusion'!F266))</f>
        <v/>
      </c>
      <c r="N886" s="43" t="str">
        <f>IF('Section 10a Bilan_Diffusion'!G266="","",'Section 10a Bilan_Diffusion'!G266)</f>
        <v/>
      </c>
      <c r="O886" s="43" t="str">
        <f>IF('Section 10a Bilan_Diffusion'!H266="","",'Section 10a Bilan_Diffusion'!H266)</f>
        <v/>
      </c>
      <c r="P886" s="43" t="str">
        <f>IF('Section 10a Bilan_Diffusion'!I266="","",IF('Section 10a Bilan_Diffusion'!I266="«Choisir»","",'Section 10a Bilan_Diffusion'!I266))</f>
        <v/>
      </c>
      <c r="Q886" s="43" t="str">
        <f>IF('Section 10a Bilan_Diffusion'!J266="","",IF('Section 10a Bilan_Diffusion'!J266="«Choisir»","",'Section 10a Bilan_Diffusion'!J266))</f>
        <v/>
      </c>
      <c r="R886" s="7" t="str">
        <f>IF('Section 10a Bilan_Diffusion'!K266="","",'Section 10a Bilan_Diffusion'!K266)</f>
        <v/>
      </c>
      <c r="S886" s="7" t="str">
        <f>IF('Section 10a Bilan_Diffusion'!L266="","",'Section 10a Bilan_Diffusion'!L266)</f>
        <v/>
      </c>
      <c r="T886" s="7" t="str">
        <f>IF('Section 10a Bilan_Diffusion'!M266="","",'Section 10a Bilan_Diffusion'!M266)</f>
        <v/>
      </c>
      <c r="U886" s="7" t="str">
        <f>IF('Section 10a Bilan_Diffusion'!N266="","",'Section 10a Bilan_Diffusion'!N266)</f>
        <v/>
      </c>
      <c r="V886" s="7">
        <f>'Section 10a Bilan_Diffusion'!O266</f>
        <v>0</v>
      </c>
      <c r="W886" s="7">
        <f>'Section 10a Bilan_Diffusion'!P266</f>
        <v>0</v>
      </c>
      <c r="X886" s="7">
        <f>'Section 10a Bilan_Diffusion'!Q266</f>
        <v>0</v>
      </c>
      <c r="Y886" s="7">
        <f>'Section 10a Bilan_Diffusion'!R266</f>
        <v>0</v>
      </c>
      <c r="Z886" s="7">
        <f>'Section 10a Bilan_Diffusion'!S266</f>
        <v>0</v>
      </c>
      <c r="AA886" s="7">
        <f>'Section 10a Bilan_Diffusion'!T266</f>
        <v>0</v>
      </c>
      <c r="AB886" s="7">
        <f>'Section 10a Bilan_Diffusion'!U266</f>
        <v>0</v>
      </c>
    </row>
    <row r="887" spans="1:28">
      <c r="A887" s="7">
        <f>'Identification '!$F$11</f>
        <v>0</v>
      </c>
      <c r="B887" s="43" t="str">
        <f>IF(AND('Identification '!$F$11="",'Identification '!$F$15&lt;&gt;""),'Identification '!$F$15,IF('Identification '!$F$11="","",IF('Identification '!$F$13="Inscrire le nom de votre organisme dans la cellule F15",'Identification '!$F$15,'Identification '!$F$13)))</f>
        <v/>
      </c>
      <c r="C887" s="7" t="str">
        <f>REF!$BM$7</f>
        <v>2025-2026</v>
      </c>
      <c r="D887" s="7" t="s">
        <v>2972</v>
      </c>
      <c r="E887" s="43" t="str">
        <f>'Identification '!$F$17</f>
        <v/>
      </c>
      <c r="F887" s="7" t="str">
        <f>'Identification '!$G$18</f>
        <v/>
      </c>
      <c r="G887" s="167" t="str">
        <f>IF('Section 10a Bilan_Diffusion'!$D$6="","",'Section 10a Bilan_Diffusion'!$D$6)</f>
        <v/>
      </c>
      <c r="H887" s="7" t="str">
        <f>IF('Section 10a Bilan_Diffusion'!$D$8="","",'Section 10a Bilan_Diffusion'!$D$8)</f>
        <v/>
      </c>
      <c r="I887" s="7" t="str">
        <f>IF('Section 10a Bilan_Diffusion'!$K$8="","",'Section 10a Bilan_Diffusion'!$K$8)</f>
        <v/>
      </c>
      <c r="J887" s="43" t="str">
        <f>IF('Section 10a Bilan_Diffusion'!C267="","",'Section 10a Bilan_Diffusion'!C267)</f>
        <v/>
      </c>
      <c r="K887" s="1177" t="str">
        <f>IF('Section 10a Bilan_Diffusion'!D267="","",'Section 10a Bilan_Diffusion'!D267)</f>
        <v/>
      </c>
      <c r="L887" s="43" t="str">
        <f>IF('Section 10a Bilan_Diffusion'!E267="","",IF('Section 10a Bilan_Diffusion'!E267="«Choisir»","",'Section 10a Bilan_Diffusion'!E267))</f>
        <v/>
      </c>
      <c r="M887" s="43" t="str">
        <f>IF('Section 10a Bilan_Diffusion'!F267="","",IF('Section 10a Bilan_Diffusion'!F267="«Choisir»","",'Section 10a Bilan_Diffusion'!F267))</f>
        <v/>
      </c>
      <c r="N887" s="43" t="str">
        <f>IF('Section 10a Bilan_Diffusion'!G267="","",'Section 10a Bilan_Diffusion'!G267)</f>
        <v/>
      </c>
      <c r="O887" s="43" t="str">
        <f>IF('Section 10a Bilan_Diffusion'!H267="","",'Section 10a Bilan_Diffusion'!H267)</f>
        <v/>
      </c>
      <c r="P887" s="43" t="str">
        <f>IF('Section 10a Bilan_Diffusion'!I267="","",IF('Section 10a Bilan_Diffusion'!I267="«Choisir»","",'Section 10a Bilan_Diffusion'!I267))</f>
        <v/>
      </c>
      <c r="Q887" s="43" t="str">
        <f>IF('Section 10a Bilan_Diffusion'!J267="","",IF('Section 10a Bilan_Diffusion'!J267="«Choisir»","",'Section 10a Bilan_Diffusion'!J267))</f>
        <v/>
      </c>
      <c r="R887" s="7" t="str">
        <f>IF('Section 10a Bilan_Diffusion'!K267="","",'Section 10a Bilan_Diffusion'!K267)</f>
        <v/>
      </c>
      <c r="S887" s="7" t="str">
        <f>IF('Section 10a Bilan_Diffusion'!L267="","",'Section 10a Bilan_Diffusion'!L267)</f>
        <v/>
      </c>
      <c r="T887" s="7" t="str">
        <f>IF('Section 10a Bilan_Diffusion'!M267="","",'Section 10a Bilan_Diffusion'!M267)</f>
        <v/>
      </c>
      <c r="U887" s="7" t="str">
        <f>IF('Section 10a Bilan_Diffusion'!N267="","",'Section 10a Bilan_Diffusion'!N267)</f>
        <v/>
      </c>
      <c r="V887" s="7">
        <f>'Section 10a Bilan_Diffusion'!O267</f>
        <v>0</v>
      </c>
      <c r="W887" s="7">
        <f>'Section 10a Bilan_Diffusion'!P267</f>
        <v>0</v>
      </c>
      <c r="X887" s="7">
        <f>'Section 10a Bilan_Diffusion'!Q267</f>
        <v>0</v>
      </c>
      <c r="Y887" s="7">
        <f>'Section 10a Bilan_Diffusion'!R267</f>
        <v>0</v>
      </c>
      <c r="Z887" s="7">
        <f>'Section 10a Bilan_Diffusion'!S267</f>
        <v>0</v>
      </c>
      <c r="AA887" s="7">
        <f>'Section 10a Bilan_Diffusion'!T267</f>
        <v>0</v>
      </c>
      <c r="AB887" s="7">
        <f>'Section 10a Bilan_Diffusion'!U267</f>
        <v>0</v>
      </c>
    </row>
    <row r="888" spans="1:28">
      <c r="A888" s="7">
        <f>'Identification '!$F$11</f>
        <v>0</v>
      </c>
      <c r="B888" s="43" t="str">
        <f>IF(AND('Identification '!$F$11="",'Identification '!$F$15&lt;&gt;""),'Identification '!$F$15,IF('Identification '!$F$11="","",IF('Identification '!$F$13="Inscrire le nom de votre organisme dans la cellule F15",'Identification '!$F$15,'Identification '!$F$13)))</f>
        <v/>
      </c>
      <c r="C888" s="7" t="str">
        <f>REF!$BM$7</f>
        <v>2025-2026</v>
      </c>
      <c r="D888" s="7" t="s">
        <v>2972</v>
      </c>
      <c r="E888" s="43" t="str">
        <f>'Identification '!$F$17</f>
        <v/>
      </c>
      <c r="F888" s="7" t="str">
        <f>'Identification '!$G$18</f>
        <v/>
      </c>
      <c r="G888" s="167" t="str">
        <f>IF('Section 10a Bilan_Diffusion'!$D$6="","",'Section 10a Bilan_Diffusion'!$D$6)</f>
        <v/>
      </c>
      <c r="H888" s="7" t="str">
        <f>IF('Section 10a Bilan_Diffusion'!$D$8="","",'Section 10a Bilan_Diffusion'!$D$8)</f>
        <v/>
      </c>
      <c r="I888" s="7" t="str">
        <f>IF('Section 10a Bilan_Diffusion'!$K$8="","",'Section 10a Bilan_Diffusion'!$K$8)</f>
        <v/>
      </c>
      <c r="J888" s="43" t="str">
        <f>IF('Section 10a Bilan_Diffusion'!C268="","",'Section 10a Bilan_Diffusion'!C268)</f>
        <v/>
      </c>
      <c r="K888" s="1177" t="str">
        <f>IF('Section 10a Bilan_Diffusion'!D268="","",'Section 10a Bilan_Diffusion'!D268)</f>
        <v/>
      </c>
      <c r="L888" s="43" t="str">
        <f>IF('Section 10a Bilan_Diffusion'!E268="","",IF('Section 10a Bilan_Diffusion'!E268="«Choisir»","",'Section 10a Bilan_Diffusion'!E268))</f>
        <v/>
      </c>
      <c r="M888" s="43" t="str">
        <f>IF('Section 10a Bilan_Diffusion'!F268="","",IF('Section 10a Bilan_Diffusion'!F268="«Choisir»","",'Section 10a Bilan_Diffusion'!F268))</f>
        <v/>
      </c>
      <c r="N888" s="43" t="str">
        <f>IF('Section 10a Bilan_Diffusion'!G268="","",'Section 10a Bilan_Diffusion'!G268)</f>
        <v/>
      </c>
      <c r="O888" s="43" t="str">
        <f>IF('Section 10a Bilan_Diffusion'!H268="","",'Section 10a Bilan_Diffusion'!H268)</f>
        <v/>
      </c>
      <c r="P888" s="43" t="str">
        <f>IF('Section 10a Bilan_Diffusion'!I268="","",IF('Section 10a Bilan_Diffusion'!I268="«Choisir»","",'Section 10a Bilan_Diffusion'!I268))</f>
        <v/>
      </c>
      <c r="Q888" s="43" t="str">
        <f>IF('Section 10a Bilan_Diffusion'!J268="","",IF('Section 10a Bilan_Diffusion'!J268="«Choisir»","",'Section 10a Bilan_Diffusion'!J268))</f>
        <v/>
      </c>
      <c r="R888" s="7" t="str">
        <f>IF('Section 10a Bilan_Diffusion'!K268="","",'Section 10a Bilan_Diffusion'!K268)</f>
        <v/>
      </c>
      <c r="S888" s="7" t="str">
        <f>IF('Section 10a Bilan_Diffusion'!L268="","",'Section 10a Bilan_Diffusion'!L268)</f>
        <v/>
      </c>
      <c r="T888" s="7" t="str">
        <f>IF('Section 10a Bilan_Diffusion'!M268="","",'Section 10a Bilan_Diffusion'!M268)</f>
        <v/>
      </c>
      <c r="U888" s="7" t="str">
        <f>IF('Section 10a Bilan_Diffusion'!N268="","",'Section 10a Bilan_Diffusion'!N268)</f>
        <v/>
      </c>
      <c r="V888" s="7">
        <f>'Section 10a Bilan_Diffusion'!O268</f>
        <v>0</v>
      </c>
      <c r="W888" s="7">
        <f>'Section 10a Bilan_Diffusion'!P268</f>
        <v>0</v>
      </c>
      <c r="X888" s="7">
        <f>'Section 10a Bilan_Diffusion'!Q268</f>
        <v>0</v>
      </c>
      <c r="Y888" s="7">
        <f>'Section 10a Bilan_Diffusion'!R268</f>
        <v>0</v>
      </c>
      <c r="Z888" s="7">
        <f>'Section 10a Bilan_Diffusion'!S268</f>
        <v>0</v>
      </c>
      <c r="AA888" s="7">
        <f>'Section 10a Bilan_Diffusion'!T268</f>
        <v>0</v>
      </c>
      <c r="AB888" s="7">
        <f>'Section 10a Bilan_Diffusion'!U268</f>
        <v>0</v>
      </c>
    </row>
    <row r="889" spans="1:28">
      <c r="A889" s="7">
        <f>'Identification '!$F$11</f>
        <v>0</v>
      </c>
      <c r="B889" s="43" t="str">
        <f>IF(AND('Identification '!$F$11="",'Identification '!$F$15&lt;&gt;""),'Identification '!$F$15,IF('Identification '!$F$11="","",IF('Identification '!$F$13="Inscrire le nom de votre organisme dans la cellule F15",'Identification '!$F$15,'Identification '!$F$13)))</f>
        <v/>
      </c>
      <c r="C889" s="7" t="str">
        <f>REF!$BM$7</f>
        <v>2025-2026</v>
      </c>
      <c r="D889" s="7" t="s">
        <v>2972</v>
      </c>
      <c r="E889" s="43" t="str">
        <f>'Identification '!$F$17</f>
        <v/>
      </c>
      <c r="F889" s="7" t="str">
        <f>'Identification '!$G$18</f>
        <v/>
      </c>
      <c r="G889" s="167" t="str">
        <f>IF('Section 10a Bilan_Diffusion'!$D$6="","",'Section 10a Bilan_Diffusion'!$D$6)</f>
        <v/>
      </c>
      <c r="H889" s="7" t="str">
        <f>IF('Section 10a Bilan_Diffusion'!$D$8="","",'Section 10a Bilan_Diffusion'!$D$8)</f>
        <v/>
      </c>
      <c r="I889" s="7" t="str">
        <f>IF('Section 10a Bilan_Diffusion'!$K$8="","",'Section 10a Bilan_Diffusion'!$K$8)</f>
        <v/>
      </c>
      <c r="J889" s="43" t="str">
        <f>IF('Section 10a Bilan_Diffusion'!C269="","",'Section 10a Bilan_Diffusion'!C269)</f>
        <v/>
      </c>
      <c r="K889" s="1177" t="str">
        <f>IF('Section 10a Bilan_Diffusion'!D269="","",'Section 10a Bilan_Diffusion'!D269)</f>
        <v/>
      </c>
      <c r="L889" s="43" t="str">
        <f>IF('Section 10a Bilan_Diffusion'!E269="","",IF('Section 10a Bilan_Diffusion'!E269="«Choisir»","",'Section 10a Bilan_Diffusion'!E269))</f>
        <v/>
      </c>
      <c r="M889" s="43" t="str">
        <f>IF('Section 10a Bilan_Diffusion'!F269="","",IF('Section 10a Bilan_Diffusion'!F269="«Choisir»","",'Section 10a Bilan_Diffusion'!F269))</f>
        <v/>
      </c>
      <c r="N889" s="43" t="str">
        <f>IF('Section 10a Bilan_Diffusion'!G269="","",'Section 10a Bilan_Diffusion'!G269)</f>
        <v/>
      </c>
      <c r="O889" s="43" t="str">
        <f>IF('Section 10a Bilan_Diffusion'!H269="","",'Section 10a Bilan_Diffusion'!H269)</f>
        <v/>
      </c>
      <c r="P889" s="43" t="str">
        <f>IF('Section 10a Bilan_Diffusion'!I269="","",IF('Section 10a Bilan_Diffusion'!I269="«Choisir»","",'Section 10a Bilan_Diffusion'!I269))</f>
        <v/>
      </c>
      <c r="Q889" s="43" t="str">
        <f>IF('Section 10a Bilan_Diffusion'!J269="","",IF('Section 10a Bilan_Diffusion'!J269="«Choisir»","",'Section 10a Bilan_Diffusion'!J269))</f>
        <v/>
      </c>
      <c r="R889" s="7" t="str">
        <f>IF('Section 10a Bilan_Diffusion'!K269="","",'Section 10a Bilan_Diffusion'!K269)</f>
        <v/>
      </c>
      <c r="S889" s="7" t="str">
        <f>IF('Section 10a Bilan_Diffusion'!L269="","",'Section 10a Bilan_Diffusion'!L269)</f>
        <v/>
      </c>
      <c r="T889" s="7" t="str">
        <f>IF('Section 10a Bilan_Diffusion'!M269="","",'Section 10a Bilan_Diffusion'!M269)</f>
        <v/>
      </c>
      <c r="U889" s="7" t="str">
        <f>IF('Section 10a Bilan_Diffusion'!N269="","",'Section 10a Bilan_Diffusion'!N269)</f>
        <v/>
      </c>
      <c r="V889" s="7">
        <f>'Section 10a Bilan_Diffusion'!O269</f>
        <v>0</v>
      </c>
      <c r="W889" s="7">
        <f>'Section 10a Bilan_Diffusion'!P269</f>
        <v>0</v>
      </c>
      <c r="X889" s="7">
        <f>'Section 10a Bilan_Diffusion'!Q269</f>
        <v>0</v>
      </c>
      <c r="Y889" s="7">
        <f>'Section 10a Bilan_Diffusion'!R269</f>
        <v>0</v>
      </c>
      <c r="Z889" s="7">
        <f>'Section 10a Bilan_Diffusion'!S269</f>
        <v>0</v>
      </c>
      <c r="AA889" s="7">
        <f>'Section 10a Bilan_Diffusion'!T269</f>
        <v>0</v>
      </c>
      <c r="AB889" s="7">
        <f>'Section 10a Bilan_Diffusion'!U269</f>
        <v>0</v>
      </c>
    </row>
    <row r="890" spans="1:28">
      <c r="A890" s="7">
        <f>'Identification '!$F$11</f>
        <v>0</v>
      </c>
      <c r="B890" s="43" t="str">
        <f>IF(AND('Identification '!$F$11="",'Identification '!$F$15&lt;&gt;""),'Identification '!$F$15,IF('Identification '!$F$11="","",IF('Identification '!$F$13="Inscrire le nom de votre organisme dans la cellule F15",'Identification '!$F$15,'Identification '!$F$13)))</f>
        <v/>
      </c>
      <c r="C890" s="7" t="str">
        <f>REF!$BM$7</f>
        <v>2025-2026</v>
      </c>
      <c r="D890" s="7" t="s">
        <v>2972</v>
      </c>
      <c r="E890" s="43" t="str">
        <f>'Identification '!$F$17</f>
        <v/>
      </c>
      <c r="F890" s="7" t="str">
        <f>'Identification '!$G$18</f>
        <v/>
      </c>
      <c r="G890" s="167" t="str">
        <f>IF('Section 10a Bilan_Diffusion'!$D$6="","",'Section 10a Bilan_Diffusion'!$D$6)</f>
        <v/>
      </c>
      <c r="H890" s="7" t="str">
        <f>IF('Section 10a Bilan_Diffusion'!$D$8="","",'Section 10a Bilan_Diffusion'!$D$8)</f>
        <v/>
      </c>
      <c r="I890" s="7" t="str">
        <f>IF('Section 10a Bilan_Diffusion'!$K$8="","",'Section 10a Bilan_Diffusion'!$K$8)</f>
        <v/>
      </c>
      <c r="J890" s="43" t="str">
        <f>IF('Section 10a Bilan_Diffusion'!C270="","",'Section 10a Bilan_Diffusion'!C270)</f>
        <v/>
      </c>
      <c r="K890" s="1177" t="str">
        <f>IF('Section 10a Bilan_Diffusion'!D270="","",'Section 10a Bilan_Diffusion'!D270)</f>
        <v/>
      </c>
      <c r="L890" s="43" t="str">
        <f>IF('Section 10a Bilan_Diffusion'!E270="","",IF('Section 10a Bilan_Diffusion'!E270="«Choisir»","",'Section 10a Bilan_Diffusion'!E270))</f>
        <v/>
      </c>
      <c r="M890" s="43" t="str">
        <f>IF('Section 10a Bilan_Diffusion'!F270="","",IF('Section 10a Bilan_Diffusion'!F270="«Choisir»","",'Section 10a Bilan_Diffusion'!F270))</f>
        <v/>
      </c>
      <c r="N890" s="43" t="str">
        <f>IF('Section 10a Bilan_Diffusion'!G270="","",'Section 10a Bilan_Diffusion'!G270)</f>
        <v/>
      </c>
      <c r="O890" s="43" t="str">
        <f>IF('Section 10a Bilan_Diffusion'!H270="","",'Section 10a Bilan_Diffusion'!H270)</f>
        <v/>
      </c>
      <c r="P890" s="43" t="str">
        <f>IF('Section 10a Bilan_Diffusion'!I270="","",IF('Section 10a Bilan_Diffusion'!I270="«Choisir»","",'Section 10a Bilan_Diffusion'!I270))</f>
        <v/>
      </c>
      <c r="Q890" s="43" t="str">
        <f>IF('Section 10a Bilan_Diffusion'!J270="","",IF('Section 10a Bilan_Diffusion'!J270="«Choisir»","",'Section 10a Bilan_Diffusion'!J270))</f>
        <v/>
      </c>
      <c r="R890" s="7" t="str">
        <f>IF('Section 10a Bilan_Diffusion'!K270="","",'Section 10a Bilan_Diffusion'!K270)</f>
        <v/>
      </c>
      <c r="S890" s="7" t="str">
        <f>IF('Section 10a Bilan_Diffusion'!L270="","",'Section 10a Bilan_Diffusion'!L270)</f>
        <v/>
      </c>
      <c r="T890" s="7" t="str">
        <f>IF('Section 10a Bilan_Diffusion'!M270="","",'Section 10a Bilan_Diffusion'!M270)</f>
        <v/>
      </c>
      <c r="U890" s="7" t="str">
        <f>IF('Section 10a Bilan_Diffusion'!N270="","",'Section 10a Bilan_Diffusion'!N270)</f>
        <v/>
      </c>
      <c r="V890" s="7">
        <f>'Section 10a Bilan_Diffusion'!O270</f>
        <v>0</v>
      </c>
      <c r="W890" s="7">
        <f>'Section 10a Bilan_Diffusion'!P270</f>
        <v>0</v>
      </c>
      <c r="X890" s="7">
        <f>'Section 10a Bilan_Diffusion'!Q270</f>
        <v>0</v>
      </c>
      <c r="Y890" s="7">
        <f>'Section 10a Bilan_Diffusion'!R270</f>
        <v>0</v>
      </c>
      <c r="Z890" s="7">
        <f>'Section 10a Bilan_Diffusion'!S270</f>
        <v>0</v>
      </c>
      <c r="AA890" s="7">
        <f>'Section 10a Bilan_Diffusion'!T270</f>
        <v>0</v>
      </c>
      <c r="AB890" s="7">
        <f>'Section 10a Bilan_Diffusion'!U270</f>
        <v>0</v>
      </c>
    </row>
    <row r="891" spans="1:28">
      <c r="A891" s="7">
        <f>'Identification '!$F$11</f>
        <v>0</v>
      </c>
      <c r="B891" s="43" t="str">
        <f>IF(AND('Identification '!$F$11="",'Identification '!$F$15&lt;&gt;""),'Identification '!$F$15,IF('Identification '!$F$11="","",IF('Identification '!$F$13="Inscrire le nom de votre organisme dans la cellule F15",'Identification '!$F$15,'Identification '!$F$13)))</f>
        <v/>
      </c>
      <c r="C891" s="7" t="str">
        <f>REF!$BM$7</f>
        <v>2025-2026</v>
      </c>
      <c r="D891" s="7" t="s">
        <v>2972</v>
      </c>
      <c r="E891" s="43" t="str">
        <f>'Identification '!$F$17</f>
        <v/>
      </c>
      <c r="F891" s="7" t="str">
        <f>'Identification '!$G$18</f>
        <v/>
      </c>
      <c r="G891" s="167" t="str">
        <f>IF('Section 10a Bilan_Diffusion'!$D$6="","",'Section 10a Bilan_Diffusion'!$D$6)</f>
        <v/>
      </c>
      <c r="H891" s="7" t="str">
        <f>IF('Section 10a Bilan_Diffusion'!$D$8="","",'Section 10a Bilan_Diffusion'!$D$8)</f>
        <v/>
      </c>
      <c r="I891" s="7" t="str">
        <f>IF('Section 10a Bilan_Diffusion'!$K$8="","",'Section 10a Bilan_Diffusion'!$K$8)</f>
        <v/>
      </c>
      <c r="J891" s="43" t="str">
        <f>IF('Section 10a Bilan_Diffusion'!C271="","",'Section 10a Bilan_Diffusion'!C271)</f>
        <v/>
      </c>
      <c r="K891" s="1177" t="str">
        <f>IF('Section 10a Bilan_Diffusion'!D271="","",'Section 10a Bilan_Diffusion'!D271)</f>
        <v/>
      </c>
      <c r="L891" s="43" t="str">
        <f>IF('Section 10a Bilan_Diffusion'!E271="","",IF('Section 10a Bilan_Diffusion'!E271="«Choisir»","",'Section 10a Bilan_Diffusion'!E271))</f>
        <v/>
      </c>
      <c r="M891" s="43" t="str">
        <f>IF('Section 10a Bilan_Diffusion'!F271="","",IF('Section 10a Bilan_Diffusion'!F271="«Choisir»","",'Section 10a Bilan_Diffusion'!F271))</f>
        <v/>
      </c>
      <c r="N891" s="43" t="str">
        <f>IF('Section 10a Bilan_Diffusion'!G271="","",'Section 10a Bilan_Diffusion'!G271)</f>
        <v/>
      </c>
      <c r="O891" s="43" t="str">
        <f>IF('Section 10a Bilan_Diffusion'!H271="","",'Section 10a Bilan_Diffusion'!H271)</f>
        <v/>
      </c>
      <c r="P891" s="43" t="str">
        <f>IF('Section 10a Bilan_Diffusion'!I271="","",IF('Section 10a Bilan_Diffusion'!I271="«Choisir»","",'Section 10a Bilan_Diffusion'!I271))</f>
        <v/>
      </c>
      <c r="Q891" s="43" t="str">
        <f>IF('Section 10a Bilan_Diffusion'!J271="","",IF('Section 10a Bilan_Diffusion'!J271="«Choisir»","",'Section 10a Bilan_Diffusion'!J271))</f>
        <v/>
      </c>
      <c r="R891" s="7" t="str">
        <f>IF('Section 10a Bilan_Diffusion'!K271="","",'Section 10a Bilan_Diffusion'!K271)</f>
        <v/>
      </c>
      <c r="S891" s="7" t="str">
        <f>IF('Section 10a Bilan_Diffusion'!L271="","",'Section 10a Bilan_Diffusion'!L271)</f>
        <v/>
      </c>
      <c r="T891" s="7" t="str">
        <f>IF('Section 10a Bilan_Diffusion'!M271="","",'Section 10a Bilan_Diffusion'!M271)</f>
        <v/>
      </c>
      <c r="U891" s="7" t="str">
        <f>IF('Section 10a Bilan_Diffusion'!N271="","",'Section 10a Bilan_Diffusion'!N271)</f>
        <v/>
      </c>
      <c r="V891" s="7">
        <f>'Section 10a Bilan_Diffusion'!O271</f>
        <v>0</v>
      </c>
      <c r="W891" s="7">
        <f>'Section 10a Bilan_Diffusion'!P271</f>
        <v>0</v>
      </c>
      <c r="X891" s="7">
        <f>'Section 10a Bilan_Diffusion'!Q271</f>
        <v>0</v>
      </c>
      <c r="Y891" s="7">
        <f>'Section 10a Bilan_Diffusion'!R271</f>
        <v>0</v>
      </c>
      <c r="Z891" s="7">
        <f>'Section 10a Bilan_Diffusion'!S271</f>
        <v>0</v>
      </c>
      <c r="AA891" s="7">
        <f>'Section 10a Bilan_Diffusion'!T271</f>
        <v>0</v>
      </c>
      <c r="AB891" s="7">
        <f>'Section 10a Bilan_Diffusion'!U271</f>
        <v>0</v>
      </c>
    </row>
    <row r="892" spans="1:28">
      <c r="A892" s="7">
        <f>'Identification '!$F$11</f>
        <v>0</v>
      </c>
      <c r="B892" s="43" t="str">
        <f>IF(AND('Identification '!$F$11="",'Identification '!$F$15&lt;&gt;""),'Identification '!$F$15,IF('Identification '!$F$11="","",IF('Identification '!$F$13="Inscrire le nom de votre organisme dans la cellule F15",'Identification '!$F$15,'Identification '!$F$13)))</f>
        <v/>
      </c>
      <c r="C892" s="7" t="str">
        <f>REF!$BM$7</f>
        <v>2025-2026</v>
      </c>
      <c r="D892" s="7" t="s">
        <v>2972</v>
      </c>
      <c r="E892" s="43" t="str">
        <f>'Identification '!$F$17</f>
        <v/>
      </c>
      <c r="F892" s="7" t="str">
        <f>'Identification '!$G$18</f>
        <v/>
      </c>
      <c r="G892" s="167" t="str">
        <f>IF('Section 10a Bilan_Diffusion'!$D$6="","",'Section 10a Bilan_Diffusion'!$D$6)</f>
        <v/>
      </c>
      <c r="H892" s="7" t="str">
        <f>IF('Section 10a Bilan_Diffusion'!$D$8="","",'Section 10a Bilan_Diffusion'!$D$8)</f>
        <v/>
      </c>
      <c r="I892" s="7" t="str">
        <f>IF('Section 10a Bilan_Diffusion'!$K$8="","",'Section 10a Bilan_Diffusion'!$K$8)</f>
        <v/>
      </c>
      <c r="J892" s="43" t="str">
        <f>IF('Section 10a Bilan_Diffusion'!C272="","",'Section 10a Bilan_Diffusion'!C272)</f>
        <v/>
      </c>
      <c r="K892" s="1177" t="str">
        <f>IF('Section 10a Bilan_Diffusion'!D272="","",'Section 10a Bilan_Diffusion'!D272)</f>
        <v/>
      </c>
      <c r="L892" s="43" t="str">
        <f>IF('Section 10a Bilan_Diffusion'!E272="","",IF('Section 10a Bilan_Diffusion'!E272="«Choisir»","",'Section 10a Bilan_Diffusion'!E272))</f>
        <v/>
      </c>
      <c r="M892" s="43" t="str">
        <f>IF('Section 10a Bilan_Diffusion'!F272="","",IF('Section 10a Bilan_Diffusion'!F272="«Choisir»","",'Section 10a Bilan_Diffusion'!F272))</f>
        <v/>
      </c>
      <c r="N892" s="43" t="str">
        <f>IF('Section 10a Bilan_Diffusion'!G272="","",'Section 10a Bilan_Diffusion'!G272)</f>
        <v/>
      </c>
      <c r="O892" s="43" t="str">
        <f>IF('Section 10a Bilan_Diffusion'!H272="","",'Section 10a Bilan_Diffusion'!H272)</f>
        <v/>
      </c>
      <c r="P892" s="43" t="str">
        <f>IF('Section 10a Bilan_Diffusion'!I272="","",IF('Section 10a Bilan_Diffusion'!I272="«Choisir»","",'Section 10a Bilan_Diffusion'!I272))</f>
        <v/>
      </c>
      <c r="Q892" s="43" t="str">
        <f>IF('Section 10a Bilan_Diffusion'!J272="","",IF('Section 10a Bilan_Diffusion'!J272="«Choisir»","",'Section 10a Bilan_Diffusion'!J272))</f>
        <v/>
      </c>
      <c r="R892" s="7" t="str">
        <f>IF('Section 10a Bilan_Diffusion'!K272="","",'Section 10a Bilan_Diffusion'!K272)</f>
        <v/>
      </c>
      <c r="S892" s="7" t="str">
        <f>IF('Section 10a Bilan_Diffusion'!L272="","",'Section 10a Bilan_Diffusion'!L272)</f>
        <v/>
      </c>
      <c r="T892" s="7" t="str">
        <f>IF('Section 10a Bilan_Diffusion'!M272="","",'Section 10a Bilan_Diffusion'!M272)</f>
        <v/>
      </c>
      <c r="U892" s="7" t="str">
        <f>IF('Section 10a Bilan_Diffusion'!N272="","",'Section 10a Bilan_Diffusion'!N272)</f>
        <v/>
      </c>
      <c r="V892" s="7">
        <f>'Section 10a Bilan_Diffusion'!O272</f>
        <v>0</v>
      </c>
      <c r="W892" s="7">
        <f>'Section 10a Bilan_Diffusion'!P272</f>
        <v>0</v>
      </c>
      <c r="X892" s="7">
        <f>'Section 10a Bilan_Diffusion'!Q272</f>
        <v>0</v>
      </c>
      <c r="Y892" s="7">
        <f>'Section 10a Bilan_Diffusion'!R272</f>
        <v>0</v>
      </c>
      <c r="Z892" s="7">
        <f>'Section 10a Bilan_Diffusion'!S272</f>
        <v>0</v>
      </c>
      <c r="AA892" s="7">
        <f>'Section 10a Bilan_Diffusion'!T272</f>
        <v>0</v>
      </c>
      <c r="AB892" s="7">
        <f>'Section 10a Bilan_Diffusion'!U272</f>
        <v>0</v>
      </c>
    </row>
    <row r="893" spans="1:28">
      <c r="A893" s="7">
        <f>'Identification '!$F$11</f>
        <v>0</v>
      </c>
      <c r="B893" s="43" t="str">
        <f>IF(AND('Identification '!$F$11="",'Identification '!$F$15&lt;&gt;""),'Identification '!$F$15,IF('Identification '!$F$11="","",IF('Identification '!$F$13="Inscrire le nom de votre organisme dans la cellule F15",'Identification '!$F$15,'Identification '!$F$13)))</f>
        <v/>
      </c>
      <c r="C893" s="7" t="str">
        <f>REF!$BM$7</f>
        <v>2025-2026</v>
      </c>
      <c r="D893" s="7" t="s">
        <v>2972</v>
      </c>
      <c r="E893" s="43" t="str">
        <f>'Identification '!$F$17</f>
        <v/>
      </c>
      <c r="F893" s="7" t="str">
        <f>'Identification '!$G$18</f>
        <v/>
      </c>
      <c r="G893" s="167" t="str">
        <f>IF('Section 10a Bilan_Diffusion'!$D$6="","",'Section 10a Bilan_Diffusion'!$D$6)</f>
        <v/>
      </c>
      <c r="H893" s="7" t="str">
        <f>IF('Section 10a Bilan_Diffusion'!$D$8="","",'Section 10a Bilan_Diffusion'!$D$8)</f>
        <v/>
      </c>
      <c r="I893" s="7" t="str">
        <f>IF('Section 10a Bilan_Diffusion'!$K$8="","",'Section 10a Bilan_Diffusion'!$K$8)</f>
        <v/>
      </c>
      <c r="J893" s="43" t="str">
        <f>IF('Section 10a Bilan_Diffusion'!C273="","",'Section 10a Bilan_Diffusion'!C273)</f>
        <v/>
      </c>
      <c r="K893" s="1177" t="str">
        <f>IF('Section 10a Bilan_Diffusion'!D273="","",'Section 10a Bilan_Diffusion'!D273)</f>
        <v/>
      </c>
      <c r="L893" s="43" t="str">
        <f>IF('Section 10a Bilan_Diffusion'!E273="","",IF('Section 10a Bilan_Diffusion'!E273="«Choisir»","",'Section 10a Bilan_Diffusion'!E273))</f>
        <v/>
      </c>
      <c r="M893" s="43" t="str">
        <f>IF('Section 10a Bilan_Diffusion'!F273="","",IF('Section 10a Bilan_Diffusion'!F273="«Choisir»","",'Section 10a Bilan_Diffusion'!F273))</f>
        <v/>
      </c>
      <c r="N893" s="43" t="str">
        <f>IF('Section 10a Bilan_Diffusion'!G273="","",'Section 10a Bilan_Diffusion'!G273)</f>
        <v/>
      </c>
      <c r="O893" s="43" t="str">
        <f>IF('Section 10a Bilan_Diffusion'!H273="","",'Section 10a Bilan_Diffusion'!H273)</f>
        <v/>
      </c>
      <c r="P893" s="43" t="str">
        <f>IF('Section 10a Bilan_Diffusion'!I273="","",IF('Section 10a Bilan_Diffusion'!I273="«Choisir»","",'Section 10a Bilan_Diffusion'!I273))</f>
        <v/>
      </c>
      <c r="Q893" s="43" t="str">
        <f>IF('Section 10a Bilan_Diffusion'!J273="","",IF('Section 10a Bilan_Diffusion'!J273="«Choisir»","",'Section 10a Bilan_Diffusion'!J273))</f>
        <v/>
      </c>
      <c r="R893" s="7" t="str">
        <f>IF('Section 10a Bilan_Diffusion'!K273="","",'Section 10a Bilan_Diffusion'!K273)</f>
        <v/>
      </c>
      <c r="S893" s="7" t="str">
        <f>IF('Section 10a Bilan_Diffusion'!L273="","",'Section 10a Bilan_Diffusion'!L273)</f>
        <v/>
      </c>
      <c r="T893" s="7" t="str">
        <f>IF('Section 10a Bilan_Diffusion'!M273="","",'Section 10a Bilan_Diffusion'!M273)</f>
        <v/>
      </c>
      <c r="U893" s="7" t="str">
        <f>IF('Section 10a Bilan_Diffusion'!N273="","",'Section 10a Bilan_Diffusion'!N273)</f>
        <v/>
      </c>
      <c r="V893" s="7">
        <f>'Section 10a Bilan_Diffusion'!O273</f>
        <v>0</v>
      </c>
      <c r="W893" s="7">
        <f>'Section 10a Bilan_Diffusion'!P273</f>
        <v>0</v>
      </c>
      <c r="X893" s="7">
        <f>'Section 10a Bilan_Diffusion'!Q273</f>
        <v>0</v>
      </c>
      <c r="Y893" s="7">
        <f>'Section 10a Bilan_Diffusion'!R273</f>
        <v>0</v>
      </c>
      <c r="Z893" s="7">
        <f>'Section 10a Bilan_Diffusion'!S273</f>
        <v>0</v>
      </c>
      <c r="AA893" s="7">
        <f>'Section 10a Bilan_Diffusion'!T273</f>
        <v>0</v>
      </c>
      <c r="AB893" s="7">
        <f>'Section 10a Bilan_Diffusion'!U273</f>
        <v>0</v>
      </c>
    </row>
    <row r="894" spans="1:28">
      <c r="A894" s="7">
        <f>'Identification '!$F$11</f>
        <v>0</v>
      </c>
      <c r="B894" s="43" t="str">
        <f>IF(AND('Identification '!$F$11="",'Identification '!$F$15&lt;&gt;""),'Identification '!$F$15,IF('Identification '!$F$11="","",IF('Identification '!$F$13="Inscrire le nom de votre organisme dans la cellule F15",'Identification '!$F$15,'Identification '!$F$13)))</f>
        <v/>
      </c>
      <c r="C894" s="7" t="str">
        <f>REF!$BM$7</f>
        <v>2025-2026</v>
      </c>
      <c r="D894" s="7" t="s">
        <v>2972</v>
      </c>
      <c r="E894" s="43" t="str">
        <f>'Identification '!$F$17</f>
        <v/>
      </c>
      <c r="F894" s="7" t="str">
        <f>'Identification '!$G$18</f>
        <v/>
      </c>
      <c r="G894" s="167" t="str">
        <f>IF('Section 10a Bilan_Diffusion'!$D$6="","",'Section 10a Bilan_Diffusion'!$D$6)</f>
        <v/>
      </c>
      <c r="H894" s="7" t="str">
        <f>IF('Section 10a Bilan_Diffusion'!$D$8="","",'Section 10a Bilan_Diffusion'!$D$8)</f>
        <v/>
      </c>
      <c r="I894" s="7" t="str">
        <f>IF('Section 10a Bilan_Diffusion'!$K$8="","",'Section 10a Bilan_Diffusion'!$K$8)</f>
        <v/>
      </c>
      <c r="J894" s="43" t="str">
        <f>IF('Section 10a Bilan_Diffusion'!C274="","",'Section 10a Bilan_Diffusion'!C274)</f>
        <v/>
      </c>
      <c r="K894" s="1177" t="str">
        <f>IF('Section 10a Bilan_Diffusion'!D274="","",'Section 10a Bilan_Diffusion'!D274)</f>
        <v/>
      </c>
      <c r="L894" s="43" t="str">
        <f>IF('Section 10a Bilan_Diffusion'!E274="","",IF('Section 10a Bilan_Diffusion'!E274="«Choisir»","",'Section 10a Bilan_Diffusion'!E274))</f>
        <v/>
      </c>
      <c r="M894" s="43" t="str">
        <f>IF('Section 10a Bilan_Diffusion'!F274="","",IF('Section 10a Bilan_Diffusion'!F274="«Choisir»","",'Section 10a Bilan_Diffusion'!F274))</f>
        <v/>
      </c>
      <c r="N894" s="43" t="str">
        <f>IF('Section 10a Bilan_Diffusion'!G274="","",'Section 10a Bilan_Diffusion'!G274)</f>
        <v/>
      </c>
      <c r="O894" s="43" t="str">
        <f>IF('Section 10a Bilan_Diffusion'!H274="","",'Section 10a Bilan_Diffusion'!H274)</f>
        <v/>
      </c>
      <c r="P894" s="43" t="str">
        <f>IF('Section 10a Bilan_Diffusion'!I274="","",IF('Section 10a Bilan_Diffusion'!I274="«Choisir»","",'Section 10a Bilan_Diffusion'!I274))</f>
        <v/>
      </c>
      <c r="Q894" s="43" t="str">
        <f>IF('Section 10a Bilan_Diffusion'!J274="","",IF('Section 10a Bilan_Diffusion'!J274="«Choisir»","",'Section 10a Bilan_Diffusion'!J274))</f>
        <v/>
      </c>
      <c r="R894" s="7" t="str">
        <f>IF('Section 10a Bilan_Diffusion'!K274="","",'Section 10a Bilan_Diffusion'!K274)</f>
        <v/>
      </c>
      <c r="S894" s="7" t="str">
        <f>IF('Section 10a Bilan_Diffusion'!L274="","",'Section 10a Bilan_Diffusion'!L274)</f>
        <v/>
      </c>
      <c r="T894" s="7" t="str">
        <f>IF('Section 10a Bilan_Diffusion'!M274="","",'Section 10a Bilan_Diffusion'!M274)</f>
        <v/>
      </c>
      <c r="U894" s="7" t="str">
        <f>IF('Section 10a Bilan_Diffusion'!N274="","",'Section 10a Bilan_Diffusion'!N274)</f>
        <v/>
      </c>
      <c r="V894" s="7">
        <f>'Section 10a Bilan_Diffusion'!O274</f>
        <v>0</v>
      </c>
      <c r="W894" s="7">
        <f>'Section 10a Bilan_Diffusion'!P274</f>
        <v>0</v>
      </c>
      <c r="X894" s="7">
        <f>'Section 10a Bilan_Diffusion'!Q274</f>
        <v>0</v>
      </c>
      <c r="Y894" s="7">
        <f>'Section 10a Bilan_Diffusion'!R274</f>
        <v>0</v>
      </c>
      <c r="Z894" s="7">
        <f>'Section 10a Bilan_Diffusion'!S274</f>
        <v>0</v>
      </c>
      <c r="AA894" s="7">
        <f>'Section 10a Bilan_Diffusion'!T274</f>
        <v>0</v>
      </c>
      <c r="AB894" s="7">
        <f>'Section 10a Bilan_Diffusion'!U274</f>
        <v>0</v>
      </c>
    </row>
    <row r="895" spans="1:28">
      <c r="A895" s="7">
        <f>'Identification '!$F$11</f>
        <v>0</v>
      </c>
      <c r="B895" s="43" t="str">
        <f>IF(AND('Identification '!$F$11="",'Identification '!$F$15&lt;&gt;""),'Identification '!$F$15,IF('Identification '!$F$11="","",IF('Identification '!$F$13="Inscrire le nom de votre organisme dans la cellule F15",'Identification '!$F$15,'Identification '!$F$13)))</f>
        <v/>
      </c>
      <c r="C895" s="7" t="str">
        <f>REF!$BM$7</f>
        <v>2025-2026</v>
      </c>
      <c r="D895" s="7" t="s">
        <v>2972</v>
      </c>
      <c r="E895" s="43" t="str">
        <f>'Identification '!$F$17</f>
        <v/>
      </c>
      <c r="F895" s="7" t="str">
        <f>'Identification '!$G$18</f>
        <v/>
      </c>
      <c r="G895" s="167" t="str">
        <f>IF('Section 10a Bilan_Diffusion'!$D$6="","",'Section 10a Bilan_Diffusion'!$D$6)</f>
        <v/>
      </c>
      <c r="H895" s="7" t="str">
        <f>IF('Section 10a Bilan_Diffusion'!$D$8="","",'Section 10a Bilan_Diffusion'!$D$8)</f>
        <v/>
      </c>
      <c r="I895" s="7" t="str">
        <f>IF('Section 10a Bilan_Diffusion'!$K$8="","",'Section 10a Bilan_Diffusion'!$K$8)</f>
        <v/>
      </c>
      <c r="J895" s="43" t="str">
        <f>IF('Section 10a Bilan_Diffusion'!C275="","",'Section 10a Bilan_Diffusion'!C275)</f>
        <v/>
      </c>
      <c r="K895" s="1177" t="str">
        <f>IF('Section 10a Bilan_Diffusion'!D275="","",'Section 10a Bilan_Diffusion'!D275)</f>
        <v/>
      </c>
      <c r="L895" s="43" t="str">
        <f>IF('Section 10a Bilan_Diffusion'!E275="","",IF('Section 10a Bilan_Diffusion'!E275="«Choisir»","",'Section 10a Bilan_Diffusion'!E275))</f>
        <v/>
      </c>
      <c r="M895" s="43" t="str">
        <f>IF('Section 10a Bilan_Diffusion'!F275="","",IF('Section 10a Bilan_Diffusion'!F275="«Choisir»","",'Section 10a Bilan_Diffusion'!F275))</f>
        <v/>
      </c>
      <c r="N895" s="43" t="str">
        <f>IF('Section 10a Bilan_Diffusion'!G275="","",'Section 10a Bilan_Diffusion'!G275)</f>
        <v/>
      </c>
      <c r="O895" s="43" t="str">
        <f>IF('Section 10a Bilan_Diffusion'!H275="","",'Section 10a Bilan_Diffusion'!H275)</f>
        <v/>
      </c>
      <c r="P895" s="43" t="str">
        <f>IF('Section 10a Bilan_Diffusion'!I275="","",IF('Section 10a Bilan_Diffusion'!I275="«Choisir»","",'Section 10a Bilan_Diffusion'!I275))</f>
        <v/>
      </c>
      <c r="Q895" s="43" t="str">
        <f>IF('Section 10a Bilan_Diffusion'!J275="","",IF('Section 10a Bilan_Diffusion'!J275="«Choisir»","",'Section 10a Bilan_Diffusion'!J275))</f>
        <v/>
      </c>
      <c r="R895" s="7" t="str">
        <f>IF('Section 10a Bilan_Diffusion'!K275="","",'Section 10a Bilan_Diffusion'!K275)</f>
        <v/>
      </c>
      <c r="S895" s="7" t="str">
        <f>IF('Section 10a Bilan_Diffusion'!L275="","",'Section 10a Bilan_Diffusion'!L275)</f>
        <v/>
      </c>
      <c r="T895" s="7" t="str">
        <f>IF('Section 10a Bilan_Diffusion'!M275="","",'Section 10a Bilan_Diffusion'!M275)</f>
        <v/>
      </c>
      <c r="U895" s="7" t="str">
        <f>IF('Section 10a Bilan_Diffusion'!N275="","",'Section 10a Bilan_Diffusion'!N275)</f>
        <v/>
      </c>
      <c r="V895" s="7">
        <f>'Section 10a Bilan_Diffusion'!O275</f>
        <v>0</v>
      </c>
      <c r="W895" s="7">
        <f>'Section 10a Bilan_Diffusion'!P275</f>
        <v>0</v>
      </c>
      <c r="X895" s="7">
        <f>'Section 10a Bilan_Diffusion'!Q275</f>
        <v>0</v>
      </c>
      <c r="Y895" s="7">
        <f>'Section 10a Bilan_Diffusion'!R275</f>
        <v>0</v>
      </c>
      <c r="Z895" s="7">
        <f>'Section 10a Bilan_Diffusion'!S275</f>
        <v>0</v>
      </c>
      <c r="AA895" s="7">
        <f>'Section 10a Bilan_Diffusion'!T275</f>
        <v>0</v>
      </c>
      <c r="AB895" s="7">
        <f>'Section 10a Bilan_Diffusion'!U275</f>
        <v>0</v>
      </c>
    </row>
    <row r="896" spans="1:28">
      <c r="A896" s="7">
        <f>'Identification '!$F$11</f>
        <v>0</v>
      </c>
      <c r="B896" s="43" t="str">
        <f>IF(AND('Identification '!$F$11="",'Identification '!$F$15&lt;&gt;""),'Identification '!$F$15,IF('Identification '!$F$11="","",IF('Identification '!$F$13="Inscrire le nom de votre organisme dans la cellule F15",'Identification '!$F$15,'Identification '!$F$13)))</f>
        <v/>
      </c>
      <c r="C896" s="7" t="str">
        <f>REF!$BM$7</f>
        <v>2025-2026</v>
      </c>
      <c r="D896" s="7" t="s">
        <v>2972</v>
      </c>
      <c r="E896" s="43" t="str">
        <f>'Identification '!$F$17</f>
        <v/>
      </c>
      <c r="F896" s="7" t="str">
        <f>'Identification '!$G$18</f>
        <v/>
      </c>
      <c r="G896" s="167" t="str">
        <f>IF('Section 10a Bilan_Diffusion'!$D$6="","",'Section 10a Bilan_Diffusion'!$D$6)</f>
        <v/>
      </c>
      <c r="H896" s="7" t="str">
        <f>IF('Section 10a Bilan_Diffusion'!$D$8="","",'Section 10a Bilan_Diffusion'!$D$8)</f>
        <v/>
      </c>
      <c r="I896" s="7" t="str">
        <f>IF('Section 10a Bilan_Diffusion'!$K$8="","",'Section 10a Bilan_Diffusion'!$K$8)</f>
        <v/>
      </c>
      <c r="J896" s="43" t="str">
        <f>IF('Section 10a Bilan_Diffusion'!C276="","",'Section 10a Bilan_Diffusion'!C276)</f>
        <v/>
      </c>
      <c r="K896" s="1177" t="str">
        <f>IF('Section 10a Bilan_Diffusion'!D276="","",'Section 10a Bilan_Diffusion'!D276)</f>
        <v/>
      </c>
      <c r="L896" s="43" t="str">
        <f>IF('Section 10a Bilan_Diffusion'!E276="","",IF('Section 10a Bilan_Diffusion'!E276="«Choisir»","",'Section 10a Bilan_Diffusion'!E276))</f>
        <v/>
      </c>
      <c r="M896" s="43" t="str">
        <f>IF('Section 10a Bilan_Diffusion'!F276="","",IF('Section 10a Bilan_Diffusion'!F276="«Choisir»","",'Section 10a Bilan_Diffusion'!F276))</f>
        <v/>
      </c>
      <c r="N896" s="43" t="str">
        <f>IF('Section 10a Bilan_Diffusion'!G276="","",'Section 10a Bilan_Diffusion'!G276)</f>
        <v/>
      </c>
      <c r="O896" s="43" t="str">
        <f>IF('Section 10a Bilan_Diffusion'!H276="","",'Section 10a Bilan_Diffusion'!H276)</f>
        <v/>
      </c>
      <c r="P896" s="43" t="str">
        <f>IF('Section 10a Bilan_Diffusion'!I276="","",IF('Section 10a Bilan_Diffusion'!I276="«Choisir»","",'Section 10a Bilan_Diffusion'!I276))</f>
        <v/>
      </c>
      <c r="Q896" s="43" t="str">
        <f>IF('Section 10a Bilan_Diffusion'!J276="","",IF('Section 10a Bilan_Diffusion'!J276="«Choisir»","",'Section 10a Bilan_Diffusion'!J276))</f>
        <v/>
      </c>
      <c r="R896" s="7" t="str">
        <f>IF('Section 10a Bilan_Diffusion'!K276="","",'Section 10a Bilan_Diffusion'!K276)</f>
        <v/>
      </c>
      <c r="S896" s="7" t="str">
        <f>IF('Section 10a Bilan_Diffusion'!L276="","",'Section 10a Bilan_Diffusion'!L276)</f>
        <v/>
      </c>
      <c r="T896" s="7" t="str">
        <f>IF('Section 10a Bilan_Diffusion'!M276="","",'Section 10a Bilan_Diffusion'!M276)</f>
        <v/>
      </c>
      <c r="U896" s="7" t="str">
        <f>IF('Section 10a Bilan_Diffusion'!N276="","",'Section 10a Bilan_Diffusion'!N276)</f>
        <v/>
      </c>
      <c r="V896" s="7">
        <f>'Section 10a Bilan_Diffusion'!O276</f>
        <v>0</v>
      </c>
      <c r="W896" s="7">
        <f>'Section 10a Bilan_Diffusion'!P276</f>
        <v>0</v>
      </c>
      <c r="X896" s="7">
        <f>'Section 10a Bilan_Diffusion'!Q276</f>
        <v>0</v>
      </c>
      <c r="Y896" s="7">
        <f>'Section 10a Bilan_Diffusion'!R276</f>
        <v>0</v>
      </c>
      <c r="Z896" s="7">
        <f>'Section 10a Bilan_Diffusion'!S276</f>
        <v>0</v>
      </c>
      <c r="AA896" s="7">
        <f>'Section 10a Bilan_Diffusion'!T276</f>
        <v>0</v>
      </c>
      <c r="AB896" s="7">
        <f>'Section 10a Bilan_Diffusion'!U276</f>
        <v>0</v>
      </c>
    </row>
    <row r="897" spans="1:28">
      <c r="A897" s="7">
        <f>'Identification '!$F$11</f>
        <v>0</v>
      </c>
      <c r="B897" s="43" t="str">
        <f>IF(AND('Identification '!$F$11="",'Identification '!$F$15&lt;&gt;""),'Identification '!$F$15,IF('Identification '!$F$11="","",IF('Identification '!$F$13="Inscrire le nom de votre organisme dans la cellule F15",'Identification '!$F$15,'Identification '!$F$13)))</f>
        <v/>
      </c>
      <c r="C897" s="7" t="str">
        <f>REF!$BM$7</f>
        <v>2025-2026</v>
      </c>
      <c r="D897" s="7" t="s">
        <v>2972</v>
      </c>
      <c r="E897" s="43" t="str">
        <f>'Identification '!$F$17</f>
        <v/>
      </c>
      <c r="F897" s="7" t="str">
        <f>'Identification '!$G$18</f>
        <v/>
      </c>
      <c r="G897" s="167" t="str">
        <f>IF('Section 10a Bilan_Diffusion'!$D$6="","",'Section 10a Bilan_Diffusion'!$D$6)</f>
        <v/>
      </c>
      <c r="H897" s="7" t="str">
        <f>IF('Section 10a Bilan_Diffusion'!$D$8="","",'Section 10a Bilan_Diffusion'!$D$8)</f>
        <v/>
      </c>
      <c r="I897" s="7" t="str">
        <f>IF('Section 10a Bilan_Diffusion'!$K$8="","",'Section 10a Bilan_Diffusion'!$K$8)</f>
        <v/>
      </c>
      <c r="J897" s="43" t="str">
        <f>IF('Section 10a Bilan_Diffusion'!C277="","",'Section 10a Bilan_Diffusion'!C277)</f>
        <v/>
      </c>
      <c r="K897" s="1177" t="str">
        <f>IF('Section 10a Bilan_Diffusion'!D277="","",'Section 10a Bilan_Diffusion'!D277)</f>
        <v/>
      </c>
      <c r="L897" s="43" t="str">
        <f>IF('Section 10a Bilan_Diffusion'!E277="","",IF('Section 10a Bilan_Diffusion'!E277="«Choisir»","",'Section 10a Bilan_Diffusion'!E277))</f>
        <v/>
      </c>
      <c r="M897" s="43" t="str">
        <f>IF('Section 10a Bilan_Diffusion'!F277="","",IF('Section 10a Bilan_Diffusion'!F277="«Choisir»","",'Section 10a Bilan_Diffusion'!F277))</f>
        <v/>
      </c>
      <c r="N897" s="43" t="str">
        <f>IF('Section 10a Bilan_Diffusion'!G277="","",'Section 10a Bilan_Diffusion'!G277)</f>
        <v/>
      </c>
      <c r="O897" s="43" t="str">
        <f>IF('Section 10a Bilan_Diffusion'!H277="","",'Section 10a Bilan_Diffusion'!H277)</f>
        <v/>
      </c>
      <c r="P897" s="43" t="str">
        <f>IF('Section 10a Bilan_Diffusion'!I277="","",IF('Section 10a Bilan_Diffusion'!I277="«Choisir»","",'Section 10a Bilan_Diffusion'!I277))</f>
        <v/>
      </c>
      <c r="Q897" s="43" t="str">
        <f>IF('Section 10a Bilan_Diffusion'!J277="","",IF('Section 10a Bilan_Diffusion'!J277="«Choisir»","",'Section 10a Bilan_Diffusion'!J277))</f>
        <v/>
      </c>
      <c r="R897" s="7" t="str">
        <f>IF('Section 10a Bilan_Diffusion'!K277="","",'Section 10a Bilan_Diffusion'!K277)</f>
        <v/>
      </c>
      <c r="S897" s="7" t="str">
        <f>IF('Section 10a Bilan_Diffusion'!L277="","",'Section 10a Bilan_Diffusion'!L277)</f>
        <v/>
      </c>
      <c r="T897" s="7" t="str">
        <f>IF('Section 10a Bilan_Diffusion'!M277="","",'Section 10a Bilan_Diffusion'!M277)</f>
        <v/>
      </c>
      <c r="U897" s="7" t="str">
        <f>IF('Section 10a Bilan_Diffusion'!N277="","",'Section 10a Bilan_Diffusion'!N277)</f>
        <v/>
      </c>
      <c r="V897" s="7">
        <f>'Section 10a Bilan_Diffusion'!O277</f>
        <v>0</v>
      </c>
      <c r="W897" s="7">
        <f>'Section 10a Bilan_Diffusion'!P277</f>
        <v>0</v>
      </c>
      <c r="X897" s="7">
        <f>'Section 10a Bilan_Diffusion'!Q277</f>
        <v>0</v>
      </c>
      <c r="Y897" s="7">
        <f>'Section 10a Bilan_Diffusion'!R277</f>
        <v>0</v>
      </c>
      <c r="Z897" s="7">
        <f>'Section 10a Bilan_Diffusion'!S277</f>
        <v>0</v>
      </c>
      <c r="AA897" s="7">
        <f>'Section 10a Bilan_Diffusion'!T277</f>
        <v>0</v>
      </c>
      <c r="AB897" s="7">
        <f>'Section 10a Bilan_Diffusion'!U277</f>
        <v>0</v>
      </c>
    </row>
    <row r="898" spans="1:28">
      <c r="A898" s="7">
        <f>'Identification '!$F$11</f>
        <v>0</v>
      </c>
      <c r="B898" s="43" t="str">
        <f>IF(AND('Identification '!$F$11="",'Identification '!$F$15&lt;&gt;""),'Identification '!$F$15,IF('Identification '!$F$11="","",IF('Identification '!$F$13="Inscrire le nom de votre organisme dans la cellule F15",'Identification '!$F$15,'Identification '!$F$13)))</f>
        <v/>
      </c>
      <c r="C898" s="7" t="str">
        <f>REF!$BM$7</f>
        <v>2025-2026</v>
      </c>
      <c r="D898" s="7" t="s">
        <v>2972</v>
      </c>
      <c r="E898" s="43" t="str">
        <f>'Identification '!$F$17</f>
        <v/>
      </c>
      <c r="F898" s="7" t="str">
        <f>'Identification '!$G$18</f>
        <v/>
      </c>
      <c r="G898" s="167" t="str">
        <f>IF('Section 10a Bilan_Diffusion'!$D$6="","",'Section 10a Bilan_Diffusion'!$D$6)</f>
        <v/>
      </c>
      <c r="H898" s="7" t="str">
        <f>IF('Section 10a Bilan_Diffusion'!$D$8="","",'Section 10a Bilan_Diffusion'!$D$8)</f>
        <v/>
      </c>
      <c r="I898" s="7" t="str">
        <f>IF('Section 10a Bilan_Diffusion'!$K$8="","",'Section 10a Bilan_Diffusion'!$K$8)</f>
        <v/>
      </c>
      <c r="J898" s="43" t="str">
        <f>IF('Section 10a Bilan_Diffusion'!C278="","",'Section 10a Bilan_Diffusion'!C278)</f>
        <v/>
      </c>
      <c r="K898" s="1177" t="str">
        <f>IF('Section 10a Bilan_Diffusion'!D278="","",'Section 10a Bilan_Diffusion'!D278)</f>
        <v/>
      </c>
      <c r="L898" s="43" t="str">
        <f>IF('Section 10a Bilan_Diffusion'!E278="","",IF('Section 10a Bilan_Diffusion'!E278="«Choisir»","",'Section 10a Bilan_Diffusion'!E278))</f>
        <v/>
      </c>
      <c r="M898" s="43" t="str">
        <f>IF('Section 10a Bilan_Diffusion'!F278="","",IF('Section 10a Bilan_Diffusion'!F278="«Choisir»","",'Section 10a Bilan_Diffusion'!F278))</f>
        <v/>
      </c>
      <c r="N898" s="43" t="str">
        <f>IF('Section 10a Bilan_Diffusion'!G278="","",'Section 10a Bilan_Diffusion'!G278)</f>
        <v/>
      </c>
      <c r="O898" s="43" t="str">
        <f>IF('Section 10a Bilan_Diffusion'!H278="","",'Section 10a Bilan_Diffusion'!H278)</f>
        <v/>
      </c>
      <c r="P898" s="43" t="str">
        <f>IF('Section 10a Bilan_Diffusion'!I278="","",IF('Section 10a Bilan_Diffusion'!I278="«Choisir»","",'Section 10a Bilan_Diffusion'!I278))</f>
        <v/>
      </c>
      <c r="Q898" s="43" t="str">
        <f>IF('Section 10a Bilan_Diffusion'!J278="","",IF('Section 10a Bilan_Diffusion'!J278="«Choisir»","",'Section 10a Bilan_Diffusion'!J278))</f>
        <v/>
      </c>
      <c r="R898" s="7" t="str">
        <f>IF('Section 10a Bilan_Diffusion'!K278="","",'Section 10a Bilan_Diffusion'!K278)</f>
        <v/>
      </c>
      <c r="S898" s="7" t="str">
        <f>IF('Section 10a Bilan_Diffusion'!L278="","",'Section 10a Bilan_Diffusion'!L278)</f>
        <v/>
      </c>
      <c r="T898" s="7" t="str">
        <f>IF('Section 10a Bilan_Diffusion'!M278="","",'Section 10a Bilan_Diffusion'!M278)</f>
        <v/>
      </c>
      <c r="U898" s="7" t="str">
        <f>IF('Section 10a Bilan_Diffusion'!N278="","",'Section 10a Bilan_Diffusion'!N278)</f>
        <v/>
      </c>
      <c r="V898" s="7">
        <f>'Section 10a Bilan_Diffusion'!O278</f>
        <v>0</v>
      </c>
      <c r="W898" s="7">
        <f>'Section 10a Bilan_Diffusion'!P278</f>
        <v>0</v>
      </c>
      <c r="X898" s="7">
        <f>'Section 10a Bilan_Diffusion'!Q278</f>
        <v>0</v>
      </c>
      <c r="Y898" s="7">
        <f>'Section 10a Bilan_Diffusion'!R278</f>
        <v>0</v>
      </c>
      <c r="Z898" s="7">
        <f>'Section 10a Bilan_Diffusion'!S278</f>
        <v>0</v>
      </c>
      <c r="AA898" s="7">
        <f>'Section 10a Bilan_Diffusion'!T278</f>
        <v>0</v>
      </c>
      <c r="AB898" s="7">
        <f>'Section 10a Bilan_Diffusion'!U278</f>
        <v>0</v>
      </c>
    </row>
    <row r="899" spans="1:28">
      <c r="A899" s="7">
        <f>'Identification '!$F$11</f>
        <v>0</v>
      </c>
      <c r="B899" s="43" t="str">
        <f>IF(AND('Identification '!$F$11="",'Identification '!$F$15&lt;&gt;""),'Identification '!$F$15,IF('Identification '!$F$11="","",IF('Identification '!$F$13="Inscrire le nom de votre organisme dans la cellule F15",'Identification '!$F$15,'Identification '!$F$13)))</f>
        <v/>
      </c>
      <c r="C899" s="7" t="str">
        <f>REF!$BM$7</f>
        <v>2025-2026</v>
      </c>
      <c r="D899" s="7" t="s">
        <v>2972</v>
      </c>
      <c r="E899" s="43" t="str">
        <f>'Identification '!$F$17</f>
        <v/>
      </c>
      <c r="F899" s="7" t="str">
        <f>'Identification '!$G$18</f>
        <v/>
      </c>
      <c r="G899" s="167" t="str">
        <f>IF('Section 10a Bilan_Diffusion'!$D$6="","",'Section 10a Bilan_Diffusion'!$D$6)</f>
        <v/>
      </c>
      <c r="H899" s="7" t="str">
        <f>IF('Section 10a Bilan_Diffusion'!$D$8="","",'Section 10a Bilan_Diffusion'!$D$8)</f>
        <v/>
      </c>
      <c r="I899" s="7" t="str">
        <f>IF('Section 10a Bilan_Diffusion'!$K$8="","",'Section 10a Bilan_Diffusion'!$K$8)</f>
        <v/>
      </c>
      <c r="J899" s="43" t="str">
        <f>IF('Section 10a Bilan_Diffusion'!C279="","",'Section 10a Bilan_Diffusion'!C279)</f>
        <v/>
      </c>
      <c r="K899" s="1177" t="str">
        <f>IF('Section 10a Bilan_Diffusion'!D279="","",'Section 10a Bilan_Diffusion'!D279)</f>
        <v/>
      </c>
      <c r="L899" s="43" t="str">
        <f>IF('Section 10a Bilan_Diffusion'!E279="","",IF('Section 10a Bilan_Diffusion'!E279="«Choisir»","",'Section 10a Bilan_Diffusion'!E279))</f>
        <v/>
      </c>
      <c r="M899" s="43" t="str">
        <f>IF('Section 10a Bilan_Diffusion'!F279="","",IF('Section 10a Bilan_Diffusion'!F279="«Choisir»","",'Section 10a Bilan_Diffusion'!F279))</f>
        <v/>
      </c>
      <c r="N899" s="43" t="str">
        <f>IF('Section 10a Bilan_Diffusion'!G279="","",'Section 10a Bilan_Diffusion'!G279)</f>
        <v/>
      </c>
      <c r="O899" s="43" t="str">
        <f>IF('Section 10a Bilan_Diffusion'!H279="","",'Section 10a Bilan_Diffusion'!H279)</f>
        <v/>
      </c>
      <c r="P899" s="43" t="str">
        <f>IF('Section 10a Bilan_Diffusion'!I279="","",IF('Section 10a Bilan_Diffusion'!I279="«Choisir»","",'Section 10a Bilan_Diffusion'!I279))</f>
        <v/>
      </c>
      <c r="Q899" s="43" t="str">
        <f>IF('Section 10a Bilan_Diffusion'!J279="","",IF('Section 10a Bilan_Diffusion'!J279="«Choisir»","",'Section 10a Bilan_Diffusion'!J279))</f>
        <v/>
      </c>
      <c r="R899" s="7" t="str">
        <f>IF('Section 10a Bilan_Diffusion'!K279="","",'Section 10a Bilan_Diffusion'!K279)</f>
        <v/>
      </c>
      <c r="S899" s="7" t="str">
        <f>IF('Section 10a Bilan_Diffusion'!L279="","",'Section 10a Bilan_Diffusion'!L279)</f>
        <v/>
      </c>
      <c r="T899" s="7" t="str">
        <f>IF('Section 10a Bilan_Diffusion'!M279="","",'Section 10a Bilan_Diffusion'!M279)</f>
        <v/>
      </c>
      <c r="U899" s="7" t="str">
        <f>IF('Section 10a Bilan_Diffusion'!N279="","",'Section 10a Bilan_Diffusion'!N279)</f>
        <v/>
      </c>
      <c r="V899" s="7">
        <f>'Section 10a Bilan_Diffusion'!O279</f>
        <v>0</v>
      </c>
      <c r="W899" s="7">
        <f>'Section 10a Bilan_Diffusion'!P279</f>
        <v>0</v>
      </c>
      <c r="X899" s="7">
        <f>'Section 10a Bilan_Diffusion'!Q279</f>
        <v>0</v>
      </c>
      <c r="Y899" s="7">
        <f>'Section 10a Bilan_Diffusion'!R279</f>
        <v>0</v>
      </c>
      <c r="Z899" s="7">
        <f>'Section 10a Bilan_Diffusion'!S279</f>
        <v>0</v>
      </c>
      <c r="AA899" s="7">
        <f>'Section 10a Bilan_Diffusion'!T279</f>
        <v>0</v>
      </c>
      <c r="AB899" s="7">
        <f>'Section 10a Bilan_Diffusion'!U279</f>
        <v>0</v>
      </c>
    </row>
    <row r="900" spans="1:28">
      <c r="A900" s="7">
        <f>'Identification '!$F$11</f>
        <v>0</v>
      </c>
      <c r="B900" s="43" t="str">
        <f>IF(AND('Identification '!$F$11="",'Identification '!$F$15&lt;&gt;""),'Identification '!$F$15,IF('Identification '!$F$11="","",IF('Identification '!$F$13="Inscrire le nom de votre organisme dans la cellule F15",'Identification '!$F$15,'Identification '!$F$13)))</f>
        <v/>
      </c>
      <c r="C900" s="7" t="str">
        <f>REF!$BM$7</f>
        <v>2025-2026</v>
      </c>
      <c r="D900" s="7" t="s">
        <v>2972</v>
      </c>
      <c r="E900" s="43" t="str">
        <f>'Identification '!$F$17</f>
        <v/>
      </c>
      <c r="F900" s="7" t="str">
        <f>'Identification '!$G$18</f>
        <v/>
      </c>
      <c r="G900" s="167" t="str">
        <f>IF('Section 10a Bilan_Diffusion'!$D$6="","",'Section 10a Bilan_Diffusion'!$D$6)</f>
        <v/>
      </c>
      <c r="H900" s="7" t="str">
        <f>IF('Section 10a Bilan_Diffusion'!$D$8="","",'Section 10a Bilan_Diffusion'!$D$8)</f>
        <v/>
      </c>
      <c r="I900" s="7" t="str">
        <f>IF('Section 10a Bilan_Diffusion'!$K$8="","",'Section 10a Bilan_Diffusion'!$K$8)</f>
        <v/>
      </c>
      <c r="J900" s="43" t="str">
        <f>IF('Section 10a Bilan_Diffusion'!C280="","",'Section 10a Bilan_Diffusion'!C280)</f>
        <v/>
      </c>
      <c r="K900" s="1177" t="str">
        <f>IF('Section 10a Bilan_Diffusion'!D280="","",'Section 10a Bilan_Diffusion'!D280)</f>
        <v/>
      </c>
      <c r="L900" s="43" t="str">
        <f>IF('Section 10a Bilan_Diffusion'!E280="","",IF('Section 10a Bilan_Diffusion'!E280="«Choisir»","",'Section 10a Bilan_Diffusion'!E280))</f>
        <v/>
      </c>
      <c r="M900" s="43" t="str">
        <f>IF('Section 10a Bilan_Diffusion'!F280="","",IF('Section 10a Bilan_Diffusion'!F280="«Choisir»","",'Section 10a Bilan_Diffusion'!F280))</f>
        <v/>
      </c>
      <c r="N900" s="43" t="str">
        <f>IF('Section 10a Bilan_Diffusion'!G280="","",'Section 10a Bilan_Diffusion'!G280)</f>
        <v/>
      </c>
      <c r="O900" s="43" t="str">
        <f>IF('Section 10a Bilan_Diffusion'!H280="","",'Section 10a Bilan_Diffusion'!H280)</f>
        <v/>
      </c>
      <c r="P900" s="43" t="str">
        <f>IF('Section 10a Bilan_Diffusion'!I280="","",IF('Section 10a Bilan_Diffusion'!I280="«Choisir»","",'Section 10a Bilan_Diffusion'!I280))</f>
        <v/>
      </c>
      <c r="Q900" s="43" t="str">
        <f>IF('Section 10a Bilan_Diffusion'!J280="","",IF('Section 10a Bilan_Diffusion'!J280="«Choisir»","",'Section 10a Bilan_Diffusion'!J280))</f>
        <v/>
      </c>
      <c r="R900" s="7" t="str">
        <f>IF('Section 10a Bilan_Diffusion'!K280="","",'Section 10a Bilan_Diffusion'!K280)</f>
        <v/>
      </c>
      <c r="S900" s="7" t="str">
        <f>IF('Section 10a Bilan_Diffusion'!L280="","",'Section 10a Bilan_Diffusion'!L280)</f>
        <v/>
      </c>
      <c r="T900" s="7" t="str">
        <f>IF('Section 10a Bilan_Diffusion'!M280="","",'Section 10a Bilan_Diffusion'!M280)</f>
        <v/>
      </c>
      <c r="U900" s="7" t="str">
        <f>IF('Section 10a Bilan_Diffusion'!N280="","",'Section 10a Bilan_Diffusion'!N280)</f>
        <v/>
      </c>
      <c r="V900" s="7">
        <f>'Section 10a Bilan_Diffusion'!O280</f>
        <v>0</v>
      </c>
      <c r="W900" s="7">
        <f>'Section 10a Bilan_Diffusion'!P280</f>
        <v>0</v>
      </c>
      <c r="X900" s="7">
        <f>'Section 10a Bilan_Diffusion'!Q280</f>
        <v>0</v>
      </c>
      <c r="Y900" s="7">
        <f>'Section 10a Bilan_Diffusion'!R280</f>
        <v>0</v>
      </c>
      <c r="Z900" s="7">
        <f>'Section 10a Bilan_Diffusion'!S280</f>
        <v>0</v>
      </c>
      <c r="AA900" s="7">
        <f>'Section 10a Bilan_Diffusion'!T280</f>
        <v>0</v>
      </c>
      <c r="AB900" s="7">
        <f>'Section 10a Bilan_Diffusion'!U280</f>
        <v>0</v>
      </c>
    </row>
    <row r="901" spans="1:28">
      <c r="A901" s="7">
        <f>'Identification '!$F$11</f>
        <v>0</v>
      </c>
      <c r="B901" s="43" t="str">
        <f>IF(AND('Identification '!$F$11="",'Identification '!$F$15&lt;&gt;""),'Identification '!$F$15,IF('Identification '!$F$11="","",IF('Identification '!$F$13="Inscrire le nom de votre organisme dans la cellule F15",'Identification '!$F$15,'Identification '!$F$13)))</f>
        <v/>
      </c>
      <c r="C901" s="7" t="str">
        <f>REF!$BM$7</f>
        <v>2025-2026</v>
      </c>
      <c r="D901" s="7" t="s">
        <v>2972</v>
      </c>
      <c r="E901" s="43" t="str">
        <f>'Identification '!$F$17</f>
        <v/>
      </c>
      <c r="F901" s="7" t="str">
        <f>'Identification '!$G$18</f>
        <v/>
      </c>
      <c r="G901" s="167" t="str">
        <f>IF('Section 10a Bilan_Diffusion'!$D$6="","",'Section 10a Bilan_Diffusion'!$D$6)</f>
        <v/>
      </c>
      <c r="H901" s="7" t="str">
        <f>IF('Section 10a Bilan_Diffusion'!$D$8="","",'Section 10a Bilan_Diffusion'!$D$8)</f>
        <v/>
      </c>
      <c r="I901" s="7" t="str">
        <f>IF('Section 10a Bilan_Diffusion'!$K$8="","",'Section 10a Bilan_Diffusion'!$K$8)</f>
        <v/>
      </c>
      <c r="J901" s="43" t="str">
        <f>IF('Section 10a Bilan_Diffusion'!C281="","",'Section 10a Bilan_Diffusion'!C281)</f>
        <v/>
      </c>
      <c r="K901" s="1177" t="str">
        <f>IF('Section 10a Bilan_Diffusion'!D281="","",'Section 10a Bilan_Diffusion'!D281)</f>
        <v/>
      </c>
      <c r="L901" s="43" t="str">
        <f>IF('Section 10a Bilan_Diffusion'!E281="","",IF('Section 10a Bilan_Diffusion'!E281="«Choisir»","",'Section 10a Bilan_Diffusion'!E281))</f>
        <v/>
      </c>
      <c r="M901" s="43" t="str">
        <f>IF('Section 10a Bilan_Diffusion'!F281="","",IF('Section 10a Bilan_Diffusion'!F281="«Choisir»","",'Section 10a Bilan_Diffusion'!F281))</f>
        <v/>
      </c>
      <c r="N901" s="43" t="str">
        <f>IF('Section 10a Bilan_Diffusion'!G281="","",'Section 10a Bilan_Diffusion'!G281)</f>
        <v/>
      </c>
      <c r="O901" s="43" t="str">
        <f>IF('Section 10a Bilan_Diffusion'!H281="","",'Section 10a Bilan_Diffusion'!H281)</f>
        <v/>
      </c>
      <c r="P901" s="43" t="str">
        <f>IF('Section 10a Bilan_Diffusion'!I281="","",IF('Section 10a Bilan_Diffusion'!I281="«Choisir»","",'Section 10a Bilan_Diffusion'!I281))</f>
        <v/>
      </c>
      <c r="Q901" s="43" t="str">
        <f>IF('Section 10a Bilan_Diffusion'!J281="","",IF('Section 10a Bilan_Diffusion'!J281="«Choisir»","",'Section 10a Bilan_Diffusion'!J281))</f>
        <v/>
      </c>
      <c r="R901" s="7" t="str">
        <f>IF('Section 10a Bilan_Diffusion'!K281="","",'Section 10a Bilan_Diffusion'!K281)</f>
        <v/>
      </c>
      <c r="S901" s="7" t="str">
        <f>IF('Section 10a Bilan_Diffusion'!L281="","",'Section 10a Bilan_Diffusion'!L281)</f>
        <v/>
      </c>
      <c r="T901" s="7" t="str">
        <f>IF('Section 10a Bilan_Diffusion'!M281="","",'Section 10a Bilan_Diffusion'!M281)</f>
        <v/>
      </c>
      <c r="U901" s="7" t="str">
        <f>IF('Section 10a Bilan_Diffusion'!N281="","",'Section 10a Bilan_Diffusion'!N281)</f>
        <v/>
      </c>
      <c r="V901" s="7">
        <f>'Section 10a Bilan_Diffusion'!O281</f>
        <v>0</v>
      </c>
      <c r="W901" s="7">
        <f>'Section 10a Bilan_Diffusion'!P281</f>
        <v>0</v>
      </c>
      <c r="X901" s="7">
        <f>'Section 10a Bilan_Diffusion'!Q281</f>
        <v>0</v>
      </c>
      <c r="Y901" s="7">
        <f>'Section 10a Bilan_Diffusion'!R281</f>
        <v>0</v>
      </c>
      <c r="Z901" s="7">
        <f>'Section 10a Bilan_Diffusion'!S281</f>
        <v>0</v>
      </c>
      <c r="AA901" s="7">
        <f>'Section 10a Bilan_Diffusion'!T281</f>
        <v>0</v>
      </c>
      <c r="AB901" s="7">
        <f>'Section 10a Bilan_Diffusion'!U281</f>
        <v>0</v>
      </c>
    </row>
    <row r="902" spans="1:28">
      <c r="A902" s="7">
        <f>'Identification '!$F$11</f>
        <v>0</v>
      </c>
      <c r="B902" s="43" t="str">
        <f>IF(AND('Identification '!$F$11="",'Identification '!$F$15&lt;&gt;""),'Identification '!$F$15,IF('Identification '!$F$11="","",IF('Identification '!$F$13="Inscrire le nom de votre organisme dans la cellule F15",'Identification '!$F$15,'Identification '!$F$13)))</f>
        <v/>
      </c>
      <c r="C902" s="7" t="str">
        <f>REF!$BM$7</f>
        <v>2025-2026</v>
      </c>
      <c r="D902" s="7" t="s">
        <v>2972</v>
      </c>
      <c r="E902" s="43" t="str">
        <f>'Identification '!$F$17</f>
        <v/>
      </c>
      <c r="F902" s="7" t="str">
        <f>'Identification '!$G$18</f>
        <v/>
      </c>
      <c r="G902" s="167" t="str">
        <f>IF('Section 10a Bilan_Diffusion'!$D$6="","",'Section 10a Bilan_Diffusion'!$D$6)</f>
        <v/>
      </c>
      <c r="H902" s="7" t="str">
        <f>IF('Section 10a Bilan_Diffusion'!$D$8="","",'Section 10a Bilan_Diffusion'!$D$8)</f>
        <v/>
      </c>
      <c r="I902" s="7" t="str">
        <f>IF('Section 10a Bilan_Diffusion'!$K$8="","",'Section 10a Bilan_Diffusion'!$K$8)</f>
        <v/>
      </c>
      <c r="J902" s="43" t="str">
        <f>IF('Section 10a Bilan_Diffusion'!C282="","",'Section 10a Bilan_Diffusion'!C282)</f>
        <v/>
      </c>
      <c r="K902" s="1177" t="str">
        <f>IF('Section 10a Bilan_Diffusion'!D282="","",'Section 10a Bilan_Diffusion'!D282)</f>
        <v/>
      </c>
      <c r="L902" s="43" t="str">
        <f>IF('Section 10a Bilan_Diffusion'!E282="","",IF('Section 10a Bilan_Diffusion'!E282="«Choisir»","",'Section 10a Bilan_Diffusion'!E282))</f>
        <v/>
      </c>
      <c r="M902" s="43" t="str">
        <f>IF('Section 10a Bilan_Diffusion'!F282="","",IF('Section 10a Bilan_Diffusion'!F282="«Choisir»","",'Section 10a Bilan_Diffusion'!F282))</f>
        <v/>
      </c>
      <c r="N902" s="43" t="str">
        <f>IF('Section 10a Bilan_Diffusion'!G282="","",'Section 10a Bilan_Diffusion'!G282)</f>
        <v/>
      </c>
      <c r="O902" s="43" t="str">
        <f>IF('Section 10a Bilan_Diffusion'!H282="","",'Section 10a Bilan_Diffusion'!H282)</f>
        <v/>
      </c>
      <c r="P902" s="43" t="str">
        <f>IF('Section 10a Bilan_Diffusion'!I282="","",IF('Section 10a Bilan_Diffusion'!I282="«Choisir»","",'Section 10a Bilan_Diffusion'!I282))</f>
        <v/>
      </c>
      <c r="Q902" s="43" t="str">
        <f>IF('Section 10a Bilan_Diffusion'!J282="","",IF('Section 10a Bilan_Diffusion'!J282="«Choisir»","",'Section 10a Bilan_Diffusion'!J282))</f>
        <v/>
      </c>
      <c r="R902" s="7" t="str">
        <f>IF('Section 10a Bilan_Diffusion'!K282="","",'Section 10a Bilan_Diffusion'!K282)</f>
        <v/>
      </c>
      <c r="S902" s="7" t="str">
        <f>IF('Section 10a Bilan_Diffusion'!L282="","",'Section 10a Bilan_Diffusion'!L282)</f>
        <v/>
      </c>
      <c r="T902" s="7" t="str">
        <f>IF('Section 10a Bilan_Diffusion'!M282="","",'Section 10a Bilan_Diffusion'!M282)</f>
        <v/>
      </c>
      <c r="U902" s="7" t="str">
        <f>IF('Section 10a Bilan_Diffusion'!N282="","",'Section 10a Bilan_Diffusion'!N282)</f>
        <v/>
      </c>
      <c r="V902" s="7">
        <f>'Section 10a Bilan_Diffusion'!O282</f>
        <v>0</v>
      </c>
      <c r="W902" s="7">
        <f>'Section 10a Bilan_Diffusion'!P282</f>
        <v>0</v>
      </c>
      <c r="X902" s="7">
        <f>'Section 10a Bilan_Diffusion'!Q282</f>
        <v>0</v>
      </c>
      <c r="Y902" s="7">
        <f>'Section 10a Bilan_Diffusion'!R282</f>
        <v>0</v>
      </c>
      <c r="Z902" s="7">
        <f>'Section 10a Bilan_Diffusion'!S282</f>
        <v>0</v>
      </c>
      <c r="AA902" s="7">
        <f>'Section 10a Bilan_Diffusion'!T282</f>
        <v>0</v>
      </c>
      <c r="AB902" s="7">
        <f>'Section 10a Bilan_Diffusion'!U282</f>
        <v>0</v>
      </c>
    </row>
    <row r="903" spans="1:28">
      <c r="A903" s="7">
        <f>'Identification '!$F$11</f>
        <v>0</v>
      </c>
      <c r="B903" s="43" t="str">
        <f>IF(AND('Identification '!$F$11="",'Identification '!$F$15&lt;&gt;""),'Identification '!$F$15,IF('Identification '!$F$11="","",IF('Identification '!$F$13="Inscrire le nom de votre organisme dans la cellule F15",'Identification '!$F$15,'Identification '!$F$13)))</f>
        <v/>
      </c>
      <c r="C903" s="7" t="str">
        <f>REF!$BM$7</f>
        <v>2025-2026</v>
      </c>
      <c r="D903" s="7" t="s">
        <v>2972</v>
      </c>
      <c r="E903" s="43" t="str">
        <f>'Identification '!$F$17</f>
        <v/>
      </c>
      <c r="F903" s="7" t="str">
        <f>'Identification '!$G$18</f>
        <v/>
      </c>
      <c r="G903" s="167" t="str">
        <f>IF('Section 10a Bilan_Diffusion'!$D$6="","",'Section 10a Bilan_Diffusion'!$D$6)</f>
        <v/>
      </c>
      <c r="H903" s="7" t="str">
        <f>IF('Section 10a Bilan_Diffusion'!$D$8="","",'Section 10a Bilan_Diffusion'!$D$8)</f>
        <v/>
      </c>
      <c r="I903" s="7" t="str">
        <f>IF('Section 10a Bilan_Diffusion'!$K$8="","",'Section 10a Bilan_Diffusion'!$K$8)</f>
        <v/>
      </c>
      <c r="J903" s="43" t="str">
        <f>IF('Section 10a Bilan_Diffusion'!C283="","",'Section 10a Bilan_Diffusion'!C283)</f>
        <v/>
      </c>
      <c r="K903" s="1177" t="str">
        <f>IF('Section 10a Bilan_Diffusion'!D283="","",'Section 10a Bilan_Diffusion'!D283)</f>
        <v/>
      </c>
      <c r="L903" s="43" t="str">
        <f>IF('Section 10a Bilan_Diffusion'!E283="","",IF('Section 10a Bilan_Diffusion'!E283="«Choisir»","",'Section 10a Bilan_Diffusion'!E283))</f>
        <v/>
      </c>
      <c r="M903" s="43" t="str">
        <f>IF('Section 10a Bilan_Diffusion'!F283="","",IF('Section 10a Bilan_Diffusion'!F283="«Choisir»","",'Section 10a Bilan_Diffusion'!F283))</f>
        <v/>
      </c>
      <c r="N903" s="43" t="str">
        <f>IF('Section 10a Bilan_Diffusion'!G283="","",'Section 10a Bilan_Diffusion'!G283)</f>
        <v/>
      </c>
      <c r="O903" s="43" t="str">
        <f>IF('Section 10a Bilan_Diffusion'!H283="","",'Section 10a Bilan_Diffusion'!H283)</f>
        <v/>
      </c>
      <c r="P903" s="43" t="str">
        <f>IF('Section 10a Bilan_Diffusion'!I283="","",IF('Section 10a Bilan_Diffusion'!I283="«Choisir»","",'Section 10a Bilan_Diffusion'!I283))</f>
        <v/>
      </c>
      <c r="Q903" s="43" t="str">
        <f>IF('Section 10a Bilan_Diffusion'!J283="","",IF('Section 10a Bilan_Diffusion'!J283="«Choisir»","",'Section 10a Bilan_Diffusion'!J283))</f>
        <v/>
      </c>
      <c r="R903" s="7" t="str">
        <f>IF('Section 10a Bilan_Diffusion'!K283="","",'Section 10a Bilan_Diffusion'!K283)</f>
        <v/>
      </c>
      <c r="S903" s="7" t="str">
        <f>IF('Section 10a Bilan_Diffusion'!L283="","",'Section 10a Bilan_Diffusion'!L283)</f>
        <v/>
      </c>
      <c r="T903" s="7" t="str">
        <f>IF('Section 10a Bilan_Diffusion'!M283="","",'Section 10a Bilan_Diffusion'!M283)</f>
        <v/>
      </c>
      <c r="U903" s="7" t="str">
        <f>IF('Section 10a Bilan_Diffusion'!N283="","",'Section 10a Bilan_Diffusion'!N283)</f>
        <v/>
      </c>
      <c r="V903" s="7">
        <f>'Section 10a Bilan_Diffusion'!O283</f>
        <v>0</v>
      </c>
      <c r="W903" s="7">
        <f>'Section 10a Bilan_Diffusion'!P283</f>
        <v>0</v>
      </c>
      <c r="X903" s="7">
        <f>'Section 10a Bilan_Diffusion'!Q283</f>
        <v>0</v>
      </c>
      <c r="Y903" s="7">
        <f>'Section 10a Bilan_Diffusion'!R283</f>
        <v>0</v>
      </c>
      <c r="Z903" s="7">
        <f>'Section 10a Bilan_Diffusion'!S283</f>
        <v>0</v>
      </c>
      <c r="AA903" s="7">
        <f>'Section 10a Bilan_Diffusion'!T283</f>
        <v>0</v>
      </c>
      <c r="AB903" s="7">
        <f>'Section 10a Bilan_Diffusion'!U283</f>
        <v>0</v>
      </c>
    </row>
    <row r="904" spans="1:28">
      <c r="A904" s="7">
        <f>'Identification '!$F$11</f>
        <v>0</v>
      </c>
      <c r="B904" s="43" t="str">
        <f>IF(AND('Identification '!$F$11="",'Identification '!$F$15&lt;&gt;""),'Identification '!$F$15,IF('Identification '!$F$11="","",IF('Identification '!$F$13="Inscrire le nom de votre organisme dans la cellule F15",'Identification '!$F$15,'Identification '!$F$13)))</f>
        <v/>
      </c>
      <c r="C904" s="7" t="str">
        <f>REF!$BM$7</f>
        <v>2025-2026</v>
      </c>
      <c r="D904" s="7" t="s">
        <v>2972</v>
      </c>
      <c r="E904" s="43" t="str">
        <f>'Identification '!$F$17</f>
        <v/>
      </c>
      <c r="F904" s="7" t="str">
        <f>'Identification '!$G$18</f>
        <v/>
      </c>
      <c r="G904" s="167" t="str">
        <f>IF('Section 10a Bilan_Diffusion'!$D$6="","",'Section 10a Bilan_Diffusion'!$D$6)</f>
        <v/>
      </c>
      <c r="H904" s="7" t="str">
        <f>IF('Section 10a Bilan_Diffusion'!$D$8="","",'Section 10a Bilan_Diffusion'!$D$8)</f>
        <v/>
      </c>
      <c r="I904" s="7" t="str">
        <f>IF('Section 10a Bilan_Diffusion'!$K$8="","",'Section 10a Bilan_Diffusion'!$K$8)</f>
        <v/>
      </c>
      <c r="J904" s="43" t="str">
        <f>IF('Section 10a Bilan_Diffusion'!C284="","",'Section 10a Bilan_Diffusion'!C284)</f>
        <v/>
      </c>
      <c r="K904" s="1177" t="str">
        <f>IF('Section 10a Bilan_Diffusion'!D284="","",'Section 10a Bilan_Diffusion'!D284)</f>
        <v/>
      </c>
      <c r="L904" s="43" t="str">
        <f>IF('Section 10a Bilan_Diffusion'!E284="","",IF('Section 10a Bilan_Diffusion'!E284="«Choisir»","",'Section 10a Bilan_Diffusion'!E284))</f>
        <v/>
      </c>
      <c r="M904" s="43" t="str">
        <f>IF('Section 10a Bilan_Diffusion'!F284="","",IF('Section 10a Bilan_Diffusion'!F284="«Choisir»","",'Section 10a Bilan_Diffusion'!F284))</f>
        <v/>
      </c>
      <c r="N904" s="43" t="str">
        <f>IF('Section 10a Bilan_Diffusion'!G284="","",'Section 10a Bilan_Diffusion'!G284)</f>
        <v/>
      </c>
      <c r="O904" s="43" t="str">
        <f>IF('Section 10a Bilan_Diffusion'!H284="","",'Section 10a Bilan_Diffusion'!H284)</f>
        <v/>
      </c>
      <c r="P904" s="43" t="str">
        <f>IF('Section 10a Bilan_Diffusion'!I284="","",IF('Section 10a Bilan_Diffusion'!I284="«Choisir»","",'Section 10a Bilan_Diffusion'!I284))</f>
        <v/>
      </c>
      <c r="Q904" s="43" t="str">
        <f>IF('Section 10a Bilan_Diffusion'!J284="","",IF('Section 10a Bilan_Diffusion'!J284="«Choisir»","",'Section 10a Bilan_Diffusion'!J284))</f>
        <v/>
      </c>
      <c r="R904" s="7" t="str">
        <f>IF('Section 10a Bilan_Diffusion'!K284="","",'Section 10a Bilan_Diffusion'!K284)</f>
        <v/>
      </c>
      <c r="S904" s="7" t="str">
        <f>IF('Section 10a Bilan_Diffusion'!L284="","",'Section 10a Bilan_Diffusion'!L284)</f>
        <v/>
      </c>
      <c r="T904" s="7" t="str">
        <f>IF('Section 10a Bilan_Diffusion'!M284="","",'Section 10a Bilan_Diffusion'!M284)</f>
        <v/>
      </c>
      <c r="U904" s="7" t="str">
        <f>IF('Section 10a Bilan_Diffusion'!N284="","",'Section 10a Bilan_Diffusion'!N284)</f>
        <v/>
      </c>
      <c r="V904" s="7">
        <f>'Section 10a Bilan_Diffusion'!O284</f>
        <v>0</v>
      </c>
      <c r="W904" s="7">
        <f>'Section 10a Bilan_Diffusion'!P284</f>
        <v>0</v>
      </c>
      <c r="X904" s="7">
        <f>'Section 10a Bilan_Diffusion'!Q284</f>
        <v>0</v>
      </c>
      <c r="Y904" s="7">
        <f>'Section 10a Bilan_Diffusion'!R284</f>
        <v>0</v>
      </c>
      <c r="Z904" s="7">
        <f>'Section 10a Bilan_Diffusion'!S284</f>
        <v>0</v>
      </c>
      <c r="AA904" s="7">
        <f>'Section 10a Bilan_Diffusion'!T284</f>
        <v>0</v>
      </c>
      <c r="AB904" s="7">
        <f>'Section 10a Bilan_Diffusion'!U284</f>
        <v>0</v>
      </c>
    </row>
    <row r="905" spans="1:28">
      <c r="A905" s="7">
        <f>'Identification '!$F$11</f>
        <v>0</v>
      </c>
      <c r="B905" s="43" t="str">
        <f>IF(AND('Identification '!$F$11="",'Identification '!$F$15&lt;&gt;""),'Identification '!$F$15,IF('Identification '!$F$11="","",IF('Identification '!$F$13="Inscrire le nom de votre organisme dans la cellule F15",'Identification '!$F$15,'Identification '!$F$13)))</f>
        <v/>
      </c>
      <c r="C905" s="7" t="str">
        <f>REF!$BM$7</f>
        <v>2025-2026</v>
      </c>
      <c r="D905" s="7" t="s">
        <v>2972</v>
      </c>
      <c r="E905" s="43" t="str">
        <f>'Identification '!$F$17</f>
        <v/>
      </c>
      <c r="F905" s="7" t="str">
        <f>'Identification '!$G$18</f>
        <v/>
      </c>
      <c r="G905" s="167" t="str">
        <f>IF('Section 10a Bilan_Diffusion'!$D$6="","",'Section 10a Bilan_Diffusion'!$D$6)</f>
        <v/>
      </c>
      <c r="H905" s="7" t="str">
        <f>IF('Section 10a Bilan_Diffusion'!$D$8="","",'Section 10a Bilan_Diffusion'!$D$8)</f>
        <v/>
      </c>
      <c r="I905" s="7" t="str">
        <f>IF('Section 10a Bilan_Diffusion'!$K$8="","",'Section 10a Bilan_Diffusion'!$K$8)</f>
        <v/>
      </c>
      <c r="J905" s="43" t="str">
        <f>IF('Section 10a Bilan_Diffusion'!C285="","",'Section 10a Bilan_Diffusion'!C285)</f>
        <v/>
      </c>
      <c r="K905" s="1177" t="str">
        <f>IF('Section 10a Bilan_Diffusion'!D285="","",'Section 10a Bilan_Diffusion'!D285)</f>
        <v/>
      </c>
      <c r="L905" s="43" t="str">
        <f>IF('Section 10a Bilan_Diffusion'!E285="","",IF('Section 10a Bilan_Diffusion'!E285="«Choisir»","",'Section 10a Bilan_Diffusion'!E285))</f>
        <v/>
      </c>
      <c r="M905" s="43" t="str">
        <f>IF('Section 10a Bilan_Diffusion'!F285="","",IF('Section 10a Bilan_Diffusion'!F285="«Choisir»","",'Section 10a Bilan_Diffusion'!F285))</f>
        <v/>
      </c>
      <c r="N905" s="43" t="str">
        <f>IF('Section 10a Bilan_Diffusion'!G285="","",'Section 10a Bilan_Diffusion'!G285)</f>
        <v/>
      </c>
      <c r="O905" s="43" t="str">
        <f>IF('Section 10a Bilan_Diffusion'!H285="","",'Section 10a Bilan_Diffusion'!H285)</f>
        <v/>
      </c>
      <c r="P905" s="43" t="str">
        <f>IF('Section 10a Bilan_Diffusion'!I285="","",IF('Section 10a Bilan_Diffusion'!I285="«Choisir»","",'Section 10a Bilan_Diffusion'!I285))</f>
        <v/>
      </c>
      <c r="Q905" s="43" t="str">
        <f>IF('Section 10a Bilan_Diffusion'!J285="","",IF('Section 10a Bilan_Diffusion'!J285="«Choisir»","",'Section 10a Bilan_Diffusion'!J285))</f>
        <v/>
      </c>
      <c r="R905" s="7" t="str">
        <f>IF('Section 10a Bilan_Diffusion'!K285="","",'Section 10a Bilan_Diffusion'!K285)</f>
        <v/>
      </c>
      <c r="S905" s="7" t="str">
        <f>IF('Section 10a Bilan_Diffusion'!L285="","",'Section 10a Bilan_Diffusion'!L285)</f>
        <v/>
      </c>
      <c r="T905" s="7" t="str">
        <f>IF('Section 10a Bilan_Diffusion'!M285="","",'Section 10a Bilan_Diffusion'!M285)</f>
        <v/>
      </c>
      <c r="U905" s="7" t="str">
        <f>IF('Section 10a Bilan_Diffusion'!N285="","",'Section 10a Bilan_Diffusion'!N285)</f>
        <v/>
      </c>
      <c r="V905" s="7">
        <f>'Section 10a Bilan_Diffusion'!O285</f>
        <v>0</v>
      </c>
      <c r="W905" s="7">
        <f>'Section 10a Bilan_Diffusion'!P285</f>
        <v>0</v>
      </c>
      <c r="X905" s="7">
        <f>'Section 10a Bilan_Diffusion'!Q285</f>
        <v>0</v>
      </c>
      <c r="Y905" s="7">
        <f>'Section 10a Bilan_Diffusion'!R285</f>
        <v>0</v>
      </c>
      <c r="Z905" s="7">
        <f>'Section 10a Bilan_Diffusion'!S285</f>
        <v>0</v>
      </c>
      <c r="AA905" s="7">
        <f>'Section 10a Bilan_Diffusion'!T285</f>
        <v>0</v>
      </c>
      <c r="AB905" s="7">
        <f>'Section 10a Bilan_Diffusion'!U285</f>
        <v>0</v>
      </c>
    </row>
    <row r="906" spans="1:28">
      <c r="A906" s="7">
        <f>'Identification '!$F$11</f>
        <v>0</v>
      </c>
      <c r="B906" s="43" t="str">
        <f>IF(AND('Identification '!$F$11="",'Identification '!$F$15&lt;&gt;""),'Identification '!$F$15,IF('Identification '!$F$11="","",IF('Identification '!$F$13="Inscrire le nom de votre organisme dans la cellule F15",'Identification '!$F$15,'Identification '!$F$13)))</f>
        <v/>
      </c>
      <c r="C906" s="7" t="str">
        <f>REF!$BM$7</f>
        <v>2025-2026</v>
      </c>
      <c r="D906" s="7" t="s">
        <v>2972</v>
      </c>
      <c r="E906" s="43" t="str">
        <f>'Identification '!$F$17</f>
        <v/>
      </c>
      <c r="F906" s="7" t="str">
        <f>'Identification '!$G$18</f>
        <v/>
      </c>
      <c r="G906" s="167" t="str">
        <f>IF('Section 10a Bilan_Diffusion'!$D$6="","",'Section 10a Bilan_Diffusion'!$D$6)</f>
        <v/>
      </c>
      <c r="H906" s="7" t="str">
        <f>IF('Section 10a Bilan_Diffusion'!$D$8="","",'Section 10a Bilan_Diffusion'!$D$8)</f>
        <v/>
      </c>
      <c r="I906" s="7" t="str">
        <f>IF('Section 10a Bilan_Diffusion'!$K$8="","",'Section 10a Bilan_Diffusion'!$K$8)</f>
        <v/>
      </c>
      <c r="J906" s="43" t="str">
        <f>IF('Section 10a Bilan_Diffusion'!C286="","",'Section 10a Bilan_Diffusion'!C286)</f>
        <v/>
      </c>
      <c r="K906" s="1177" t="str">
        <f>IF('Section 10a Bilan_Diffusion'!D286="","",'Section 10a Bilan_Diffusion'!D286)</f>
        <v/>
      </c>
      <c r="L906" s="43" t="str">
        <f>IF('Section 10a Bilan_Diffusion'!E286="","",IF('Section 10a Bilan_Diffusion'!E286="«Choisir»","",'Section 10a Bilan_Diffusion'!E286))</f>
        <v/>
      </c>
      <c r="M906" s="43" t="str">
        <f>IF('Section 10a Bilan_Diffusion'!F286="","",IF('Section 10a Bilan_Diffusion'!F286="«Choisir»","",'Section 10a Bilan_Diffusion'!F286))</f>
        <v/>
      </c>
      <c r="N906" s="43" t="str">
        <f>IF('Section 10a Bilan_Diffusion'!G286="","",'Section 10a Bilan_Diffusion'!G286)</f>
        <v/>
      </c>
      <c r="O906" s="43" t="str">
        <f>IF('Section 10a Bilan_Diffusion'!H286="","",'Section 10a Bilan_Diffusion'!H286)</f>
        <v/>
      </c>
      <c r="P906" s="43" t="str">
        <f>IF('Section 10a Bilan_Diffusion'!I286="","",IF('Section 10a Bilan_Diffusion'!I286="«Choisir»","",'Section 10a Bilan_Diffusion'!I286))</f>
        <v/>
      </c>
      <c r="Q906" s="43" t="str">
        <f>IF('Section 10a Bilan_Diffusion'!J286="","",IF('Section 10a Bilan_Diffusion'!J286="«Choisir»","",'Section 10a Bilan_Diffusion'!J286))</f>
        <v/>
      </c>
      <c r="R906" s="7" t="str">
        <f>IF('Section 10a Bilan_Diffusion'!K286="","",'Section 10a Bilan_Diffusion'!K286)</f>
        <v/>
      </c>
      <c r="S906" s="7" t="str">
        <f>IF('Section 10a Bilan_Diffusion'!L286="","",'Section 10a Bilan_Diffusion'!L286)</f>
        <v/>
      </c>
      <c r="T906" s="7" t="str">
        <f>IF('Section 10a Bilan_Diffusion'!M286="","",'Section 10a Bilan_Diffusion'!M286)</f>
        <v/>
      </c>
      <c r="U906" s="7" t="str">
        <f>IF('Section 10a Bilan_Diffusion'!N286="","",'Section 10a Bilan_Diffusion'!N286)</f>
        <v/>
      </c>
      <c r="V906" s="7">
        <f>'Section 10a Bilan_Diffusion'!O286</f>
        <v>0</v>
      </c>
      <c r="W906" s="7">
        <f>'Section 10a Bilan_Diffusion'!P286</f>
        <v>0</v>
      </c>
      <c r="X906" s="7">
        <f>'Section 10a Bilan_Diffusion'!Q286</f>
        <v>0</v>
      </c>
      <c r="Y906" s="7">
        <f>'Section 10a Bilan_Diffusion'!R286</f>
        <v>0</v>
      </c>
      <c r="Z906" s="7">
        <f>'Section 10a Bilan_Diffusion'!S286</f>
        <v>0</v>
      </c>
      <c r="AA906" s="7">
        <f>'Section 10a Bilan_Diffusion'!T286</f>
        <v>0</v>
      </c>
      <c r="AB906" s="7">
        <f>'Section 10a Bilan_Diffusion'!U286</f>
        <v>0</v>
      </c>
    </row>
    <row r="907" spans="1:28">
      <c r="A907" s="7">
        <f>'Identification '!$F$11</f>
        <v>0</v>
      </c>
      <c r="B907" s="43" t="str">
        <f>IF(AND('Identification '!$F$11="",'Identification '!$F$15&lt;&gt;""),'Identification '!$F$15,IF('Identification '!$F$11="","",IF('Identification '!$F$13="Inscrire le nom de votre organisme dans la cellule F15",'Identification '!$F$15,'Identification '!$F$13)))</f>
        <v/>
      </c>
      <c r="C907" s="7" t="str">
        <f>REF!$BM$7</f>
        <v>2025-2026</v>
      </c>
      <c r="D907" s="7" t="s">
        <v>2972</v>
      </c>
      <c r="E907" s="43" t="str">
        <f>'Identification '!$F$17</f>
        <v/>
      </c>
      <c r="F907" s="7" t="str">
        <f>'Identification '!$G$18</f>
        <v/>
      </c>
      <c r="G907" s="167" t="str">
        <f>IF('Section 10a Bilan_Diffusion'!$D$6="","",'Section 10a Bilan_Diffusion'!$D$6)</f>
        <v/>
      </c>
      <c r="H907" s="7" t="str">
        <f>IF('Section 10a Bilan_Diffusion'!$D$8="","",'Section 10a Bilan_Diffusion'!$D$8)</f>
        <v/>
      </c>
      <c r="I907" s="7" t="str">
        <f>IF('Section 10a Bilan_Diffusion'!$K$8="","",'Section 10a Bilan_Diffusion'!$K$8)</f>
        <v/>
      </c>
      <c r="J907" s="43" t="str">
        <f>IF('Section 10a Bilan_Diffusion'!C287="","",'Section 10a Bilan_Diffusion'!C287)</f>
        <v/>
      </c>
      <c r="K907" s="1177" t="str">
        <f>IF('Section 10a Bilan_Diffusion'!D287="","",'Section 10a Bilan_Diffusion'!D287)</f>
        <v/>
      </c>
      <c r="L907" s="43" t="str">
        <f>IF('Section 10a Bilan_Diffusion'!E287="","",IF('Section 10a Bilan_Diffusion'!E287="«Choisir»","",'Section 10a Bilan_Diffusion'!E287))</f>
        <v/>
      </c>
      <c r="M907" s="43" t="str">
        <f>IF('Section 10a Bilan_Diffusion'!F287="","",IF('Section 10a Bilan_Diffusion'!F287="«Choisir»","",'Section 10a Bilan_Diffusion'!F287))</f>
        <v/>
      </c>
      <c r="N907" s="43" t="str">
        <f>IF('Section 10a Bilan_Diffusion'!G287="","",'Section 10a Bilan_Diffusion'!G287)</f>
        <v/>
      </c>
      <c r="O907" s="43" t="str">
        <f>IF('Section 10a Bilan_Diffusion'!H287="","",'Section 10a Bilan_Diffusion'!H287)</f>
        <v/>
      </c>
      <c r="P907" s="43" t="str">
        <f>IF('Section 10a Bilan_Diffusion'!I287="","",IF('Section 10a Bilan_Diffusion'!I287="«Choisir»","",'Section 10a Bilan_Diffusion'!I287))</f>
        <v/>
      </c>
      <c r="Q907" s="43" t="str">
        <f>IF('Section 10a Bilan_Diffusion'!J287="","",IF('Section 10a Bilan_Diffusion'!J287="«Choisir»","",'Section 10a Bilan_Diffusion'!J287))</f>
        <v/>
      </c>
      <c r="R907" s="7" t="str">
        <f>IF('Section 10a Bilan_Diffusion'!K287="","",'Section 10a Bilan_Diffusion'!K287)</f>
        <v/>
      </c>
      <c r="S907" s="7" t="str">
        <f>IF('Section 10a Bilan_Diffusion'!L287="","",'Section 10a Bilan_Diffusion'!L287)</f>
        <v/>
      </c>
      <c r="T907" s="7" t="str">
        <f>IF('Section 10a Bilan_Diffusion'!M287="","",'Section 10a Bilan_Diffusion'!M287)</f>
        <v/>
      </c>
      <c r="U907" s="7" t="str">
        <f>IF('Section 10a Bilan_Diffusion'!N287="","",'Section 10a Bilan_Diffusion'!N287)</f>
        <v/>
      </c>
      <c r="V907" s="7">
        <f>'Section 10a Bilan_Diffusion'!O287</f>
        <v>0</v>
      </c>
      <c r="W907" s="7">
        <f>'Section 10a Bilan_Diffusion'!P287</f>
        <v>0</v>
      </c>
      <c r="X907" s="7">
        <f>'Section 10a Bilan_Diffusion'!Q287</f>
        <v>0</v>
      </c>
      <c r="Y907" s="7">
        <f>'Section 10a Bilan_Diffusion'!R287</f>
        <v>0</v>
      </c>
      <c r="Z907" s="7">
        <f>'Section 10a Bilan_Diffusion'!S287</f>
        <v>0</v>
      </c>
      <c r="AA907" s="7">
        <f>'Section 10a Bilan_Diffusion'!T287</f>
        <v>0</v>
      </c>
      <c r="AB907" s="7">
        <f>'Section 10a Bilan_Diffusion'!U287</f>
        <v>0</v>
      </c>
    </row>
    <row r="908" spans="1:28">
      <c r="A908" s="7">
        <f>'Identification '!$F$11</f>
        <v>0</v>
      </c>
      <c r="B908" s="43" t="str">
        <f>IF(AND('Identification '!$F$11="",'Identification '!$F$15&lt;&gt;""),'Identification '!$F$15,IF('Identification '!$F$11="","",IF('Identification '!$F$13="Inscrire le nom de votre organisme dans la cellule F15",'Identification '!$F$15,'Identification '!$F$13)))</f>
        <v/>
      </c>
      <c r="C908" s="7" t="str">
        <f>REF!$BM$7</f>
        <v>2025-2026</v>
      </c>
      <c r="D908" s="7" t="s">
        <v>2972</v>
      </c>
      <c r="E908" s="43" t="str">
        <f>'Identification '!$F$17</f>
        <v/>
      </c>
      <c r="F908" s="7" t="str">
        <f>'Identification '!$G$18</f>
        <v/>
      </c>
      <c r="G908" s="167" t="str">
        <f>IF('Section 10a Bilan_Diffusion'!$D$6="","",'Section 10a Bilan_Diffusion'!$D$6)</f>
        <v/>
      </c>
      <c r="H908" s="7" t="str">
        <f>IF('Section 10a Bilan_Diffusion'!$D$8="","",'Section 10a Bilan_Diffusion'!$D$8)</f>
        <v/>
      </c>
      <c r="I908" s="7" t="str">
        <f>IF('Section 10a Bilan_Diffusion'!$K$8="","",'Section 10a Bilan_Diffusion'!$K$8)</f>
        <v/>
      </c>
      <c r="J908" s="43" t="str">
        <f>IF('Section 10a Bilan_Diffusion'!C288="","",'Section 10a Bilan_Diffusion'!C288)</f>
        <v/>
      </c>
      <c r="K908" s="1177" t="str">
        <f>IF('Section 10a Bilan_Diffusion'!D288="","",'Section 10a Bilan_Diffusion'!D288)</f>
        <v/>
      </c>
      <c r="L908" s="43" t="str">
        <f>IF('Section 10a Bilan_Diffusion'!E288="","",IF('Section 10a Bilan_Diffusion'!E288="«Choisir»","",'Section 10a Bilan_Diffusion'!E288))</f>
        <v/>
      </c>
      <c r="M908" s="43" t="str">
        <f>IF('Section 10a Bilan_Diffusion'!F288="","",IF('Section 10a Bilan_Diffusion'!F288="«Choisir»","",'Section 10a Bilan_Diffusion'!F288))</f>
        <v/>
      </c>
      <c r="N908" s="43" t="str">
        <f>IF('Section 10a Bilan_Diffusion'!G288="","",'Section 10a Bilan_Diffusion'!G288)</f>
        <v/>
      </c>
      <c r="O908" s="43" t="str">
        <f>IF('Section 10a Bilan_Diffusion'!H288="","",'Section 10a Bilan_Diffusion'!H288)</f>
        <v/>
      </c>
      <c r="P908" s="43" t="str">
        <f>IF('Section 10a Bilan_Diffusion'!I288="","",IF('Section 10a Bilan_Diffusion'!I288="«Choisir»","",'Section 10a Bilan_Diffusion'!I288))</f>
        <v/>
      </c>
      <c r="Q908" s="43" t="str">
        <f>IF('Section 10a Bilan_Diffusion'!J288="","",IF('Section 10a Bilan_Diffusion'!J288="«Choisir»","",'Section 10a Bilan_Diffusion'!J288))</f>
        <v/>
      </c>
      <c r="R908" s="7" t="str">
        <f>IF('Section 10a Bilan_Diffusion'!K288="","",'Section 10a Bilan_Diffusion'!K288)</f>
        <v/>
      </c>
      <c r="S908" s="7" t="str">
        <f>IF('Section 10a Bilan_Diffusion'!L288="","",'Section 10a Bilan_Diffusion'!L288)</f>
        <v/>
      </c>
      <c r="T908" s="7" t="str">
        <f>IF('Section 10a Bilan_Diffusion'!M288="","",'Section 10a Bilan_Diffusion'!M288)</f>
        <v/>
      </c>
      <c r="U908" s="7" t="str">
        <f>IF('Section 10a Bilan_Diffusion'!N288="","",'Section 10a Bilan_Diffusion'!N288)</f>
        <v/>
      </c>
      <c r="V908" s="7">
        <f>'Section 10a Bilan_Diffusion'!O288</f>
        <v>0</v>
      </c>
      <c r="W908" s="7">
        <f>'Section 10a Bilan_Diffusion'!P288</f>
        <v>0</v>
      </c>
      <c r="X908" s="7">
        <f>'Section 10a Bilan_Diffusion'!Q288</f>
        <v>0</v>
      </c>
      <c r="Y908" s="7">
        <f>'Section 10a Bilan_Diffusion'!R288</f>
        <v>0</v>
      </c>
      <c r="Z908" s="7">
        <f>'Section 10a Bilan_Diffusion'!S288</f>
        <v>0</v>
      </c>
      <c r="AA908" s="7">
        <f>'Section 10a Bilan_Diffusion'!T288</f>
        <v>0</v>
      </c>
      <c r="AB908" s="7">
        <f>'Section 10a Bilan_Diffusion'!U288</f>
        <v>0</v>
      </c>
    </row>
    <row r="909" spans="1:28">
      <c r="A909" s="7">
        <f>'Identification '!$F$11</f>
        <v>0</v>
      </c>
      <c r="B909" s="43" t="str">
        <f>IF(AND('Identification '!$F$11="",'Identification '!$F$15&lt;&gt;""),'Identification '!$F$15,IF('Identification '!$F$11="","",IF('Identification '!$F$13="Inscrire le nom de votre organisme dans la cellule F15",'Identification '!$F$15,'Identification '!$F$13)))</f>
        <v/>
      </c>
      <c r="C909" s="7" t="str">
        <f>REF!$BM$7</f>
        <v>2025-2026</v>
      </c>
      <c r="D909" s="7" t="s">
        <v>2972</v>
      </c>
      <c r="E909" s="43" t="str">
        <f>'Identification '!$F$17</f>
        <v/>
      </c>
      <c r="F909" s="7" t="str">
        <f>'Identification '!$G$18</f>
        <v/>
      </c>
      <c r="G909" s="167" t="str">
        <f>IF('Section 10a Bilan_Diffusion'!$D$6="","",'Section 10a Bilan_Diffusion'!$D$6)</f>
        <v/>
      </c>
      <c r="H909" s="7" t="str">
        <f>IF('Section 10a Bilan_Diffusion'!$D$8="","",'Section 10a Bilan_Diffusion'!$D$8)</f>
        <v/>
      </c>
      <c r="I909" s="7" t="str">
        <f>IF('Section 10a Bilan_Diffusion'!$K$8="","",'Section 10a Bilan_Diffusion'!$K$8)</f>
        <v/>
      </c>
      <c r="J909" s="43" t="str">
        <f>IF('Section 10a Bilan_Diffusion'!C289="","",'Section 10a Bilan_Diffusion'!C289)</f>
        <v/>
      </c>
      <c r="K909" s="1177" t="str">
        <f>IF('Section 10a Bilan_Diffusion'!D289="","",'Section 10a Bilan_Diffusion'!D289)</f>
        <v/>
      </c>
      <c r="L909" s="43" t="str">
        <f>IF('Section 10a Bilan_Diffusion'!E289="","",IF('Section 10a Bilan_Diffusion'!E289="«Choisir»","",'Section 10a Bilan_Diffusion'!E289))</f>
        <v/>
      </c>
      <c r="M909" s="43" t="str">
        <f>IF('Section 10a Bilan_Diffusion'!F289="","",IF('Section 10a Bilan_Diffusion'!F289="«Choisir»","",'Section 10a Bilan_Diffusion'!F289))</f>
        <v/>
      </c>
      <c r="N909" s="43" t="str">
        <f>IF('Section 10a Bilan_Diffusion'!G289="","",'Section 10a Bilan_Diffusion'!G289)</f>
        <v/>
      </c>
      <c r="O909" s="43" t="str">
        <f>IF('Section 10a Bilan_Diffusion'!H289="","",'Section 10a Bilan_Diffusion'!H289)</f>
        <v/>
      </c>
      <c r="P909" s="43" t="str">
        <f>IF('Section 10a Bilan_Diffusion'!I289="","",IF('Section 10a Bilan_Diffusion'!I289="«Choisir»","",'Section 10a Bilan_Diffusion'!I289))</f>
        <v/>
      </c>
      <c r="Q909" s="43" t="str">
        <f>IF('Section 10a Bilan_Diffusion'!J289="","",IF('Section 10a Bilan_Diffusion'!J289="«Choisir»","",'Section 10a Bilan_Diffusion'!J289))</f>
        <v/>
      </c>
      <c r="R909" s="7" t="str">
        <f>IF('Section 10a Bilan_Diffusion'!K289="","",'Section 10a Bilan_Diffusion'!K289)</f>
        <v/>
      </c>
      <c r="S909" s="7" t="str">
        <f>IF('Section 10a Bilan_Diffusion'!L289="","",'Section 10a Bilan_Diffusion'!L289)</f>
        <v/>
      </c>
      <c r="T909" s="7" t="str">
        <f>IF('Section 10a Bilan_Diffusion'!M289="","",'Section 10a Bilan_Diffusion'!M289)</f>
        <v/>
      </c>
      <c r="U909" s="7" t="str">
        <f>IF('Section 10a Bilan_Diffusion'!N289="","",'Section 10a Bilan_Diffusion'!N289)</f>
        <v/>
      </c>
      <c r="V909" s="7">
        <f>'Section 10a Bilan_Diffusion'!O289</f>
        <v>0</v>
      </c>
      <c r="W909" s="7">
        <f>'Section 10a Bilan_Diffusion'!P289</f>
        <v>0</v>
      </c>
      <c r="X909" s="7">
        <f>'Section 10a Bilan_Diffusion'!Q289</f>
        <v>0</v>
      </c>
      <c r="Y909" s="7">
        <f>'Section 10a Bilan_Diffusion'!R289</f>
        <v>0</v>
      </c>
      <c r="Z909" s="7">
        <f>'Section 10a Bilan_Diffusion'!S289</f>
        <v>0</v>
      </c>
      <c r="AA909" s="7">
        <f>'Section 10a Bilan_Diffusion'!T289</f>
        <v>0</v>
      </c>
      <c r="AB909" s="7">
        <f>'Section 10a Bilan_Diffusion'!U289</f>
        <v>0</v>
      </c>
    </row>
    <row r="910" spans="1:28">
      <c r="A910" s="7">
        <f>'Identification '!$F$11</f>
        <v>0</v>
      </c>
      <c r="B910" s="43" t="str">
        <f>IF(AND('Identification '!$F$11="",'Identification '!$F$15&lt;&gt;""),'Identification '!$F$15,IF('Identification '!$F$11="","",IF('Identification '!$F$13="Inscrire le nom de votre organisme dans la cellule F15",'Identification '!$F$15,'Identification '!$F$13)))</f>
        <v/>
      </c>
      <c r="C910" s="7" t="str">
        <f>REF!$BM$7</f>
        <v>2025-2026</v>
      </c>
      <c r="D910" s="7" t="s">
        <v>2972</v>
      </c>
      <c r="E910" s="43" t="str">
        <f>'Identification '!$F$17</f>
        <v/>
      </c>
      <c r="F910" s="7" t="str">
        <f>'Identification '!$G$18</f>
        <v/>
      </c>
      <c r="G910" s="167" t="str">
        <f>IF('Section 10a Bilan_Diffusion'!$D$6="","",'Section 10a Bilan_Diffusion'!$D$6)</f>
        <v/>
      </c>
      <c r="H910" s="7" t="str">
        <f>IF('Section 10a Bilan_Diffusion'!$D$8="","",'Section 10a Bilan_Diffusion'!$D$8)</f>
        <v/>
      </c>
      <c r="I910" s="7" t="str">
        <f>IF('Section 10a Bilan_Diffusion'!$K$8="","",'Section 10a Bilan_Diffusion'!$K$8)</f>
        <v/>
      </c>
      <c r="J910" s="43" t="str">
        <f>IF('Section 10a Bilan_Diffusion'!C290="","",'Section 10a Bilan_Diffusion'!C290)</f>
        <v/>
      </c>
      <c r="K910" s="1177" t="str">
        <f>IF('Section 10a Bilan_Diffusion'!D290="","",'Section 10a Bilan_Diffusion'!D290)</f>
        <v/>
      </c>
      <c r="L910" s="43" t="str">
        <f>IF('Section 10a Bilan_Diffusion'!E290="","",IF('Section 10a Bilan_Diffusion'!E290="«Choisir»","",'Section 10a Bilan_Diffusion'!E290))</f>
        <v/>
      </c>
      <c r="M910" s="43" t="str">
        <f>IF('Section 10a Bilan_Diffusion'!F290="","",IF('Section 10a Bilan_Diffusion'!F290="«Choisir»","",'Section 10a Bilan_Diffusion'!F290))</f>
        <v/>
      </c>
      <c r="N910" s="43" t="str">
        <f>IF('Section 10a Bilan_Diffusion'!G290="","",'Section 10a Bilan_Diffusion'!G290)</f>
        <v/>
      </c>
      <c r="O910" s="43" t="str">
        <f>IF('Section 10a Bilan_Diffusion'!H290="","",'Section 10a Bilan_Diffusion'!H290)</f>
        <v/>
      </c>
      <c r="P910" s="43" t="str">
        <f>IF('Section 10a Bilan_Diffusion'!I290="","",IF('Section 10a Bilan_Diffusion'!I290="«Choisir»","",'Section 10a Bilan_Diffusion'!I290))</f>
        <v/>
      </c>
      <c r="Q910" s="43" t="str">
        <f>IF('Section 10a Bilan_Diffusion'!J290="","",IF('Section 10a Bilan_Diffusion'!J290="«Choisir»","",'Section 10a Bilan_Diffusion'!J290))</f>
        <v/>
      </c>
      <c r="R910" s="7" t="str">
        <f>IF('Section 10a Bilan_Diffusion'!K290="","",'Section 10a Bilan_Diffusion'!K290)</f>
        <v/>
      </c>
      <c r="S910" s="7" t="str">
        <f>IF('Section 10a Bilan_Diffusion'!L290="","",'Section 10a Bilan_Diffusion'!L290)</f>
        <v/>
      </c>
      <c r="T910" s="7" t="str">
        <f>IF('Section 10a Bilan_Diffusion'!M290="","",'Section 10a Bilan_Diffusion'!M290)</f>
        <v/>
      </c>
      <c r="U910" s="7" t="str">
        <f>IF('Section 10a Bilan_Diffusion'!N290="","",'Section 10a Bilan_Diffusion'!N290)</f>
        <v/>
      </c>
      <c r="V910" s="7">
        <f>'Section 10a Bilan_Diffusion'!O290</f>
        <v>0</v>
      </c>
      <c r="W910" s="7">
        <f>'Section 10a Bilan_Diffusion'!P290</f>
        <v>0</v>
      </c>
      <c r="X910" s="7">
        <f>'Section 10a Bilan_Diffusion'!Q290</f>
        <v>0</v>
      </c>
      <c r="Y910" s="7">
        <f>'Section 10a Bilan_Diffusion'!R290</f>
        <v>0</v>
      </c>
      <c r="Z910" s="7">
        <f>'Section 10a Bilan_Diffusion'!S290</f>
        <v>0</v>
      </c>
      <c r="AA910" s="7">
        <f>'Section 10a Bilan_Diffusion'!T290</f>
        <v>0</v>
      </c>
      <c r="AB910" s="7">
        <f>'Section 10a Bilan_Diffusion'!U290</f>
        <v>0</v>
      </c>
    </row>
    <row r="911" spans="1:28">
      <c r="A911" s="7">
        <f>'Identification '!$F$11</f>
        <v>0</v>
      </c>
      <c r="B911" s="43" t="str">
        <f>IF(AND('Identification '!$F$11="",'Identification '!$F$15&lt;&gt;""),'Identification '!$F$15,IF('Identification '!$F$11="","",IF('Identification '!$F$13="Inscrire le nom de votre organisme dans la cellule F15",'Identification '!$F$15,'Identification '!$F$13)))</f>
        <v/>
      </c>
      <c r="C911" s="7" t="str">
        <f>REF!$BM$7</f>
        <v>2025-2026</v>
      </c>
      <c r="D911" s="7" t="s">
        <v>2972</v>
      </c>
      <c r="E911" s="43" t="str">
        <f>'Identification '!$F$17</f>
        <v/>
      </c>
      <c r="F911" s="7" t="str">
        <f>'Identification '!$G$18</f>
        <v/>
      </c>
      <c r="G911" s="167" t="str">
        <f>IF('Section 10a Bilan_Diffusion'!$D$6="","",'Section 10a Bilan_Diffusion'!$D$6)</f>
        <v/>
      </c>
      <c r="H911" s="7" t="str">
        <f>IF('Section 10a Bilan_Diffusion'!$D$8="","",'Section 10a Bilan_Diffusion'!$D$8)</f>
        <v/>
      </c>
      <c r="I911" s="7" t="str">
        <f>IF('Section 10a Bilan_Diffusion'!$K$8="","",'Section 10a Bilan_Diffusion'!$K$8)</f>
        <v/>
      </c>
      <c r="J911" s="43" t="str">
        <f>IF('Section 10a Bilan_Diffusion'!C291="","",'Section 10a Bilan_Diffusion'!C291)</f>
        <v/>
      </c>
      <c r="K911" s="1177" t="str">
        <f>IF('Section 10a Bilan_Diffusion'!D291="","",'Section 10a Bilan_Diffusion'!D291)</f>
        <v/>
      </c>
      <c r="L911" s="43" t="str">
        <f>IF('Section 10a Bilan_Diffusion'!E291="","",IF('Section 10a Bilan_Diffusion'!E291="«Choisir»","",'Section 10a Bilan_Diffusion'!E291))</f>
        <v/>
      </c>
      <c r="M911" s="43" t="str">
        <f>IF('Section 10a Bilan_Diffusion'!F291="","",IF('Section 10a Bilan_Diffusion'!F291="«Choisir»","",'Section 10a Bilan_Diffusion'!F291))</f>
        <v/>
      </c>
      <c r="N911" s="43" t="str">
        <f>IF('Section 10a Bilan_Diffusion'!G291="","",'Section 10a Bilan_Diffusion'!G291)</f>
        <v/>
      </c>
      <c r="O911" s="43" t="str">
        <f>IF('Section 10a Bilan_Diffusion'!H291="","",'Section 10a Bilan_Diffusion'!H291)</f>
        <v/>
      </c>
      <c r="P911" s="43" t="str">
        <f>IF('Section 10a Bilan_Diffusion'!I291="","",IF('Section 10a Bilan_Diffusion'!I291="«Choisir»","",'Section 10a Bilan_Diffusion'!I291))</f>
        <v/>
      </c>
      <c r="Q911" s="43" t="str">
        <f>IF('Section 10a Bilan_Diffusion'!J291="","",IF('Section 10a Bilan_Diffusion'!J291="«Choisir»","",'Section 10a Bilan_Diffusion'!J291))</f>
        <v/>
      </c>
      <c r="R911" s="7" t="str">
        <f>IF('Section 10a Bilan_Diffusion'!K291="","",'Section 10a Bilan_Diffusion'!K291)</f>
        <v/>
      </c>
      <c r="S911" s="7" t="str">
        <f>IF('Section 10a Bilan_Diffusion'!L291="","",'Section 10a Bilan_Diffusion'!L291)</f>
        <v/>
      </c>
      <c r="T911" s="7" t="str">
        <f>IF('Section 10a Bilan_Diffusion'!M291="","",'Section 10a Bilan_Diffusion'!M291)</f>
        <v/>
      </c>
      <c r="U911" s="7" t="str">
        <f>IF('Section 10a Bilan_Diffusion'!N291="","",'Section 10a Bilan_Diffusion'!N291)</f>
        <v/>
      </c>
      <c r="V911" s="7">
        <f>'Section 10a Bilan_Diffusion'!O291</f>
        <v>0</v>
      </c>
      <c r="W911" s="7">
        <f>'Section 10a Bilan_Diffusion'!P291</f>
        <v>0</v>
      </c>
      <c r="X911" s="7">
        <f>'Section 10a Bilan_Diffusion'!Q291</f>
        <v>0</v>
      </c>
      <c r="Y911" s="7">
        <f>'Section 10a Bilan_Diffusion'!R291</f>
        <v>0</v>
      </c>
      <c r="Z911" s="7">
        <f>'Section 10a Bilan_Diffusion'!S291</f>
        <v>0</v>
      </c>
      <c r="AA911" s="7">
        <f>'Section 10a Bilan_Diffusion'!T291</f>
        <v>0</v>
      </c>
      <c r="AB911" s="7">
        <f>'Section 10a Bilan_Diffusion'!U291</f>
        <v>0</v>
      </c>
    </row>
    <row r="912" spans="1:28">
      <c r="A912" s="7">
        <f>'Identification '!$F$11</f>
        <v>0</v>
      </c>
      <c r="B912" s="43" t="str">
        <f>IF(AND('Identification '!$F$11="",'Identification '!$F$15&lt;&gt;""),'Identification '!$F$15,IF('Identification '!$F$11="","",IF('Identification '!$F$13="Inscrire le nom de votre organisme dans la cellule F15",'Identification '!$F$15,'Identification '!$F$13)))</f>
        <v/>
      </c>
      <c r="C912" s="7" t="str">
        <f>REF!$BM$7</f>
        <v>2025-2026</v>
      </c>
      <c r="D912" s="7" t="s">
        <v>2972</v>
      </c>
      <c r="E912" s="43" t="str">
        <f>'Identification '!$F$17</f>
        <v/>
      </c>
      <c r="F912" s="7" t="str">
        <f>'Identification '!$G$18</f>
        <v/>
      </c>
      <c r="G912" s="167" t="str">
        <f>IF('Section 10a Bilan_Diffusion'!$D$6="","",'Section 10a Bilan_Diffusion'!$D$6)</f>
        <v/>
      </c>
      <c r="H912" s="7" t="str">
        <f>IF('Section 10a Bilan_Diffusion'!$D$8="","",'Section 10a Bilan_Diffusion'!$D$8)</f>
        <v/>
      </c>
      <c r="I912" s="7" t="str">
        <f>IF('Section 10a Bilan_Diffusion'!$K$8="","",'Section 10a Bilan_Diffusion'!$K$8)</f>
        <v/>
      </c>
      <c r="J912" s="43" t="str">
        <f>IF('Section 10a Bilan_Diffusion'!C292="","",'Section 10a Bilan_Diffusion'!C292)</f>
        <v/>
      </c>
      <c r="K912" s="1177" t="str">
        <f>IF('Section 10a Bilan_Diffusion'!D292="","",'Section 10a Bilan_Diffusion'!D292)</f>
        <v/>
      </c>
      <c r="L912" s="43" t="str">
        <f>IF('Section 10a Bilan_Diffusion'!E292="","",IF('Section 10a Bilan_Diffusion'!E292="«Choisir»","",'Section 10a Bilan_Diffusion'!E292))</f>
        <v/>
      </c>
      <c r="M912" s="43" t="str">
        <f>IF('Section 10a Bilan_Diffusion'!F292="","",IF('Section 10a Bilan_Diffusion'!F292="«Choisir»","",'Section 10a Bilan_Diffusion'!F292))</f>
        <v/>
      </c>
      <c r="N912" s="43" t="str">
        <f>IF('Section 10a Bilan_Diffusion'!G292="","",'Section 10a Bilan_Diffusion'!G292)</f>
        <v/>
      </c>
      <c r="O912" s="43" t="str">
        <f>IF('Section 10a Bilan_Diffusion'!H292="","",'Section 10a Bilan_Diffusion'!H292)</f>
        <v/>
      </c>
      <c r="P912" s="43" t="str">
        <f>IF('Section 10a Bilan_Diffusion'!I292="","",IF('Section 10a Bilan_Diffusion'!I292="«Choisir»","",'Section 10a Bilan_Diffusion'!I292))</f>
        <v/>
      </c>
      <c r="Q912" s="43" t="str">
        <f>IF('Section 10a Bilan_Diffusion'!J292="","",IF('Section 10a Bilan_Diffusion'!J292="«Choisir»","",'Section 10a Bilan_Diffusion'!J292))</f>
        <v/>
      </c>
      <c r="R912" s="7" t="str">
        <f>IF('Section 10a Bilan_Diffusion'!K292="","",'Section 10a Bilan_Diffusion'!K292)</f>
        <v/>
      </c>
      <c r="S912" s="7" t="str">
        <f>IF('Section 10a Bilan_Diffusion'!L292="","",'Section 10a Bilan_Diffusion'!L292)</f>
        <v/>
      </c>
      <c r="T912" s="7" t="str">
        <f>IF('Section 10a Bilan_Diffusion'!M292="","",'Section 10a Bilan_Diffusion'!M292)</f>
        <v/>
      </c>
      <c r="U912" s="7" t="str">
        <f>IF('Section 10a Bilan_Diffusion'!N292="","",'Section 10a Bilan_Diffusion'!N292)</f>
        <v/>
      </c>
      <c r="V912" s="7">
        <f>'Section 10a Bilan_Diffusion'!O292</f>
        <v>0</v>
      </c>
      <c r="W912" s="7">
        <f>'Section 10a Bilan_Diffusion'!P292</f>
        <v>0</v>
      </c>
      <c r="X912" s="7">
        <f>'Section 10a Bilan_Diffusion'!Q292</f>
        <v>0</v>
      </c>
      <c r="Y912" s="7">
        <f>'Section 10a Bilan_Diffusion'!R292</f>
        <v>0</v>
      </c>
      <c r="Z912" s="7">
        <f>'Section 10a Bilan_Diffusion'!S292</f>
        <v>0</v>
      </c>
      <c r="AA912" s="7">
        <f>'Section 10a Bilan_Diffusion'!T292</f>
        <v>0</v>
      </c>
      <c r="AB912" s="7">
        <f>'Section 10a Bilan_Diffusion'!U292</f>
        <v>0</v>
      </c>
    </row>
    <row r="913" spans="1:28">
      <c r="A913" s="7">
        <f>'Identification '!$F$11</f>
        <v>0</v>
      </c>
      <c r="B913" s="43" t="str">
        <f>IF(AND('Identification '!$F$11="",'Identification '!$F$15&lt;&gt;""),'Identification '!$F$15,IF('Identification '!$F$11="","",IF('Identification '!$F$13="Inscrire le nom de votre organisme dans la cellule F15",'Identification '!$F$15,'Identification '!$F$13)))</f>
        <v/>
      </c>
      <c r="C913" s="7" t="str">
        <f>REF!$BM$7</f>
        <v>2025-2026</v>
      </c>
      <c r="D913" s="7" t="s">
        <v>2972</v>
      </c>
      <c r="E913" s="43" t="str">
        <f>'Identification '!$F$17</f>
        <v/>
      </c>
      <c r="F913" s="7" t="str">
        <f>'Identification '!$G$18</f>
        <v/>
      </c>
      <c r="G913" s="167" t="str">
        <f>IF('Section 10a Bilan_Diffusion'!$D$6="","",'Section 10a Bilan_Diffusion'!$D$6)</f>
        <v/>
      </c>
      <c r="H913" s="7" t="str">
        <f>IF('Section 10a Bilan_Diffusion'!$D$8="","",'Section 10a Bilan_Diffusion'!$D$8)</f>
        <v/>
      </c>
      <c r="I913" s="7" t="str">
        <f>IF('Section 10a Bilan_Diffusion'!$K$8="","",'Section 10a Bilan_Diffusion'!$K$8)</f>
        <v/>
      </c>
      <c r="J913" s="43" t="str">
        <f>IF('Section 10a Bilan_Diffusion'!C293="","",'Section 10a Bilan_Diffusion'!C293)</f>
        <v/>
      </c>
      <c r="K913" s="1177" t="str">
        <f>IF('Section 10a Bilan_Diffusion'!D293="","",'Section 10a Bilan_Diffusion'!D293)</f>
        <v/>
      </c>
      <c r="L913" s="43" t="str">
        <f>IF('Section 10a Bilan_Diffusion'!E293="","",IF('Section 10a Bilan_Diffusion'!E293="«Choisir»","",'Section 10a Bilan_Diffusion'!E293))</f>
        <v/>
      </c>
      <c r="M913" s="43" t="str">
        <f>IF('Section 10a Bilan_Diffusion'!F293="","",IF('Section 10a Bilan_Diffusion'!F293="«Choisir»","",'Section 10a Bilan_Diffusion'!F293))</f>
        <v/>
      </c>
      <c r="N913" s="43" t="str">
        <f>IF('Section 10a Bilan_Diffusion'!G293="","",'Section 10a Bilan_Diffusion'!G293)</f>
        <v/>
      </c>
      <c r="O913" s="43" t="str">
        <f>IF('Section 10a Bilan_Diffusion'!H293="","",'Section 10a Bilan_Diffusion'!H293)</f>
        <v/>
      </c>
      <c r="P913" s="43" t="str">
        <f>IF('Section 10a Bilan_Diffusion'!I293="","",IF('Section 10a Bilan_Diffusion'!I293="«Choisir»","",'Section 10a Bilan_Diffusion'!I293))</f>
        <v/>
      </c>
      <c r="Q913" s="43" t="str">
        <f>IF('Section 10a Bilan_Diffusion'!J293="","",IF('Section 10a Bilan_Diffusion'!J293="«Choisir»","",'Section 10a Bilan_Diffusion'!J293))</f>
        <v/>
      </c>
      <c r="R913" s="7" t="str">
        <f>IF('Section 10a Bilan_Diffusion'!K293="","",'Section 10a Bilan_Diffusion'!K293)</f>
        <v/>
      </c>
      <c r="S913" s="7" t="str">
        <f>IF('Section 10a Bilan_Diffusion'!L293="","",'Section 10a Bilan_Diffusion'!L293)</f>
        <v/>
      </c>
      <c r="T913" s="7" t="str">
        <f>IF('Section 10a Bilan_Diffusion'!M293="","",'Section 10a Bilan_Diffusion'!M293)</f>
        <v/>
      </c>
      <c r="U913" s="7" t="str">
        <f>IF('Section 10a Bilan_Diffusion'!N293="","",'Section 10a Bilan_Diffusion'!N293)</f>
        <v/>
      </c>
      <c r="V913" s="7">
        <f>'Section 10a Bilan_Diffusion'!O293</f>
        <v>0</v>
      </c>
      <c r="W913" s="7">
        <f>'Section 10a Bilan_Diffusion'!P293</f>
        <v>0</v>
      </c>
      <c r="X913" s="7">
        <f>'Section 10a Bilan_Diffusion'!Q293</f>
        <v>0</v>
      </c>
      <c r="Y913" s="7">
        <f>'Section 10a Bilan_Diffusion'!R293</f>
        <v>0</v>
      </c>
      <c r="Z913" s="7">
        <f>'Section 10a Bilan_Diffusion'!S293</f>
        <v>0</v>
      </c>
      <c r="AA913" s="7">
        <f>'Section 10a Bilan_Diffusion'!T293</f>
        <v>0</v>
      </c>
      <c r="AB913" s="7">
        <f>'Section 10a Bilan_Diffusion'!U293</f>
        <v>0</v>
      </c>
    </row>
    <row r="914" spans="1:28">
      <c r="A914" s="7">
        <f>'Identification '!$F$11</f>
        <v>0</v>
      </c>
      <c r="B914" s="43" t="str">
        <f>IF(AND('Identification '!$F$11="",'Identification '!$F$15&lt;&gt;""),'Identification '!$F$15,IF('Identification '!$F$11="","",IF('Identification '!$F$13="Inscrire le nom de votre organisme dans la cellule F15",'Identification '!$F$15,'Identification '!$F$13)))</f>
        <v/>
      </c>
      <c r="C914" s="7" t="str">
        <f>REF!$BM$7</f>
        <v>2025-2026</v>
      </c>
      <c r="D914" s="7" t="s">
        <v>2972</v>
      </c>
      <c r="E914" s="43" t="str">
        <f>'Identification '!$F$17</f>
        <v/>
      </c>
      <c r="F914" s="7" t="str">
        <f>'Identification '!$G$18</f>
        <v/>
      </c>
      <c r="G914" s="167" t="str">
        <f>IF('Section 10a Bilan_Diffusion'!$D$6="","",'Section 10a Bilan_Diffusion'!$D$6)</f>
        <v/>
      </c>
      <c r="H914" s="7" t="str">
        <f>IF('Section 10a Bilan_Diffusion'!$D$8="","",'Section 10a Bilan_Diffusion'!$D$8)</f>
        <v/>
      </c>
      <c r="I914" s="7" t="str">
        <f>IF('Section 10a Bilan_Diffusion'!$K$8="","",'Section 10a Bilan_Diffusion'!$K$8)</f>
        <v/>
      </c>
      <c r="J914" s="43" t="str">
        <f>IF('Section 10a Bilan_Diffusion'!C294="","",'Section 10a Bilan_Diffusion'!C294)</f>
        <v/>
      </c>
      <c r="K914" s="1177" t="str">
        <f>IF('Section 10a Bilan_Diffusion'!D294="","",'Section 10a Bilan_Diffusion'!D294)</f>
        <v/>
      </c>
      <c r="L914" s="43" t="str">
        <f>IF('Section 10a Bilan_Diffusion'!E294="","",IF('Section 10a Bilan_Diffusion'!E294="«Choisir»","",'Section 10a Bilan_Diffusion'!E294))</f>
        <v/>
      </c>
      <c r="M914" s="43" t="str">
        <f>IF('Section 10a Bilan_Diffusion'!F294="","",IF('Section 10a Bilan_Diffusion'!F294="«Choisir»","",'Section 10a Bilan_Diffusion'!F294))</f>
        <v/>
      </c>
      <c r="N914" s="43" t="str">
        <f>IF('Section 10a Bilan_Diffusion'!G294="","",'Section 10a Bilan_Diffusion'!G294)</f>
        <v/>
      </c>
      <c r="O914" s="43" t="str">
        <f>IF('Section 10a Bilan_Diffusion'!H294="","",'Section 10a Bilan_Diffusion'!H294)</f>
        <v/>
      </c>
      <c r="P914" s="43" t="str">
        <f>IF('Section 10a Bilan_Diffusion'!I294="","",IF('Section 10a Bilan_Diffusion'!I294="«Choisir»","",'Section 10a Bilan_Diffusion'!I294))</f>
        <v/>
      </c>
      <c r="Q914" s="43" t="str">
        <f>IF('Section 10a Bilan_Diffusion'!J294="","",IF('Section 10a Bilan_Diffusion'!J294="«Choisir»","",'Section 10a Bilan_Diffusion'!J294))</f>
        <v/>
      </c>
      <c r="R914" s="7" t="str">
        <f>IF('Section 10a Bilan_Diffusion'!K294="","",'Section 10a Bilan_Diffusion'!K294)</f>
        <v/>
      </c>
      <c r="S914" s="7" t="str">
        <f>IF('Section 10a Bilan_Diffusion'!L294="","",'Section 10a Bilan_Diffusion'!L294)</f>
        <v/>
      </c>
      <c r="T914" s="7" t="str">
        <f>IF('Section 10a Bilan_Diffusion'!M294="","",'Section 10a Bilan_Diffusion'!M294)</f>
        <v/>
      </c>
      <c r="U914" s="7" t="str">
        <f>IF('Section 10a Bilan_Diffusion'!N294="","",'Section 10a Bilan_Diffusion'!N294)</f>
        <v/>
      </c>
      <c r="V914" s="7">
        <f>'Section 10a Bilan_Diffusion'!O294</f>
        <v>0</v>
      </c>
      <c r="W914" s="7">
        <f>'Section 10a Bilan_Diffusion'!P294</f>
        <v>0</v>
      </c>
      <c r="X914" s="7">
        <f>'Section 10a Bilan_Diffusion'!Q294</f>
        <v>0</v>
      </c>
      <c r="Y914" s="7">
        <f>'Section 10a Bilan_Diffusion'!R294</f>
        <v>0</v>
      </c>
      <c r="Z914" s="7">
        <f>'Section 10a Bilan_Diffusion'!S294</f>
        <v>0</v>
      </c>
      <c r="AA914" s="7">
        <f>'Section 10a Bilan_Diffusion'!T294</f>
        <v>0</v>
      </c>
      <c r="AB914" s="7">
        <f>'Section 10a Bilan_Diffusion'!U294</f>
        <v>0</v>
      </c>
    </row>
    <row r="915" spans="1:28">
      <c r="A915" s="7">
        <f>'Identification '!$F$11</f>
        <v>0</v>
      </c>
      <c r="B915" s="43" t="str">
        <f>IF(AND('Identification '!$F$11="",'Identification '!$F$15&lt;&gt;""),'Identification '!$F$15,IF('Identification '!$F$11="","",IF('Identification '!$F$13="Inscrire le nom de votre organisme dans la cellule F15",'Identification '!$F$15,'Identification '!$F$13)))</f>
        <v/>
      </c>
      <c r="C915" s="7" t="str">
        <f>REF!$BM$7</f>
        <v>2025-2026</v>
      </c>
      <c r="D915" s="7" t="s">
        <v>2972</v>
      </c>
      <c r="E915" s="43" t="str">
        <f>'Identification '!$F$17</f>
        <v/>
      </c>
      <c r="F915" s="7" t="str">
        <f>'Identification '!$G$18</f>
        <v/>
      </c>
      <c r="G915" s="167" t="str">
        <f>IF('Section 10a Bilan_Diffusion'!$D$6="","",'Section 10a Bilan_Diffusion'!$D$6)</f>
        <v/>
      </c>
      <c r="H915" s="7" t="str">
        <f>IF('Section 10a Bilan_Diffusion'!$D$8="","",'Section 10a Bilan_Diffusion'!$D$8)</f>
        <v/>
      </c>
      <c r="I915" s="7" t="str">
        <f>IF('Section 10a Bilan_Diffusion'!$K$8="","",'Section 10a Bilan_Diffusion'!$K$8)</f>
        <v/>
      </c>
      <c r="J915" s="43" t="str">
        <f>IF('Section 10a Bilan_Diffusion'!C295="","",'Section 10a Bilan_Diffusion'!C295)</f>
        <v/>
      </c>
      <c r="K915" s="1177" t="str">
        <f>IF('Section 10a Bilan_Diffusion'!D295="","",'Section 10a Bilan_Diffusion'!D295)</f>
        <v/>
      </c>
      <c r="L915" s="43" t="str">
        <f>IF('Section 10a Bilan_Diffusion'!E295="","",IF('Section 10a Bilan_Diffusion'!E295="«Choisir»","",'Section 10a Bilan_Diffusion'!E295))</f>
        <v/>
      </c>
      <c r="M915" s="43" t="str">
        <f>IF('Section 10a Bilan_Diffusion'!F295="","",IF('Section 10a Bilan_Diffusion'!F295="«Choisir»","",'Section 10a Bilan_Diffusion'!F295))</f>
        <v/>
      </c>
      <c r="N915" s="43" t="str">
        <f>IF('Section 10a Bilan_Diffusion'!G295="","",'Section 10a Bilan_Diffusion'!G295)</f>
        <v/>
      </c>
      <c r="O915" s="43" t="str">
        <f>IF('Section 10a Bilan_Diffusion'!H295="","",'Section 10a Bilan_Diffusion'!H295)</f>
        <v/>
      </c>
      <c r="P915" s="43" t="str">
        <f>IF('Section 10a Bilan_Diffusion'!I295="","",IF('Section 10a Bilan_Diffusion'!I295="«Choisir»","",'Section 10a Bilan_Diffusion'!I295))</f>
        <v/>
      </c>
      <c r="Q915" s="43" t="str">
        <f>IF('Section 10a Bilan_Diffusion'!J295="","",IF('Section 10a Bilan_Diffusion'!J295="«Choisir»","",'Section 10a Bilan_Diffusion'!J295))</f>
        <v/>
      </c>
      <c r="R915" s="7" t="str">
        <f>IF('Section 10a Bilan_Diffusion'!K295="","",'Section 10a Bilan_Diffusion'!K295)</f>
        <v/>
      </c>
      <c r="S915" s="7" t="str">
        <f>IF('Section 10a Bilan_Diffusion'!L295="","",'Section 10a Bilan_Diffusion'!L295)</f>
        <v/>
      </c>
      <c r="T915" s="7" t="str">
        <f>IF('Section 10a Bilan_Diffusion'!M295="","",'Section 10a Bilan_Diffusion'!M295)</f>
        <v/>
      </c>
      <c r="U915" s="7" t="str">
        <f>IF('Section 10a Bilan_Diffusion'!N295="","",'Section 10a Bilan_Diffusion'!N295)</f>
        <v/>
      </c>
      <c r="V915" s="7">
        <f>'Section 10a Bilan_Diffusion'!O295</f>
        <v>0</v>
      </c>
      <c r="W915" s="7">
        <f>'Section 10a Bilan_Diffusion'!P295</f>
        <v>0</v>
      </c>
      <c r="X915" s="7">
        <f>'Section 10a Bilan_Diffusion'!Q295</f>
        <v>0</v>
      </c>
      <c r="Y915" s="7">
        <f>'Section 10a Bilan_Diffusion'!R295</f>
        <v>0</v>
      </c>
      <c r="Z915" s="7">
        <f>'Section 10a Bilan_Diffusion'!S295</f>
        <v>0</v>
      </c>
      <c r="AA915" s="7">
        <f>'Section 10a Bilan_Diffusion'!T295</f>
        <v>0</v>
      </c>
      <c r="AB915" s="7">
        <f>'Section 10a Bilan_Diffusion'!U295</f>
        <v>0</v>
      </c>
    </row>
    <row r="916" spans="1:28">
      <c r="A916" s="7">
        <f>'Identification '!$F$11</f>
        <v>0</v>
      </c>
      <c r="B916" s="43" t="str">
        <f>IF(AND('Identification '!$F$11="",'Identification '!$F$15&lt;&gt;""),'Identification '!$F$15,IF('Identification '!$F$11="","",IF('Identification '!$F$13="Inscrire le nom de votre organisme dans la cellule F15",'Identification '!$F$15,'Identification '!$F$13)))</f>
        <v/>
      </c>
      <c r="C916" s="7" t="str">
        <f>REF!$BM$7</f>
        <v>2025-2026</v>
      </c>
      <c r="D916" s="7" t="s">
        <v>2972</v>
      </c>
      <c r="E916" s="43" t="str">
        <f>'Identification '!$F$17</f>
        <v/>
      </c>
      <c r="F916" s="7" t="str">
        <f>'Identification '!$G$18</f>
        <v/>
      </c>
      <c r="G916" s="167" t="str">
        <f>IF('Section 10a Bilan_Diffusion'!$D$6="","",'Section 10a Bilan_Diffusion'!$D$6)</f>
        <v/>
      </c>
      <c r="H916" s="7" t="str">
        <f>IF('Section 10a Bilan_Diffusion'!$D$8="","",'Section 10a Bilan_Diffusion'!$D$8)</f>
        <v/>
      </c>
      <c r="I916" s="7" t="str">
        <f>IF('Section 10a Bilan_Diffusion'!$K$8="","",'Section 10a Bilan_Diffusion'!$K$8)</f>
        <v/>
      </c>
      <c r="J916" s="43" t="str">
        <f>IF('Section 10a Bilan_Diffusion'!C296="","",'Section 10a Bilan_Diffusion'!C296)</f>
        <v/>
      </c>
      <c r="K916" s="1177" t="str">
        <f>IF('Section 10a Bilan_Diffusion'!D296="","",'Section 10a Bilan_Diffusion'!D296)</f>
        <v/>
      </c>
      <c r="L916" s="43" t="str">
        <f>IF('Section 10a Bilan_Diffusion'!E296="","",IF('Section 10a Bilan_Diffusion'!E296="«Choisir»","",'Section 10a Bilan_Diffusion'!E296))</f>
        <v/>
      </c>
      <c r="M916" s="43" t="str">
        <f>IF('Section 10a Bilan_Diffusion'!F296="","",IF('Section 10a Bilan_Diffusion'!F296="«Choisir»","",'Section 10a Bilan_Diffusion'!F296))</f>
        <v/>
      </c>
      <c r="N916" s="43" t="str">
        <f>IF('Section 10a Bilan_Diffusion'!G296="","",'Section 10a Bilan_Diffusion'!G296)</f>
        <v/>
      </c>
      <c r="O916" s="43" t="str">
        <f>IF('Section 10a Bilan_Diffusion'!H296="","",'Section 10a Bilan_Diffusion'!H296)</f>
        <v/>
      </c>
      <c r="P916" s="43" t="str">
        <f>IF('Section 10a Bilan_Diffusion'!I296="","",IF('Section 10a Bilan_Diffusion'!I296="«Choisir»","",'Section 10a Bilan_Diffusion'!I296))</f>
        <v/>
      </c>
      <c r="Q916" s="43" t="str">
        <f>IF('Section 10a Bilan_Diffusion'!J296="","",IF('Section 10a Bilan_Diffusion'!J296="«Choisir»","",'Section 10a Bilan_Diffusion'!J296))</f>
        <v/>
      </c>
      <c r="R916" s="7" t="str">
        <f>IF('Section 10a Bilan_Diffusion'!K296="","",'Section 10a Bilan_Diffusion'!K296)</f>
        <v/>
      </c>
      <c r="S916" s="7" t="str">
        <f>IF('Section 10a Bilan_Diffusion'!L296="","",'Section 10a Bilan_Diffusion'!L296)</f>
        <v/>
      </c>
      <c r="T916" s="7" t="str">
        <f>IF('Section 10a Bilan_Diffusion'!M296="","",'Section 10a Bilan_Diffusion'!M296)</f>
        <v/>
      </c>
      <c r="U916" s="7" t="str">
        <f>IF('Section 10a Bilan_Diffusion'!N296="","",'Section 10a Bilan_Diffusion'!N296)</f>
        <v/>
      </c>
      <c r="V916" s="7">
        <f>'Section 10a Bilan_Diffusion'!O296</f>
        <v>0</v>
      </c>
      <c r="W916" s="7">
        <f>'Section 10a Bilan_Diffusion'!P296</f>
        <v>0</v>
      </c>
      <c r="X916" s="7">
        <f>'Section 10a Bilan_Diffusion'!Q296</f>
        <v>0</v>
      </c>
      <c r="Y916" s="7">
        <f>'Section 10a Bilan_Diffusion'!R296</f>
        <v>0</v>
      </c>
      <c r="Z916" s="7">
        <f>'Section 10a Bilan_Diffusion'!S296</f>
        <v>0</v>
      </c>
      <c r="AA916" s="7">
        <f>'Section 10a Bilan_Diffusion'!T296</f>
        <v>0</v>
      </c>
      <c r="AB916" s="7">
        <f>'Section 10a Bilan_Diffusion'!U296</f>
        <v>0</v>
      </c>
    </row>
    <row r="917" spans="1:28">
      <c r="A917" s="7">
        <f>'Identification '!$F$11</f>
        <v>0</v>
      </c>
      <c r="B917" s="43" t="str">
        <f>IF(AND('Identification '!$F$11="",'Identification '!$F$15&lt;&gt;""),'Identification '!$F$15,IF('Identification '!$F$11="","",IF('Identification '!$F$13="Inscrire le nom de votre organisme dans la cellule F15",'Identification '!$F$15,'Identification '!$F$13)))</f>
        <v/>
      </c>
      <c r="C917" s="7" t="str">
        <f>REF!$BM$7</f>
        <v>2025-2026</v>
      </c>
      <c r="D917" s="7" t="s">
        <v>2972</v>
      </c>
      <c r="E917" s="43" t="str">
        <f>'Identification '!$F$17</f>
        <v/>
      </c>
      <c r="F917" s="7" t="str">
        <f>'Identification '!$G$18</f>
        <v/>
      </c>
      <c r="G917" s="167" t="str">
        <f>IF('Section 10a Bilan_Diffusion'!$D$6="","",'Section 10a Bilan_Diffusion'!$D$6)</f>
        <v/>
      </c>
      <c r="H917" s="7" t="str">
        <f>IF('Section 10a Bilan_Diffusion'!$D$8="","",'Section 10a Bilan_Diffusion'!$D$8)</f>
        <v/>
      </c>
      <c r="I917" s="7" t="str">
        <f>IF('Section 10a Bilan_Diffusion'!$K$8="","",'Section 10a Bilan_Diffusion'!$K$8)</f>
        <v/>
      </c>
      <c r="J917" s="43" t="str">
        <f>IF('Section 10a Bilan_Diffusion'!C297="","",'Section 10a Bilan_Diffusion'!C297)</f>
        <v/>
      </c>
      <c r="K917" s="1177" t="str">
        <f>IF('Section 10a Bilan_Diffusion'!D297="","",'Section 10a Bilan_Diffusion'!D297)</f>
        <v/>
      </c>
      <c r="L917" s="43" t="str">
        <f>IF('Section 10a Bilan_Diffusion'!E297="","",IF('Section 10a Bilan_Diffusion'!E297="«Choisir»","",'Section 10a Bilan_Diffusion'!E297))</f>
        <v/>
      </c>
      <c r="M917" s="43" t="str">
        <f>IF('Section 10a Bilan_Diffusion'!F297="","",IF('Section 10a Bilan_Diffusion'!F297="«Choisir»","",'Section 10a Bilan_Diffusion'!F297))</f>
        <v/>
      </c>
      <c r="N917" s="43" t="str">
        <f>IF('Section 10a Bilan_Diffusion'!G297="","",'Section 10a Bilan_Diffusion'!G297)</f>
        <v/>
      </c>
      <c r="O917" s="43" t="str">
        <f>IF('Section 10a Bilan_Diffusion'!H297="","",'Section 10a Bilan_Diffusion'!H297)</f>
        <v/>
      </c>
      <c r="P917" s="43" t="str">
        <f>IF('Section 10a Bilan_Diffusion'!I297="","",IF('Section 10a Bilan_Diffusion'!I297="«Choisir»","",'Section 10a Bilan_Diffusion'!I297))</f>
        <v/>
      </c>
      <c r="Q917" s="43" t="str">
        <f>IF('Section 10a Bilan_Diffusion'!J297="","",IF('Section 10a Bilan_Diffusion'!J297="«Choisir»","",'Section 10a Bilan_Diffusion'!J297))</f>
        <v/>
      </c>
      <c r="R917" s="7" t="str">
        <f>IF('Section 10a Bilan_Diffusion'!K297="","",'Section 10a Bilan_Diffusion'!K297)</f>
        <v/>
      </c>
      <c r="S917" s="7" t="str">
        <f>IF('Section 10a Bilan_Diffusion'!L297="","",'Section 10a Bilan_Diffusion'!L297)</f>
        <v/>
      </c>
      <c r="T917" s="7" t="str">
        <f>IF('Section 10a Bilan_Diffusion'!M297="","",'Section 10a Bilan_Diffusion'!M297)</f>
        <v/>
      </c>
      <c r="U917" s="7" t="str">
        <f>IF('Section 10a Bilan_Diffusion'!N297="","",'Section 10a Bilan_Diffusion'!N297)</f>
        <v/>
      </c>
      <c r="V917" s="7">
        <f>'Section 10a Bilan_Diffusion'!O297</f>
        <v>0</v>
      </c>
      <c r="W917" s="7">
        <f>'Section 10a Bilan_Diffusion'!P297</f>
        <v>0</v>
      </c>
      <c r="X917" s="7">
        <f>'Section 10a Bilan_Diffusion'!Q297</f>
        <v>0</v>
      </c>
      <c r="Y917" s="7">
        <f>'Section 10a Bilan_Diffusion'!R297</f>
        <v>0</v>
      </c>
      <c r="Z917" s="7">
        <f>'Section 10a Bilan_Diffusion'!S297</f>
        <v>0</v>
      </c>
      <c r="AA917" s="7">
        <f>'Section 10a Bilan_Diffusion'!T297</f>
        <v>0</v>
      </c>
      <c r="AB917" s="7">
        <f>'Section 10a Bilan_Diffusion'!U297</f>
        <v>0</v>
      </c>
    </row>
    <row r="918" spans="1:28">
      <c r="A918" s="7">
        <f>'Identification '!$F$11</f>
        <v>0</v>
      </c>
      <c r="B918" s="43" t="str">
        <f>IF(AND('Identification '!$F$11="",'Identification '!$F$15&lt;&gt;""),'Identification '!$F$15,IF('Identification '!$F$11="","",IF('Identification '!$F$13="Inscrire le nom de votre organisme dans la cellule F15",'Identification '!$F$15,'Identification '!$F$13)))</f>
        <v/>
      </c>
      <c r="C918" s="7" t="str">
        <f>REF!$BM$7</f>
        <v>2025-2026</v>
      </c>
      <c r="D918" s="7" t="s">
        <v>2972</v>
      </c>
      <c r="E918" s="43" t="str">
        <f>'Identification '!$F$17</f>
        <v/>
      </c>
      <c r="F918" s="7" t="str">
        <f>'Identification '!$G$18</f>
        <v/>
      </c>
      <c r="G918" s="167" t="str">
        <f>IF('Section 10a Bilan_Diffusion'!$D$6="","",'Section 10a Bilan_Diffusion'!$D$6)</f>
        <v/>
      </c>
      <c r="H918" s="7" t="str">
        <f>IF('Section 10a Bilan_Diffusion'!$D$8="","",'Section 10a Bilan_Diffusion'!$D$8)</f>
        <v/>
      </c>
      <c r="I918" s="7" t="str">
        <f>IF('Section 10a Bilan_Diffusion'!$K$8="","",'Section 10a Bilan_Diffusion'!$K$8)</f>
        <v/>
      </c>
      <c r="J918" s="43" t="str">
        <f>IF('Section 10a Bilan_Diffusion'!C298="","",'Section 10a Bilan_Diffusion'!C298)</f>
        <v/>
      </c>
      <c r="K918" s="1177" t="str">
        <f>IF('Section 10a Bilan_Diffusion'!D298="","",'Section 10a Bilan_Diffusion'!D298)</f>
        <v/>
      </c>
      <c r="L918" s="43" t="str">
        <f>IF('Section 10a Bilan_Diffusion'!E298="","",IF('Section 10a Bilan_Diffusion'!E298="«Choisir»","",'Section 10a Bilan_Diffusion'!E298))</f>
        <v/>
      </c>
      <c r="M918" s="43" t="str">
        <f>IF('Section 10a Bilan_Diffusion'!F298="","",IF('Section 10a Bilan_Diffusion'!F298="«Choisir»","",'Section 10a Bilan_Diffusion'!F298))</f>
        <v/>
      </c>
      <c r="N918" s="43" t="str">
        <f>IF('Section 10a Bilan_Diffusion'!G298="","",'Section 10a Bilan_Diffusion'!G298)</f>
        <v/>
      </c>
      <c r="O918" s="43" t="str">
        <f>IF('Section 10a Bilan_Diffusion'!H298="","",'Section 10a Bilan_Diffusion'!H298)</f>
        <v/>
      </c>
      <c r="P918" s="43" t="str">
        <f>IF('Section 10a Bilan_Diffusion'!I298="","",IF('Section 10a Bilan_Diffusion'!I298="«Choisir»","",'Section 10a Bilan_Diffusion'!I298))</f>
        <v/>
      </c>
      <c r="Q918" s="43" t="str">
        <f>IF('Section 10a Bilan_Diffusion'!J298="","",IF('Section 10a Bilan_Diffusion'!J298="«Choisir»","",'Section 10a Bilan_Diffusion'!J298))</f>
        <v/>
      </c>
      <c r="R918" s="7" t="str">
        <f>IF('Section 10a Bilan_Diffusion'!K298="","",'Section 10a Bilan_Diffusion'!K298)</f>
        <v/>
      </c>
      <c r="S918" s="7" t="str">
        <f>IF('Section 10a Bilan_Diffusion'!L298="","",'Section 10a Bilan_Diffusion'!L298)</f>
        <v/>
      </c>
      <c r="T918" s="7" t="str">
        <f>IF('Section 10a Bilan_Diffusion'!M298="","",'Section 10a Bilan_Diffusion'!M298)</f>
        <v/>
      </c>
      <c r="U918" s="7" t="str">
        <f>IF('Section 10a Bilan_Diffusion'!N298="","",'Section 10a Bilan_Diffusion'!N298)</f>
        <v/>
      </c>
      <c r="V918" s="7">
        <f>'Section 10a Bilan_Diffusion'!O298</f>
        <v>0</v>
      </c>
      <c r="W918" s="7">
        <f>'Section 10a Bilan_Diffusion'!P298</f>
        <v>0</v>
      </c>
      <c r="X918" s="7">
        <f>'Section 10a Bilan_Diffusion'!Q298</f>
        <v>0</v>
      </c>
      <c r="Y918" s="7">
        <f>'Section 10a Bilan_Diffusion'!R298</f>
        <v>0</v>
      </c>
      <c r="Z918" s="7">
        <f>'Section 10a Bilan_Diffusion'!S298</f>
        <v>0</v>
      </c>
      <c r="AA918" s="7">
        <f>'Section 10a Bilan_Diffusion'!T298</f>
        <v>0</v>
      </c>
      <c r="AB918" s="7">
        <f>'Section 10a Bilan_Diffusion'!U298</f>
        <v>0</v>
      </c>
    </row>
    <row r="919" spans="1:28">
      <c r="A919" s="7">
        <f>'Identification '!$F$11</f>
        <v>0</v>
      </c>
      <c r="B919" s="43" t="str">
        <f>IF(AND('Identification '!$F$11="",'Identification '!$F$15&lt;&gt;""),'Identification '!$F$15,IF('Identification '!$F$11="","",IF('Identification '!$F$13="Inscrire le nom de votre organisme dans la cellule F15",'Identification '!$F$15,'Identification '!$F$13)))</f>
        <v/>
      </c>
      <c r="C919" s="7" t="str">
        <f>REF!$BM$7</f>
        <v>2025-2026</v>
      </c>
      <c r="D919" s="7" t="s">
        <v>2972</v>
      </c>
      <c r="E919" s="43" t="str">
        <f>'Identification '!$F$17</f>
        <v/>
      </c>
      <c r="F919" s="7" t="str">
        <f>'Identification '!$G$18</f>
        <v/>
      </c>
      <c r="G919" s="167" t="str">
        <f>IF('Section 10a Bilan_Diffusion'!$D$6="","",'Section 10a Bilan_Diffusion'!$D$6)</f>
        <v/>
      </c>
      <c r="H919" s="7" t="str">
        <f>IF('Section 10a Bilan_Diffusion'!$D$8="","",'Section 10a Bilan_Diffusion'!$D$8)</f>
        <v/>
      </c>
      <c r="I919" s="7" t="str">
        <f>IF('Section 10a Bilan_Diffusion'!$K$8="","",'Section 10a Bilan_Diffusion'!$K$8)</f>
        <v/>
      </c>
      <c r="J919" s="43" t="str">
        <f>IF('Section 10a Bilan_Diffusion'!C299="","",'Section 10a Bilan_Diffusion'!C299)</f>
        <v/>
      </c>
      <c r="K919" s="1177" t="str">
        <f>IF('Section 10a Bilan_Diffusion'!D299="","",'Section 10a Bilan_Diffusion'!D299)</f>
        <v/>
      </c>
      <c r="L919" s="43" t="str">
        <f>IF('Section 10a Bilan_Diffusion'!E299="","",IF('Section 10a Bilan_Diffusion'!E299="«Choisir»","",'Section 10a Bilan_Diffusion'!E299))</f>
        <v/>
      </c>
      <c r="M919" s="43" t="str">
        <f>IF('Section 10a Bilan_Diffusion'!F299="","",IF('Section 10a Bilan_Diffusion'!F299="«Choisir»","",'Section 10a Bilan_Diffusion'!F299))</f>
        <v/>
      </c>
      <c r="N919" s="43" t="str">
        <f>IF('Section 10a Bilan_Diffusion'!G299="","",'Section 10a Bilan_Diffusion'!G299)</f>
        <v/>
      </c>
      <c r="O919" s="43" t="str">
        <f>IF('Section 10a Bilan_Diffusion'!H299="","",'Section 10a Bilan_Diffusion'!H299)</f>
        <v/>
      </c>
      <c r="P919" s="43" t="str">
        <f>IF('Section 10a Bilan_Diffusion'!I299="","",IF('Section 10a Bilan_Diffusion'!I299="«Choisir»","",'Section 10a Bilan_Diffusion'!I299))</f>
        <v/>
      </c>
      <c r="Q919" s="43" t="str">
        <f>IF('Section 10a Bilan_Diffusion'!J299="","",IF('Section 10a Bilan_Diffusion'!J299="«Choisir»","",'Section 10a Bilan_Diffusion'!J299))</f>
        <v/>
      </c>
      <c r="R919" s="7" t="str">
        <f>IF('Section 10a Bilan_Diffusion'!K299="","",'Section 10a Bilan_Diffusion'!K299)</f>
        <v/>
      </c>
      <c r="S919" s="7" t="str">
        <f>IF('Section 10a Bilan_Diffusion'!L299="","",'Section 10a Bilan_Diffusion'!L299)</f>
        <v/>
      </c>
      <c r="T919" s="7" t="str">
        <f>IF('Section 10a Bilan_Diffusion'!M299="","",'Section 10a Bilan_Diffusion'!M299)</f>
        <v/>
      </c>
      <c r="U919" s="7" t="str">
        <f>IF('Section 10a Bilan_Diffusion'!N299="","",'Section 10a Bilan_Diffusion'!N299)</f>
        <v/>
      </c>
      <c r="V919" s="7">
        <f>'Section 10a Bilan_Diffusion'!O299</f>
        <v>0</v>
      </c>
      <c r="W919" s="7">
        <f>'Section 10a Bilan_Diffusion'!P299</f>
        <v>0</v>
      </c>
      <c r="X919" s="7">
        <f>'Section 10a Bilan_Diffusion'!Q299</f>
        <v>0</v>
      </c>
      <c r="Y919" s="7">
        <f>'Section 10a Bilan_Diffusion'!R299</f>
        <v>0</v>
      </c>
      <c r="Z919" s="7">
        <f>'Section 10a Bilan_Diffusion'!S299</f>
        <v>0</v>
      </c>
      <c r="AA919" s="7">
        <f>'Section 10a Bilan_Diffusion'!T299</f>
        <v>0</v>
      </c>
      <c r="AB919" s="7">
        <f>'Section 10a Bilan_Diffusion'!U299</f>
        <v>0</v>
      </c>
    </row>
    <row r="920" spans="1:28">
      <c r="A920" s="7">
        <f>'Identification '!$F$11</f>
        <v>0</v>
      </c>
      <c r="B920" s="43" t="str">
        <f>IF(AND('Identification '!$F$11="",'Identification '!$F$15&lt;&gt;""),'Identification '!$F$15,IF('Identification '!$F$11="","",IF('Identification '!$F$13="Inscrire le nom de votre organisme dans la cellule F15",'Identification '!$F$15,'Identification '!$F$13)))</f>
        <v/>
      </c>
      <c r="C920" s="7" t="str">
        <f>REF!$BM$7</f>
        <v>2025-2026</v>
      </c>
      <c r="D920" s="7" t="s">
        <v>2972</v>
      </c>
      <c r="E920" s="43" t="str">
        <f>'Identification '!$F$17</f>
        <v/>
      </c>
      <c r="F920" s="7" t="str">
        <f>'Identification '!$G$18</f>
        <v/>
      </c>
      <c r="G920" s="167" t="str">
        <f>IF('Section 10a Bilan_Diffusion'!$D$6="","",'Section 10a Bilan_Diffusion'!$D$6)</f>
        <v/>
      </c>
      <c r="H920" s="7" t="str">
        <f>IF('Section 10a Bilan_Diffusion'!$D$8="","",'Section 10a Bilan_Diffusion'!$D$8)</f>
        <v/>
      </c>
      <c r="I920" s="7" t="str">
        <f>IF('Section 10a Bilan_Diffusion'!$K$8="","",'Section 10a Bilan_Diffusion'!$K$8)</f>
        <v/>
      </c>
      <c r="J920" s="43" t="str">
        <f>IF('Section 10a Bilan_Diffusion'!C300="","",'Section 10a Bilan_Diffusion'!C300)</f>
        <v/>
      </c>
      <c r="K920" s="1177" t="str">
        <f>IF('Section 10a Bilan_Diffusion'!D300="","",'Section 10a Bilan_Diffusion'!D300)</f>
        <v/>
      </c>
      <c r="L920" s="43" t="str">
        <f>IF('Section 10a Bilan_Diffusion'!E300="","",IF('Section 10a Bilan_Diffusion'!E300="«Choisir»","",'Section 10a Bilan_Diffusion'!E300))</f>
        <v/>
      </c>
      <c r="M920" s="43" t="str">
        <f>IF('Section 10a Bilan_Diffusion'!F300="","",IF('Section 10a Bilan_Diffusion'!F300="«Choisir»","",'Section 10a Bilan_Diffusion'!F300))</f>
        <v/>
      </c>
      <c r="N920" s="43" t="str">
        <f>IF('Section 10a Bilan_Diffusion'!G300="","",'Section 10a Bilan_Diffusion'!G300)</f>
        <v/>
      </c>
      <c r="O920" s="43" t="str">
        <f>IF('Section 10a Bilan_Diffusion'!H300="","",'Section 10a Bilan_Diffusion'!H300)</f>
        <v/>
      </c>
      <c r="P920" s="43" t="str">
        <f>IF('Section 10a Bilan_Diffusion'!I300="","",IF('Section 10a Bilan_Diffusion'!I300="«Choisir»","",'Section 10a Bilan_Diffusion'!I300))</f>
        <v/>
      </c>
      <c r="Q920" s="43" t="str">
        <f>IF('Section 10a Bilan_Diffusion'!J300="","",IF('Section 10a Bilan_Diffusion'!J300="«Choisir»","",'Section 10a Bilan_Diffusion'!J300))</f>
        <v/>
      </c>
      <c r="R920" s="7" t="str">
        <f>IF('Section 10a Bilan_Diffusion'!K300="","",'Section 10a Bilan_Diffusion'!K300)</f>
        <v/>
      </c>
      <c r="S920" s="7" t="str">
        <f>IF('Section 10a Bilan_Diffusion'!L300="","",'Section 10a Bilan_Diffusion'!L300)</f>
        <v/>
      </c>
      <c r="T920" s="7" t="str">
        <f>IF('Section 10a Bilan_Diffusion'!M300="","",'Section 10a Bilan_Diffusion'!M300)</f>
        <v/>
      </c>
      <c r="U920" s="7" t="str">
        <f>IF('Section 10a Bilan_Diffusion'!N300="","",'Section 10a Bilan_Diffusion'!N300)</f>
        <v/>
      </c>
      <c r="V920" s="7">
        <f>'Section 10a Bilan_Diffusion'!O300</f>
        <v>0</v>
      </c>
      <c r="W920" s="7">
        <f>'Section 10a Bilan_Diffusion'!P300</f>
        <v>0</v>
      </c>
      <c r="X920" s="7">
        <f>'Section 10a Bilan_Diffusion'!Q300</f>
        <v>0</v>
      </c>
      <c r="Y920" s="7">
        <f>'Section 10a Bilan_Diffusion'!R300</f>
        <v>0</v>
      </c>
      <c r="Z920" s="7">
        <f>'Section 10a Bilan_Diffusion'!S300</f>
        <v>0</v>
      </c>
      <c r="AA920" s="7">
        <f>'Section 10a Bilan_Diffusion'!T300</f>
        <v>0</v>
      </c>
      <c r="AB920" s="7">
        <f>'Section 10a Bilan_Diffusion'!U300</f>
        <v>0</v>
      </c>
    </row>
    <row r="921" spans="1:28">
      <c r="A921" s="7">
        <f>'Identification '!$F$11</f>
        <v>0</v>
      </c>
      <c r="B921" s="43" t="str">
        <f>IF(AND('Identification '!$F$11="",'Identification '!$F$15&lt;&gt;""),'Identification '!$F$15,IF('Identification '!$F$11="","",IF('Identification '!$F$13="Inscrire le nom de votre organisme dans la cellule F15",'Identification '!$F$15,'Identification '!$F$13)))</f>
        <v/>
      </c>
      <c r="C921" s="7" t="str">
        <f>REF!$BM$7</f>
        <v>2025-2026</v>
      </c>
      <c r="D921" s="7" t="s">
        <v>2972</v>
      </c>
      <c r="E921" s="43" t="str">
        <f>'Identification '!$F$17</f>
        <v/>
      </c>
      <c r="F921" s="7" t="str">
        <f>'Identification '!$G$18</f>
        <v/>
      </c>
      <c r="G921" s="167" t="str">
        <f>IF('Section 10a Bilan_Diffusion'!$D$6="","",'Section 10a Bilan_Diffusion'!$D$6)</f>
        <v/>
      </c>
      <c r="H921" s="7" t="str">
        <f>IF('Section 10a Bilan_Diffusion'!$D$8="","",'Section 10a Bilan_Diffusion'!$D$8)</f>
        <v/>
      </c>
      <c r="I921" s="7" t="str">
        <f>IF('Section 10a Bilan_Diffusion'!$K$8="","",'Section 10a Bilan_Diffusion'!$K$8)</f>
        <v/>
      </c>
      <c r="J921" s="43" t="str">
        <f>IF('Section 10a Bilan_Diffusion'!C301="","",'Section 10a Bilan_Diffusion'!C301)</f>
        <v/>
      </c>
      <c r="K921" s="1177" t="str">
        <f>IF('Section 10a Bilan_Diffusion'!D301="","",'Section 10a Bilan_Diffusion'!D301)</f>
        <v/>
      </c>
      <c r="L921" s="43" t="str">
        <f>IF('Section 10a Bilan_Diffusion'!E301="","",IF('Section 10a Bilan_Diffusion'!E301="«Choisir»","",'Section 10a Bilan_Diffusion'!E301))</f>
        <v/>
      </c>
      <c r="M921" s="43" t="str">
        <f>IF('Section 10a Bilan_Diffusion'!F301="","",IF('Section 10a Bilan_Diffusion'!F301="«Choisir»","",'Section 10a Bilan_Diffusion'!F301))</f>
        <v/>
      </c>
      <c r="N921" s="43" t="str">
        <f>IF('Section 10a Bilan_Diffusion'!G301="","",'Section 10a Bilan_Diffusion'!G301)</f>
        <v/>
      </c>
      <c r="O921" s="43" t="str">
        <f>IF('Section 10a Bilan_Diffusion'!H301="","",'Section 10a Bilan_Diffusion'!H301)</f>
        <v/>
      </c>
      <c r="P921" s="43" t="str">
        <f>IF('Section 10a Bilan_Diffusion'!I301="","",IF('Section 10a Bilan_Diffusion'!I301="«Choisir»","",'Section 10a Bilan_Diffusion'!I301))</f>
        <v/>
      </c>
      <c r="Q921" s="43" t="str">
        <f>IF('Section 10a Bilan_Diffusion'!J301="","",IF('Section 10a Bilan_Diffusion'!J301="«Choisir»","",'Section 10a Bilan_Diffusion'!J301))</f>
        <v/>
      </c>
      <c r="R921" s="7" t="str">
        <f>IF('Section 10a Bilan_Diffusion'!K301="","",'Section 10a Bilan_Diffusion'!K301)</f>
        <v/>
      </c>
      <c r="S921" s="7" t="str">
        <f>IF('Section 10a Bilan_Diffusion'!L301="","",'Section 10a Bilan_Diffusion'!L301)</f>
        <v/>
      </c>
      <c r="T921" s="7" t="str">
        <f>IF('Section 10a Bilan_Diffusion'!M301="","",'Section 10a Bilan_Diffusion'!M301)</f>
        <v/>
      </c>
      <c r="U921" s="7" t="str">
        <f>IF('Section 10a Bilan_Diffusion'!N301="","",'Section 10a Bilan_Diffusion'!N301)</f>
        <v/>
      </c>
      <c r="V921" s="7">
        <f>'Section 10a Bilan_Diffusion'!O301</f>
        <v>0</v>
      </c>
      <c r="W921" s="7">
        <f>'Section 10a Bilan_Diffusion'!P301</f>
        <v>0</v>
      </c>
      <c r="X921" s="7">
        <f>'Section 10a Bilan_Diffusion'!Q301</f>
        <v>0</v>
      </c>
      <c r="Y921" s="7">
        <f>'Section 10a Bilan_Diffusion'!R301</f>
        <v>0</v>
      </c>
      <c r="Z921" s="7">
        <f>'Section 10a Bilan_Diffusion'!S301</f>
        <v>0</v>
      </c>
      <c r="AA921" s="7">
        <f>'Section 10a Bilan_Diffusion'!T301</f>
        <v>0</v>
      </c>
      <c r="AB921" s="7">
        <f>'Section 10a Bilan_Diffusion'!U301</f>
        <v>0</v>
      </c>
    </row>
    <row r="922" spans="1:28">
      <c r="A922" s="7">
        <f>'Identification '!$F$11</f>
        <v>0</v>
      </c>
      <c r="B922" s="43" t="str">
        <f>IF(AND('Identification '!$F$11="",'Identification '!$F$15&lt;&gt;""),'Identification '!$F$15,IF('Identification '!$F$11="","",IF('Identification '!$F$13="Inscrire le nom de votre organisme dans la cellule F15",'Identification '!$F$15,'Identification '!$F$13)))</f>
        <v/>
      </c>
      <c r="C922" s="7" t="str">
        <f>REF!$BM$7</f>
        <v>2025-2026</v>
      </c>
      <c r="D922" s="7" t="s">
        <v>2972</v>
      </c>
      <c r="E922" s="43" t="str">
        <f>'Identification '!$F$17</f>
        <v/>
      </c>
      <c r="F922" s="7" t="str">
        <f>'Identification '!$G$18</f>
        <v/>
      </c>
      <c r="G922" s="167" t="str">
        <f>IF('Section 10a Bilan_Diffusion'!$D$6="","",'Section 10a Bilan_Diffusion'!$D$6)</f>
        <v/>
      </c>
      <c r="H922" s="7" t="str">
        <f>IF('Section 10a Bilan_Diffusion'!$D$8="","",'Section 10a Bilan_Diffusion'!$D$8)</f>
        <v/>
      </c>
      <c r="I922" s="7" t="str">
        <f>IF('Section 10a Bilan_Diffusion'!$K$8="","",'Section 10a Bilan_Diffusion'!$K$8)</f>
        <v/>
      </c>
      <c r="J922" s="43" t="str">
        <f>IF('Section 10a Bilan_Diffusion'!C302="","",'Section 10a Bilan_Diffusion'!C302)</f>
        <v/>
      </c>
      <c r="K922" s="1177" t="str">
        <f>IF('Section 10a Bilan_Diffusion'!D302="","",'Section 10a Bilan_Diffusion'!D302)</f>
        <v/>
      </c>
      <c r="L922" s="43" t="str">
        <f>IF('Section 10a Bilan_Diffusion'!E302="","",IF('Section 10a Bilan_Diffusion'!E302="«Choisir»","",'Section 10a Bilan_Diffusion'!E302))</f>
        <v/>
      </c>
      <c r="M922" s="43" t="str">
        <f>IF('Section 10a Bilan_Diffusion'!F302="","",IF('Section 10a Bilan_Diffusion'!F302="«Choisir»","",'Section 10a Bilan_Diffusion'!F302))</f>
        <v/>
      </c>
      <c r="N922" s="43" t="str">
        <f>IF('Section 10a Bilan_Diffusion'!G302="","",'Section 10a Bilan_Diffusion'!G302)</f>
        <v/>
      </c>
      <c r="O922" s="43" t="str">
        <f>IF('Section 10a Bilan_Diffusion'!H302="","",'Section 10a Bilan_Diffusion'!H302)</f>
        <v/>
      </c>
      <c r="P922" s="43" t="str">
        <f>IF('Section 10a Bilan_Diffusion'!I302="","",IF('Section 10a Bilan_Diffusion'!I302="«Choisir»","",'Section 10a Bilan_Diffusion'!I302))</f>
        <v/>
      </c>
      <c r="Q922" s="43" t="str">
        <f>IF('Section 10a Bilan_Diffusion'!J302="","",IF('Section 10a Bilan_Diffusion'!J302="«Choisir»","",'Section 10a Bilan_Diffusion'!J302))</f>
        <v/>
      </c>
      <c r="R922" s="7" t="str">
        <f>IF('Section 10a Bilan_Diffusion'!K302="","",'Section 10a Bilan_Diffusion'!K302)</f>
        <v/>
      </c>
      <c r="S922" s="7" t="str">
        <f>IF('Section 10a Bilan_Diffusion'!L302="","",'Section 10a Bilan_Diffusion'!L302)</f>
        <v/>
      </c>
      <c r="T922" s="7" t="str">
        <f>IF('Section 10a Bilan_Diffusion'!M302="","",'Section 10a Bilan_Diffusion'!M302)</f>
        <v/>
      </c>
      <c r="U922" s="7" t="str">
        <f>IF('Section 10a Bilan_Diffusion'!N302="","",'Section 10a Bilan_Diffusion'!N302)</f>
        <v/>
      </c>
      <c r="V922" s="7">
        <f>'Section 10a Bilan_Diffusion'!O302</f>
        <v>0</v>
      </c>
      <c r="W922" s="7">
        <f>'Section 10a Bilan_Diffusion'!P302</f>
        <v>0</v>
      </c>
      <c r="X922" s="7">
        <f>'Section 10a Bilan_Diffusion'!Q302</f>
        <v>0</v>
      </c>
      <c r="Y922" s="7">
        <f>'Section 10a Bilan_Diffusion'!R302</f>
        <v>0</v>
      </c>
      <c r="Z922" s="7">
        <f>'Section 10a Bilan_Diffusion'!S302</f>
        <v>0</v>
      </c>
      <c r="AA922" s="7">
        <f>'Section 10a Bilan_Diffusion'!T302</f>
        <v>0</v>
      </c>
      <c r="AB922" s="7">
        <f>'Section 10a Bilan_Diffusion'!U302</f>
        <v>0</v>
      </c>
    </row>
    <row r="923" spans="1:28">
      <c r="A923" s="7">
        <f>'Identification '!$F$11</f>
        <v>0</v>
      </c>
      <c r="B923" s="43" t="str">
        <f>IF(AND('Identification '!$F$11="",'Identification '!$F$15&lt;&gt;""),'Identification '!$F$15,IF('Identification '!$F$11="","",IF('Identification '!$F$13="Inscrire le nom de votre organisme dans la cellule F15",'Identification '!$F$15,'Identification '!$F$13)))</f>
        <v/>
      </c>
      <c r="C923" s="7" t="str">
        <f>REF!$BM$7</f>
        <v>2025-2026</v>
      </c>
      <c r="D923" s="7" t="s">
        <v>2972</v>
      </c>
      <c r="E923" s="43" t="str">
        <f>'Identification '!$F$17</f>
        <v/>
      </c>
      <c r="F923" s="7" t="str">
        <f>'Identification '!$G$18</f>
        <v/>
      </c>
      <c r="G923" s="167" t="str">
        <f>IF('Section 10a Bilan_Diffusion'!$D$6="","",'Section 10a Bilan_Diffusion'!$D$6)</f>
        <v/>
      </c>
      <c r="H923" s="7" t="str">
        <f>IF('Section 10a Bilan_Diffusion'!$D$8="","",'Section 10a Bilan_Diffusion'!$D$8)</f>
        <v/>
      </c>
      <c r="I923" s="7" t="str">
        <f>IF('Section 10a Bilan_Diffusion'!$K$8="","",'Section 10a Bilan_Diffusion'!$K$8)</f>
        <v/>
      </c>
      <c r="J923" s="43" t="str">
        <f>IF('Section 10a Bilan_Diffusion'!C303="","",'Section 10a Bilan_Diffusion'!C303)</f>
        <v/>
      </c>
      <c r="K923" s="1177" t="str">
        <f>IF('Section 10a Bilan_Diffusion'!D303="","",'Section 10a Bilan_Diffusion'!D303)</f>
        <v/>
      </c>
      <c r="L923" s="43" t="str">
        <f>IF('Section 10a Bilan_Diffusion'!E303="","",IF('Section 10a Bilan_Diffusion'!E303="«Choisir»","",'Section 10a Bilan_Diffusion'!E303))</f>
        <v/>
      </c>
      <c r="M923" s="43" t="str">
        <f>IF('Section 10a Bilan_Diffusion'!F303="","",IF('Section 10a Bilan_Diffusion'!F303="«Choisir»","",'Section 10a Bilan_Diffusion'!F303))</f>
        <v/>
      </c>
      <c r="N923" s="43" t="str">
        <f>IF('Section 10a Bilan_Diffusion'!G303="","",'Section 10a Bilan_Diffusion'!G303)</f>
        <v/>
      </c>
      <c r="O923" s="43" t="str">
        <f>IF('Section 10a Bilan_Diffusion'!H303="","",'Section 10a Bilan_Diffusion'!H303)</f>
        <v/>
      </c>
      <c r="P923" s="43" t="str">
        <f>IF('Section 10a Bilan_Diffusion'!I303="","",IF('Section 10a Bilan_Diffusion'!I303="«Choisir»","",'Section 10a Bilan_Diffusion'!I303))</f>
        <v/>
      </c>
      <c r="Q923" s="43" t="str">
        <f>IF('Section 10a Bilan_Diffusion'!J303="","",IF('Section 10a Bilan_Diffusion'!J303="«Choisir»","",'Section 10a Bilan_Diffusion'!J303))</f>
        <v/>
      </c>
      <c r="R923" s="7" t="str">
        <f>IF('Section 10a Bilan_Diffusion'!K303="","",'Section 10a Bilan_Diffusion'!K303)</f>
        <v/>
      </c>
      <c r="S923" s="7" t="str">
        <f>IF('Section 10a Bilan_Diffusion'!L303="","",'Section 10a Bilan_Diffusion'!L303)</f>
        <v/>
      </c>
      <c r="T923" s="7" t="str">
        <f>IF('Section 10a Bilan_Diffusion'!M303="","",'Section 10a Bilan_Diffusion'!M303)</f>
        <v/>
      </c>
      <c r="U923" s="7" t="str">
        <f>IF('Section 10a Bilan_Diffusion'!N303="","",'Section 10a Bilan_Diffusion'!N303)</f>
        <v/>
      </c>
      <c r="V923" s="7">
        <f>'Section 10a Bilan_Diffusion'!O303</f>
        <v>0</v>
      </c>
      <c r="W923" s="7">
        <f>'Section 10a Bilan_Diffusion'!P303</f>
        <v>0</v>
      </c>
      <c r="X923" s="7">
        <f>'Section 10a Bilan_Diffusion'!Q303</f>
        <v>0</v>
      </c>
      <c r="Y923" s="7">
        <f>'Section 10a Bilan_Diffusion'!R303</f>
        <v>0</v>
      </c>
      <c r="Z923" s="7">
        <f>'Section 10a Bilan_Diffusion'!S303</f>
        <v>0</v>
      </c>
      <c r="AA923" s="7">
        <f>'Section 10a Bilan_Diffusion'!T303</f>
        <v>0</v>
      </c>
      <c r="AB923" s="7">
        <f>'Section 10a Bilan_Diffusion'!U303</f>
        <v>0</v>
      </c>
    </row>
    <row r="924" spans="1:28">
      <c r="A924" s="7">
        <f>'Identification '!$F$11</f>
        <v>0</v>
      </c>
      <c r="B924" s="43" t="str">
        <f>IF(AND('Identification '!$F$11="",'Identification '!$F$15&lt;&gt;""),'Identification '!$F$15,IF('Identification '!$F$11="","",IF('Identification '!$F$13="Inscrire le nom de votre organisme dans la cellule F15",'Identification '!$F$15,'Identification '!$F$13)))</f>
        <v/>
      </c>
      <c r="C924" s="7" t="str">
        <f>REF!$BM$7</f>
        <v>2025-2026</v>
      </c>
      <c r="D924" s="7" t="s">
        <v>2972</v>
      </c>
      <c r="E924" s="43" t="str">
        <f>'Identification '!$F$17</f>
        <v/>
      </c>
      <c r="F924" s="7" t="str">
        <f>'Identification '!$G$18</f>
        <v/>
      </c>
      <c r="G924" s="167" t="str">
        <f>IF('Section 10a Bilan_Diffusion'!$D$6="","",'Section 10a Bilan_Diffusion'!$D$6)</f>
        <v/>
      </c>
      <c r="H924" s="7" t="str">
        <f>IF('Section 10a Bilan_Diffusion'!$D$8="","",'Section 10a Bilan_Diffusion'!$D$8)</f>
        <v/>
      </c>
      <c r="I924" s="7" t="str">
        <f>IF('Section 10a Bilan_Diffusion'!$K$8="","",'Section 10a Bilan_Diffusion'!$K$8)</f>
        <v/>
      </c>
      <c r="J924" s="43" t="str">
        <f>IF('Section 10a Bilan_Diffusion'!C304="","",'Section 10a Bilan_Diffusion'!C304)</f>
        <v/>
      </c>
      <c r="K924" s="1177" t="str">
        <f>IF('Section 10a Bilan_Diffusion'!D304="","",'Section 10a Bilan_Diffusion'!D304)</f>
        <v/>
      </c>
      <c r="L924" s="43" t="str">
        <f>IF('Section 10a Bilan_Diffusion'!E304="","",IF('Section 10a Bilan_Diffusion'!E304="«Choisir»","",'Section 10a Bilan_Diffusion'!E304))</f>
        <v/>
      </c>
      <c r="M924" s="43" t="str">
        <f>IF('Section 10a Bilan_Diffusion'!F304="","",IF('Section 10a Bilan_Diffusion'!F304="«Choisir»","",'Section 10a Bilan_Diffusion'!F304))</f>
        <v/>
      </c>
      <c r="N924" s="43" t="str">
        <f>IF('Section 10a Bilan_Diffusion'!G304="","",'Section 10a Bilan_Diffusion'!G304)</f>
        <v/>
      </c>
      <c r="O924" s="43" t="str">
        <f>IF('Section 10a Bilan_Diffusion'!H304="","",'Section 10a Bilan_Diffusion'!H304)</f>
        <v/>
      </c>
      <c r="P924" s="43" t="str">
        <f>IF('Section 10a Bilan_Diffusion'!I304="","",IF('Section 10a Bilan_Diffusion'!I304="«Choisir»","",'Section 10a Bilan_Diffusion'!I304))</f>
        <v/>
      </c>
      <c r="Q924" s="43" t="str">
        <f>IF('Section 10a Bilan_Diffusion'!J304="","",IF('Section 10a Bilan_Diffusion'!J304="«Choisir»","",'Section 10a Bilan_Diffusion'!J304))</f>
        <v/>
      </c>
      <c r="R924" s="7" t="str">
        <f>IF('Section 10a Bilan_Diffusion'!K304="","",'Section 10a Bilan_Diffusion'!K304)</f>
        <v/>
      </c>
      <c r="S924" s="7" t="str">
        <f>IF('Section 10a Bilan_Diffusion'!L304="","",'Section 10a Bilan_Diffusion'!L304)</f>
        <v/>
      </c>
      <c r="T924" s="7" t="str">
        <f>IF('Section 10a Bilan_Diffusion'!M304="","",'Section 10a Bilan_Diffusion'!M304)</f>
        <v/>
      </c>
      <c r="U924" s="7" t="str">
        <f>IF('Section 10a Bilan_Diffusion'!N304="","",'Section 10a Bilan_Diffusion'!N304)</f>
        <v/>
      </c>
      <c r="V924" s="7">
        <f>'Section 10a Bilan_Diffusion'!O304</f>
        <v>0</v>
      </c>
      <c r="W924" s="7">
        <f>'Section 10a Bilan_Diffusion'!P304</f>
        <v>0</v>
      </c>
      <c r="X924" s="7">
        <f>'Section 10a Bilan_Diffusion'!Q304</f>
        <v>0</v>
      </c>
      <c r="Y924" s="7">
        <f>'Section 10a Bilan_Diffusion'!R304</f>
        <v>0</v>
      </c>
      <c r="Z924" s="7">
        <f>'Section 10a Bilan_Diffusion'!S304</f>
        <v>0</v>
      </c>
      <c r="AA924" s="7">
        <f>'Section 10a Bilan_Diffusion'!T304</f>
        <v>0</v>
      </c>
      <c r="AB924" s="7">
        <f>'Section 10a Bilan_Diffusion'!U304</f>
        <v>0</v>
      </c>
    </row>
    <row r="925" spans="1:28">
      <c r="A925" s="7">
        <f>'Identification '!$F$11</f>
        <v>0</v>
      </c>
      <c r="B925" s="43" t="str">
        <f>IF(AND('Identification '!$F$11="",'Identification '!$F$15&lt;&gt;""),'Identification '!$F$15,IF('Identification '!$F$11="","",IF('Identification '!$F$13="Inscrire le nom de votre organisme dans la cellule F15",'Identification '!$F$15,'Identification '!$F$13)))</f>
        <v/>
      </c>
      <c r="C925" s="7" t="str">
        <f>REF!$BM$7</f>
        <v>2025-2026</v>
      </c>
      <c r="D925" s="7" t="s">
        <v>2972</v>
      </c>
      <c r="E925" s="43" t="str">
        <f>'Identification '!$F$17</f>
        <v/>
      </c>
      <c r="F925" s="7" t="str">
        <f>'Identification '!$G$18</f>
        <v/>
      </c>
      <c r="G925" s="167" t="str">
        <f>IF('Section 10a Bilan_Diffusion'!$D$6="","",'Section 10a Bilan_Diffusion'!$D$6)</f>
        <v/>
      </c>
      <c r="H925" s="7" t="str">
        <f>IF('Section 10a Bilan_Diffusion'!$D$8="","",'Section 10a Bilan_Diffusion'!$D$8)</f>
        <v/>
      </c>
      <c r="I925" s="7" t="str">
        <f>IF('Section 10a Bilan_Diffusion'!$K$8="","",'Section 10a Bilan_Diffusion'!$K$8)</f>
        <v/>
      </c>
      <c r="J925" s="43" t="str">
        <f>IF('Section 10a Bilan_Diffusion'!C305="","",'Section 10a Bilan_Diffusion'!C305)</f>
        <v/>
      </c>
      <c r="K925" s="1177" t="str">
        <f>IF('Section 10a Bilan_Diffusion'!D305="","",'Section 10a Bilan_Diffusion'!D305)</f>
        <v/>
      </c>
      <c r="L925" s="43" t="str">
        <f>IF('Section 10a Bilan_Diffusion'!E305="","",IF('Section 10a Bilan_Diffusion'!E305="«Choisir»","",'Section 10a Bilan_Diffusion'!E305))</f>
        <v/>
      </c>
      <c r="M925" s="43" t="str">
        <f>IF('Section 10a Bilan_Diffusion'!F305="","",IF('Section 10a Bilan_Diffusion'!F305="«Choisir»","",'Section 10a Bilan_Diffusion'!F305))</f>
        <v/>
      </c>
      <c r="N925" s="43" t="str">
        <f>IF('Section 10a Bilan_Diffusion'!G305="","",'Section 10a Bilan_Diffusion'!G305)</f>
        <v/>
      </c>
      <c r="O925" s="43" t="str">
        <f>IF('Section 10a Bilan_Diffusion'!H305="","",'Section 10a Bilan_Diffusion'!H305)</f>
        <v/>
      </c>
      <c r="P925" s="43" t="str">
        <f>IF('Section 10a Bilan_Diffusion'!I305="","",IF('Section 10a Bilan_Diffusion'!I305="«Choisir»","",'Section 10a Bilan_Diffusion'!I305))</f>
        <v/>
      </c>
      <c r="Q925" s="43" t="str">
        <f>IF('Section 10a Bilan_Diffusion'!J305="","",IF('Section 10a Bilan_Diffusion'!J305="«Choisir»","",'Section 10a Bilan_Diffusion'!J305))</f>
        <v/>
      </c>
      <c r="R925" s="7" t="str">
        <f>IF('Section 10a Bilan_Diffusion'!K305="","",'Section 10a Bilan_Diffusion'!K305)</f>
        <v/>
      </c>
      <c r="S925" s="7" t="str">
        <f>IF('Section 10a Bilan_Diffusion'!L305="","",'Section 10a Bilan_Diffusion'!L305)</f>
        <v/>
      </c>
      <c r="T925" s="7" t="str">
        <f>IF('Section 10a Bilan_Diffusion'!M305="","",'Section 10a Bilan_Diffusion'!M305)</f>
        <v/>
      </c>
      <c r="U925" s="7" t="str">
        <f>IF('Section 10a Bilan_Diffusion'!N305="","",'Section 10a Bilan_Diffusion'!N305)</f>
        <v/>
      </c>
      <c r="V925" s="7">
        <f>'Section 10a Bilan_Diffusion'!O305</f>
        <v>0</v>
      </c>
      <c r="W925" s="7">
        <f>'Section 10a Bilan_Diffusion'!P305</f>
        <v>0</v>
      </c>
      <c r="X925" s="7">
        <f>'Section 10a Bilan_Diffusion'!Q305</f>
        <v>0</v>
      </c>
      <c r="Y925" s="7">
        <f>'Section 10a Bilan_Diffusion'!R305</f>
        <v>0</v>
      </c>
      <c r="Z925" s="7">
        <f>'Section 10a Bilan_Diffusion'!S305</f>
        <v>0</v>
      </c>
      <c r="AA925" s="7">
        <f>'Section 10a Bilan_Diffusion'!T305</f>
        <v>0</v>
      </c>
      <c r="AB925" s="7">
        <f>'Section 10a Bilan_Diffusion'!U305</f>
        <v>0</v>
      </c>
    </row>
    <row r="926" spans="1:28">
      <c r="A926" s="7">
        <f>'Identification '!$F$11</f>
        <v>0</v>
      </c>
      <c r="B926" s="43" t="str">
        <f>IF(AND('Identification '!$F$11="",'Identification '!$F$15&lt;&gt;""),'Identification '!$F$15,IF('Identification '!$F$11="","",IF('Identification '!$F$13="Inscrire le nom de votre organisme dans la cellule F15",'Identification '!$F$15,'Identification '!$F$13)))</f>
        <v/>
      </c>
      <c r="C926" s="7" t="str">
        <f>REF!$BM$7</f>
        <v>2025-2026</v>
      </c>
      <c r="D926" s="7" t="s">
        <v>2972</v>
      </c>
      <c r="E926" s="43" t="str">
        <f>'Identification '!$F$17</f>
        <v/>
      </c>
      <c r="F926" s="7" t="str">
        <f>'Identification '!$G$18</f>
        <v/>
      </c>
      <c r="G926" s="167" t="str">
        <f>IF('Section 10a Bilan_Diffusion'!$D$6="","",'Section 10a Bilan_Diffusion'!$D$6)</f>
        <v/>
      </c>
      <c r="H926" s="7" t="str">
        <f>IF('Section 10a Bilan_Diffusion'!$D$8="","",'Section 10a Bilan_Diffusion'!$D$8)</f>
        <v/>
      </c>
      <c r="I926" s="7" t="str">
        <f>IF('Section 10a Bilan_Diffusion'!$K$8="","",'Section 10a Bilan_Diffusion'!$K$8)</f>
        <v/>
      </c>
      <c r="J926" s="43" t="str">
        <f>IF('Section 10a Bilan_Diffusion'!C306="","",'Section 10a Bilan_Diffusion'!C306)</f>
        <v/>
      </c>
      <c r="K926" s="1177" t="str">
        <f>IF('Section 10a Bilan_Diffusion'!D306="","",'Section 10a Bilan_Diffusion'!D306)</f>
        <v/>
      </c>
      <c r="L926" s="43" t="str">
        <f>IF('Section 10a Bilan_Diffusion'!E306="","",IF('Section 10a Bilan_Diffusion'!E306="«Choisir»","",'Section 10a Bilan_Diffusion'!E306))</f>
        <v/>
      </c>
      <c r="M926" s="43" t="str">
        <f>IF('Section 10a Bilan_Diffusion'!F306="","",IF('Section 10a Bilan_Diffusion'!F306="«Choisir»","",'Section 10a Bilan_Diffusion'!F306))</f>
        <v/>
      </c>
      <c r="N926" s="43" t="str">
        <f>IF('Section 10a Bilan_Diffusion'!G306="","",'Section 10a Bilan_Diffusion'!G306)</f>
        <v/>
      </c>
      <c r="O926" s="43" t="str">
        <f>IF('Section 10a Bilan_Diffusion'!H306="","",'Section 10a Bilan_Diffusion'!H306)</f>
        <v/>
      </c>
      <c r="P926" s="43" t="str">
        <f>IF('Section 10a Bilan_Diffusion'!I306="","",IF('Section 10a Bilan_Diffusion'!I306="«Choisir»","",'Section 10a Bilan_Diffusion'!I306))</f>
        <v/>
      </c>
      <c r="Q926" s="43" t="str">
        <f>IF('Section 10a Bilan_Diffusion'!J306="","",IF('Section 10a Bilan_Diffusion'!J306="«Choisir»","",'Section 10a Bilan_Diffusion'!J306))</f>
        <v/>
      </c>
      <c r="R926" s="7" t="str">
        <f>IF('Section 10a Bilan_Diffusion'!K306="","",'Section 10a Bilan_Diffusion'!K306)</f>
        <v/>
      </c>
      <c r="S926" s="7" t="str">
        <f>IF('Section 10a Bilan_Diffusion'!L306="","",'Section 10a Bilan_Diffusion'!L306)</f>
        <v/>
      </c>
      <c r="T926" s="7" t="str">
        <f>IF('Section 10a Bilan_Diffusion'!M306="","",'Section 10a Bilan_Diffusion'!M306)</f>
        <v/>
      </c>
      <c r="U926" s="7" t="str">
        <f>IF('Section 10a Bilan_Diffusion'!N306="","",'Section 10a Bilan_Diffusion'!N306)</f>
        <v/>
      </c>
      <c r="V926" s="7">
        <f>'Section 10a Bilan_Diffusion'!O306</f>
        <v>0</v>
      </c>
      <c r="W926" s="7">
        <f>'Section 10a Bilan_Diffusion'!P306</f>
        <v>0</v>
      </c>
      <c r="X926" s="7">
        <f>'Section 10a Bilan_Diffusion'!Q306</f>
        <v>0</v>
      </c>
      <c r="Y926" s="7">
        <f>'Section 10a Bilan_Diffusion'!R306</f>
        <v>0</v>
      </c>
      <c r="Z926" s="7">
        <f>'Section 10a Bilan_Diffusion'!S306</f>
        <v>0</v>
      </c>
      <c r="AA926" s="7">
        <f>'Section 10a Bilan_Diffusion'!T306</f>
        <v>0</v>
      </c>
      <c r="AB926" s="7">
        <f>'Section 10a Bilan_Diffusion'!U306</f>
        <v>0</v>
      </c>
    </row>
    <row r="927" spans="1:28">
      <c r="A927" s="7">
        <f>'Identification '!$F$11</f>
        <v>0</v>
      </c>
      <c r="B927" s="43" t="str">
        <f>IF(AND('Identification '!$F$11="",'Identification '!$F$15&lt;&gt;""),'Identification '!$F$15,IF('Identification '!$F$11="","",IF('Identification '!$F$13="Inscrire le nom de votre organisme dans la cellule F15",'Identification '!$F$15,'Identification '!$F$13)))</f>
        <v/>
      </c>
      <c r="C927" s="7" t="str">
        <f>REF!$BM$7</f>
        <v>2025-2026</v>
      </c>
      <c r="D927" s="7" t="s">
        <v>2972</v>
      </c>
      <c r="E927" s="43" t="str">
        <f>'Identification '!$F$17</f>
        <v/>
      </c>
      <c r="F927" s="7" t="str">
        <f>'Identification '!$G$18</f>
        <v/>
      </c>
      <c r="G927" s="167" t="str">
        <f>IF('Section 10a Bilan_Diffusion'!$D$6="","",'Section 10a Bilan_Diffusion'!$D$6)</f>
        <v/>
      </c>
      <c r="H927" s="7" t="str">
        <f>IF('Section 10a Bilan_Diffusion'!$D$8="","",'Section 10a Bilan_Diffusion'!$D$8)</f>
        <v/>
      </c>
      <c r="I927" s="7" t="str">
        <f>IF('Section 10a Bilan_Diffusion'!$K$8="","",'Section 10a Bilan_Diffusion'!$K$8)</f>
        <v/>
      </c>
      <c r="J927" s="43" t="str">
        <f>IF('Section 10a Bilan_Diffusion'!C307="","",'Section 10a Bilan_Diffusion'!C307)</f>
        <v/>
      </c>
      <c r="K927" s="1177" t="str">
        <f>IF('Section 10a Bilan_Diffusion'!D307="","",'Section 10a Bilan_Diffusion'!D307)</f>
        <v/>
      </c>
      <c r="L927" s="43" t="str">
        <f>IF('Section 10a Bilan_Diffusion'!E307="","",IF('Section 10a Bilan_Diffusion'!E307="«Choisir»","",'Section 10a Bilan_Diffusion'!E307))</f>
        <v/>
      </c>
      <c r="M927" s="43" t="str">
        <f>IF('Section 10a Bilan_Diffusion'!F307="","",IF('Section 10a Bilan_Diffusion'!F307="«Choisir»","",'Section 10a Bilan_Diffusion'!F307))</f>
        <v/>
      </c>
      <c r="N927" s="43" t="str">
        <f>IF('Section 10a Bilan_Diffusion'!G307="","",'Section 10a Bilan_Diffusion'!G307)</f>
        <v/>
      </c>
      <c r="O927" s="43" t="str">
        <f>IF('Section 10a Bilan_Diffusion'!H307="","",'Section 10a Bilan_Diffusion'!H307)</f>
        <v/>
      </c>
      <c r="P927" s="43" t="str">
        <f>IF('Section 10a Bilan_Diffusion'!I307="","",IF('Section 10a Bilan_Diffusion'!I307="«Choisir»","",'Section 10a Bilan_Diffusion'!I307))</f>
        <v/>
      </c>
      <c r="Q927" s="43" t="str">
        <f>IF('Section 10a Bilan_Diffusion'!J307="","",IF('Section 10a Bilan_Diffusion'!J307="«Choisir»","",'Section 10a Bilan_Diffusion'!J307))</f>
        <v/>
      </c>
      <c r="R927" s="7" t="str">
        <f>IF('Section 10a Bilan_Diffusion'!K307="","",'Section 10a Bilan_Diffusion'!K307)</f>
        <v/>
      </c>
      <c r="S927" s="7" t="str">
        <f>IF('Section 10a Bilan_Diffusion'!L307="","",'Section 10a Bilan_Diffusion'!L307)</f>
        <v/>
      </c>
      <c r="T927" s="7" t="str">
        <f>IF('Section 10a Bilan_Diffusion'!M307="","",'Section 10a Bilan_Diffusion'!M307)</f>
        <v/>
      </c>
      <c r="U927" s="7" t="str">
        <f>IF('Section 10a Bilan_Diffusion'!N307="","",'Section 10a Bilan_Diffusion'!N307)</f>
        <v/>
      </c>
      <c r="V927" s="7">
        <f>'Section 10a Bilan_Diffusion'!O307</f>
        <v>0</v>
      </c>
      <c r="W927" s="7">
        <f>'Section 10a Bilan_Diffusion'!P307</f>
        <v>0</v>
      </c>
      <c r="X927" s="7">
        <f>'Section 10a Bilan_Diffusion'!Q307</f>
        <v>0</v>
      </c>
      <c r="Y927" s="7">
        <f>'Section 10a Bilan_Diffusion'!R307</f>
        <v>0</v>
      </c>
      <c r="Z927" s="7">
        <f>'Section 10a Bilan_Diffusion'!S307</f>
        <v>0</v>
      </c>
      <c r="AA927" s="7">
        <f>'Section 10a Bilan_Diffusion'!T307</f>
        <v>0</v>
      </c>
      <c r="AB927" s="7">
        <f>'Section 10a Bilan_Diffusion'!U307</f>
        <v>0</v>
      </c>
    </row>
    <row r="928" spans="1:28">
      <c r="A928" s="7">
        <f>'Identification '!$F$11</f>
        <v>0</v>
      </c>
      <c r="B928" s="43" t="str">
        <f>IF(AND('Identification '!$F$11="",'Identification '!$F$15&lt;&gt;""),'Identification '!$F$15,IF('Identification '!$F$11="","",IF('Identification '!$F$13="Inscrire le nom de votre organisme dans la cellule F15",'Identification '!$F$15,'Identification '!$F$13)))</f>
        <v/>
      </c>
      <c r="C928" s="7" t="str">
        <f>REF!$BM$7</f>
        <v>2025-2026</v>
      </c>
      <c r="D928" s="7" t="s">
        <v>2972</v>
      </c>
      <c r="E928" s="43" t="str">
        <f>'Identification '!$F$17</f>
        <v/>
      </c>
      <c r="F928" s="7" t="str">
        <f>'Identification '!$G$18</f>
        <v/>
      </c>
      <c r="G928" s="167" t="str">
        <f>IF('Section 10a Bilan_Diffusion'!$D$6="","",'Section 10a Bilan_Diffusion'!$D$6)</f>
        <v/>
      </c>
      <c r="H928" s="7" t="str">
        <f>IF('Section 10a Bilan_Diffusion'!$D$8="","",'Section 10a Bilan_Diffusion'!$D$8)</f>
        <v/>
      </c>
      <c r="I928" s="7" t="str">
        <f>IF('Section 10a Bilan_Diffusion'!$K$8="","",'Section 10a Bilan_Diffusion'!$K$8)</f>
        <v/>
      </c>
      <c r="J928" s="43" t="str">
        <f>IF('Section 10a Bilan_Diffusion'!C308="","",'Section 10a Bilan_Diffusion'!C308)</f>
        <v/>
      </c>
      <c r="K928" s="1177" t="str">
        <f>IF('Section 10a Bilan_Diffusion'!D308="","",'Section 10a Bilan_Diffusion'!D308)</f>
        <v/>
      </c>
      <c r="L928" s="43" t="str">
        <f>IF('Section 10a Bilan_Diffusion'!E308="","",IF('Section 10a Bilan_Diffusion'!E308="«Choisir»","",'Section 10a Bilan_Diffusion'!E308))</f>
        <v/>
      </c>
      <c r="M928" s="43" t="str">
        <f>IF('Section 10a Bilan_Diffusion'!F308="","",IF('Section 10a Bilan_Diffusion'!F308="«Choisir»","",'Section 10a Bilan_Diffusion'!F308))</f>
        <v/>
      </c>
      <c r="N928" s="43" t="str">
        <f>IF('Section 10a Bilan_Diffusion'!G308="","",'Section 10a Bilan_Diffusion'!G308)</f>
        <v/>
      </c>
      <c r="O928" s="43" t="str">
        <f>IF('Section 10a Bilan_Diffusion'!H308="","",'Section 10a Bilan_Diffusion'!H308)</f>
        <v/>
      </c>
      <c r="P928" s="43" t="str">
        <f>IF('Section 10a Bilan_Diffusion'!I308="","",IF('Section 10a Bilan_Diffusion'!I308="«Choisir»","",'Section 10a Bilan_Diffusion'!I308))</f>
        <v/>
      </c>
      <c r="Q928" s="43" t="str">
        <f>IF('Section 10a Bilan_Diffusion'!J308="","",IF('Section 10a Bilan_Diffusion'!J308="«Choisir»","",'Section 10a Bilan_Diffusion'!J308))</f>
        <v/>
      </c>
      <c r="R928" s="7" t="str">
        <f>IF('Section 10a Bilan_Diffusion'!K308="","",'Section 10a Bilan_Diffusion'!K308)</f>
        <v/>
      </c>
      <c r="S928" s="7" t="str">
        <f>IF('Section 10a Bilan_Diffusion'!L308="","",'Section 10a Bilan_Diffusion'!L308)</f>
        <v/>
      </c>
      <c r="T928" s="7" t="str">
        <f>IF('Section 10a Bilan_Diffusion'!M308="","",'Section 10a Bilan_Diffusion'!M308)</f>
        <v/>
      </c>
      <c r="U928" s="7" t="str">
        <f>IF('Section 10a Bilan_Diffusion'!N308="","",'Section 10a Bilan_Diffusion'!N308)</f>
        <v/>
      </c>
      <c r="V928" s="7">
        <f>'Section 10a Bilan_Diffusion'!O308</f>
        <v>0</v>
      </c>
      <c r="W928" s="7">
        <f>'Section 10a Bilan_Diffusion'!P308</f>
        <v>0</v>
      </c>
      <c r="X928" s="7">
        <f>'Section 10a Bilan_Diffusion'!Q308</f>
        <v>0</v>
      </c>
      <c r="Y928" s="7">
        <f>'Section 10a Bilan_Diffusion'!R308</f>
        <v>0</v>
      </c>
      <c r="Z928" s="7">
        <f>'Section 10a Bilan_Diffusion'!S308</f>
        <v>0</v>
      </c>
      <c r="AA928" s="7">
        <f>'Section 10a Bilan_Diffusion'!T308</f>
        <v>0</v>
      </c>
      <c r="AB928" s="7">
        <f>'Section 10a Bilan_Diffusion'!U308</f>
        <v>0</v>
      </c>
    </row>
    <row r="929" spans="1:28">
      <c r="A929" s="7">
        <f>'Identification '!$F$11</f>
        <v>0</v>
      </c>
      <c r="B929" s="43" t="str">
        <f>IF(AND('Identification '!$F$11="",'Identification '!$F$15&lt;&gt;""),'Identification '!$F$15,IF('Identification '!$F$11="","",IF('Identification '!$F$13="Inscrire le nom de votre organisme dans la cellule F15",'Identification '!$F$15,'Identification '!$F$13)))</f>
        <v/>
      </c>
      <c r="C929" s="7" t="str">
        <f>REF!$BM$7</f>
        <v>2025-2026</v>
      </c>
      <c r="D929" s="7" t="s">
        <v>2972</v>
      </c>
      <c r="E929" s="43" t="str">
        <f>'Identification '!$F$17</f>
        <v/>
      </c>
      <c r="F929" s="7" t="str">
        <f>'Identification '!$G$18</f>
        <v/>
      </c>
      <c r="G929" s="167" t="str">
        <f>IF('Section 10a Bilan_Diffusion'!$D$6="","",'Section 10a Bilan_Diffusion'!$D$6)</f>
        <v/>
      </c>
      <c r="H929" s="7" t="str">
        <f>IF('Section 10a Bilan_Diffusion'!$D$8="","",'Section 10a Bilan_Diffusion'!$D$8)</f>
        <v/>
      </c>
      <c r="I929" s="7" t="str">
        <f>IF('Section 10a Bilan_Diffusion'!$K$8="","",'Section 10a Bilan_Diffusion'!$K$8)</f>
        <v/>
      </c>
      <c r="J929" s="43" t="str">
        <f>IF('Section 10a Bilan_Diffusion'!C309="","",'Section 10a Bilan_Diffusion'!C309)</f>
        <v/>
      </c>
      <c r="K929" s="1177" t="str">
        <f>IF('Section 10a Bilan_Diffusion'!D309="","",'Section 10a Bilan_Diffusion'!D309)</f>
        <v/>
      </c>
      <c r="L929" s="43" t="str">
        <f>IF('Section 10a Bilan_Diffusion'!E309="","",IF('Section 10a Bilan_Diffusion'!E309="«Choisir»","",'Section 10a Bilan_Diffusion'!E309))</f>
        <v/>
      </c>
      <c r="M929" s="43" t="str">
        <f>IF('Section 10a Bilan_Diffusion'!F309="","",IF('Section 10a Bilan_Diffusion'!F309="«Choisir»","",'Section 10a Bilan_Diffusion'!F309))</f>
        <v/>
      </c>
      <c r="N929" s="43" t="str">
        <f>IF('Section 10a Bilan_Diffusion'!G309="","",'Section 10a Bilan_Diffusion'!G309)</f>
        <v/>
      </c>
      <c r="O929" s="43" t="str">
        <f>IF('Section 10a Bilan_Diffusion'!H309="","",'Section 10a Bilan_Diffusion'!H309)</f>
        <v/>
      </c>
      <c r="P929" s="43" t="str">
        <f>IF('Section 10a Bilan_Diffusion'!I309="","",IF('Section 10a Bilan_Diffusion'!I309="«Choisir»","",'Section 10a Bilan_Diffusion'!I309))</f>
        <v/>
      </c>
      <c r="Q929" s="43" t="str">
        <f>IF('Section 10a Bilan_Diffusion'!J309="","",IF('Section 10a Bilan_Diffusion'!J309="«Choisir»","",'Section 10a Bilan_Diffusion'!J309))</f>
        <v/>
      </c>
      <c r="R929" s="7" t="str">
        <f>IF('Section 10a Bilan_Diffusion'!K309="","",'Section 10a Bilan_Diffusion'!K309)</f>
        <v/>
      </c>
      <c r="S929" s="7" t="str">
        <f>IF('Section 10a Bilan_Diffusion'!L309="","",'Section 10a Bilan_Diffusion'!L309)</f>
        <v/>
      </c>
      <c r="T929" s="7" t="str">
        <f>IF('Section 10a Bilan_Diffusion'!M309="","",'Section 10a Bilan_Diffusion'!M309)</f>
        <v/>
      </c>
      <c r="U929" s="7" t="str">
        <f>IF('Section 10a Bilan_Diffusion'!N309="","",'Section 10a Bilan_Diffusion'!N309)</f>
        <v/>
      </c>
      <c r="V929" s="7">
        <f>'Section 10a Bilan_Diffusion'!O309</f>
        <v>0</v>
      </c>
      <c r="W929" s="7">
        <f>'Section 10a Bilan_Diffusion'!P309</f>
        <v>0</v>
      </c>
      <c r="X929" s="7">
        <f>'Section 10a Bilan_Diffusion'!Q309</f>
        <v>0</v>
      </c>
      <c r="Y929" s="7">
        <f>'Section 10a Bilan_Diffusion'!R309</f>
        <v>0</v>
      </c>
      <c r="Z929" s="7">
        <f>'Section 10a Bilan_Diffusion'!S309</f>
        <v>0</v>
      </c>
      <c r="AA929" s="7">
        <f>'Section 10a Bilan_Diffusion'!T309</f>
        <v>0</v>
      </c>
      <c r="AB929" s="7">
        <f>'Section 10a Bilan_Diffusion'!U309</f>
        <v>0</v>
      </c>
    </row>
    <row r="930" spans="1:28">
      <c r="A930" s="7">
        <f>'Identification '!$F$11</f>
        <v>0</v>
      </c>
      <c r="B930" s="43" t="str">
        <f>IF(AND('Identification '!$F$11="",'Identification '!$F$15&lt;&gt;""),'Identification '!$F$15,IF('Identification '!$F$11="","",IF('Identification '!$F$13="Inscrire le nom de votre organisme dans la cellule F15",'Identification '!$F$15,'Identification '!$F$13)))</f>
        <v/>
      </c>
      <c r="C930" s="7" t="str">
        <f>REF!$BM$7</f>
        <v>2025-2026</v>
      </c>
      <c r="D930" s="7" t="s">
        <v>2972</v>
      </c>
      <c r="E930" s="43" t="str">
        <f>'Identification '!$F$17</f>
        <v/>
      </c>
      <c r="F930" s="7" t="str">
        <f>'Identification '!$G$18</f>
        <v/>
      </c>
      <c r="G930" s="167" t="str">
        <f>IF('Section 10a Bilan_Diffusion'!$D$6="","",'Section 10a Bilan_Diffusion'!$D$6)</f>
        <v/>
      </c>
      <c r="H930" s="7" t="str">
        <f>IF('Section 10a Bilan_Diffusion'!$D$8="","",'Section 10a Bilan_Diffusion'!$D$8)</f>
        <v/>
      </c>
      <c r="I930" s="7" t="str">
        <f>IF('Section 10a Bilan_Diffusion'!$K$8="","",'Section 10a Bilan_Diffusion'!$K$8)</f>
        <v/>
      </c>
      <c r="J930" s="43" t="str">
        <f>IF('Section 10a Bilan_Diffusion'!C310="","",'Section 10a Bilan_Diffusion'!C310)</f>
        <v/>
      </c>
      <c r="K930" s="1177" t="str">
        <f>IF('Section 10a Bilan_Diffusion'!D310="","",'Section 10a Bilan_Diffusion'!D310)</f>
        <v/>
      </c>
      <c r="L930" s="43" t="str">
        <f>IF('Section 10a Bilan_Diffusion'!E310="","",IF('Section 10a Bilan_Diffusion'!E310="«Choisir»","",'Section 10a Bilan_Diffusion'!E310))</f>
        <v/>
      </c>
      <c r="M930" s="43" t="str">
        <f>IF('Section 10a Bilan_Diffusion'!F310="","",IF('Section 10a Bilan_Diffusion'!F310="«Choisir»","",'Section 10a Bilan_Diffusion'!F310))</f>
        <v/>
      </c>
      <c r="N930" s="43" t="str">
        <f>IF('Section 10a Bilan_Diffusion'!G310="","",'Section 10a Bilan_Diffusion'!G310)</f>
        <v/>
      </c>
      <c r="O930" s="43" t="str">
        <f>IF('Section 10a Bilan_Diffusion'!H310="","",'Section 10a Bilan_Diffusion'!H310)</f>
        <v/>
      </c>
      <c r="P930" s="43" t="str">
        <f>IF('Section 10a Bilan_Diffusion'!I310="","",IF('Section 10a Bilan_Diffusion'!I310="«Choisir»","",'Section 10a Bilan_Diffusion'!I310))</f>
        <v/>
      </c>
      <c r="Q930" s="43" t="str">
        <f>IF('Section 10a Bilan_Diffusion'!J310="","",IF('Section 10a Bilan_Diffusion'!J310="«Choisir»","",'Section 10a Bilan_Diffusion'!J310))</f>
        <v/>
      </c>
      <c r="R930" s="7" t="str">
        <f>IF('Section 10a Bilan_Diffusion'!K310="","",'Section 10a Bilan_Diffusion'!K310)</f>
        <v/>
      </c>
      <c r="S930" s="7" t="str">
        <f>IF('Section 10a Bilan_Diffusion'!L310="","",'Section 10a Bilan_Diffusion'!L310)</f>
        <v/>
      </c>
      <c r="T930" s="7" t="str">
        <f>IF('Section 10a Bilan_Diffusion'!M310="","",'Section 10a Bilan_Diffusion'!M310)</f>
        <v/>
      </c>
      <c r="U930" s="7" t="str">
        <f>IF('Section 10a Bilan_Diffusion'!N310="","",'Section 10a Bilan_Diffusion'!N310)</f>
        <v/>
      </c>
      <c r="V930" s="7">
        <f>'Section 10a Bilan_Diffusion'!O310</f>
        <v>0</v>
      </c>
      <c r="W930" s="7">
        <f>'Section 10a Bilan_Diffusion'!P310</f>
        <v>0</v>
      </c>
      <c r="X930" s="7">
        <f>'Section 10a Bilan_Diffusion'!Q310</f>
        <v>0</v>
      </c>
      <c r="Y930" s="7">
        <f>'Section 10a Bilan_Diffusion'!R310</f>
        <v>0</v>
      </c>
      <c r="Z930" s="7">
        <f>'Section 10a Bilan_Diffusion'!S310</f>
        <v>0</v>
      </c>
      <c r="AA930" s="7">
        <f>'Section 10a Bilan_Diffusion'!T310</f>
        <v>0</v>
      </c>
      <c r="AB930" s="7">
        <f>'Section 10a Bilan_Diffusion'!U310</f>
        <v>0</v>
      </c>
    </row>
    <row r="931" spans="1:28">
      <c r="A931" s="7">
        <f>'Identification '!$F$11</f>
        <v>0</v>
      </c>
      <c r="B931" s="43" t="str">
        <f>IF(AND('Identification '!$F$11="",'Identification '!$F$15&lt;&gt;""),'Identification '!$F$15,IF('Identification '!$F$11="","",IF('Identification '!$F$13="Inscrire le nom de votre organisme dans la cellule F15",'Identification '!$F$15,'Identification '!$F$13)))</f>
        <v/>
      </c>
      <c r="C931" s="7" t="str">
        <f>REF!$BM$7</f>
        <v>2025-2026</v>
      </c>
      <c r="D931" s="7" t="s">
        <v>2972</v>
      </c>
      <c r="E931" s="43" t="str">
        <f>'Identification '!$F$17</f>
        <v/>
      </c>
      <c r="F931" s="7" t="str">
        <f>'Identification '!$G$18</f>
        <v/>
      </c>
      <c r="G931" s="167" t="str">
        <f>IF('Section 10a Bilan_Diffusion'!$D$6="","",'Section 10a Bilan_Diffusion'!$D$6)</f>
        <v/>
      </c>
      <c r="H931" s="7" t="str">
        <f>IF('Section 10a Bilan_Diffusion'!$D$8="","",'Section 10a Bilan_Diffusion'!$D$8)</f>
        <v/>
      </c>
      <c r="I931" s="7" t="str">
        <f>IF('Section 10a Bilan_Diffusion'!$K$8="","",'Section 10a Bilan_Diffusion'!$K$8)</f>
        <v/>
      </c>
      <c r="J931" s="43" t="str">
        <f>IF('Section 10a Bilan_Diffusion'!C311="","",'Section 10a Bilan_Diffusion'!C311)</f>
        <v/>
      </c>
      <c r="K931" s="1177" t="str">
        <f>IF('Section 10a Bilan_Diffusion'!D311="","",'Section 10a Bilan_Diffusion'!D311)</f>
        <v/>
      </c>
      <c r="L931" s="43" t="str">
        <f>IF('Section 10a Bilan_Diffusion'!E311="","",IF('Section 10a Bilan_Diffusion'!E311="«Choisir»","",'Section 10a Bilan_Diffusion'!E311))</f>
        <v/>
      </c>
      <c r="M931" s="43" t="str">
        <f>IF('Section 10a Bilan_Diffusion'!F311="","",IF('Section 10a Bilan_Diffusion'!F311="«Choisir»","",'Section 10a Bilan_Diffusion'!F311))</f>
        <v/>
      </c>
      <c r="N931" s="43" t="str">
        <f>IF('Section 10a Bilan_Diffusion'!G311="","",'Section 10a Bilan_Diffusion'!G311)</f>
        <v/>
      </c>
      <c r="O931" s="43" t="str">
        <f>IF('Section 10a Bilan_Diffusion'!H311="","",'Section 10a Bilan_Diffusion'!H311)</f>
        <v/>
      </c>
      <c r="P931" s="43" t="str">
        <f>IF('Section 10a Bilan_Diffusion'!I311="","",IF('Section 10a Bilan_Diffusion'!I311="«Choisir»","",'Section 10a Bilan_Diffusion'!I311))</f>
        <v/>
      </c>
      <c r="Q931" s="43" t="str">
        <f>IF('Section 10a Bilan_Diffusion'!J311="","",IF('Section 10a Bilan_Diffusion'!J311="«Choisir»","",'Section 10a Bilan_Diffusion'!J311))</f>
        <v/>
      </c>
      <c r="R931" s="7" t="str">
        <f>IF('Section 10a Bilan_Diffusion'!K311="","",'Section 10a Bilan_Diffusion'!K311)</f>
        <v/>
      </c>
      <c r="S931" s="7" t="str">
        <f>IF('Section 10a Bilan_Diffusion'!L311="","",'Section 10a Bilan_Diffusion'!L311)</f>
        <v/>
      </c>
      <c r="T931" s="7" t="str">
        <f>IF('Section 10a Bilan_Diffusion'!M311="","",'Section 10a Bilan_Diffusion'!M311)</f>
        <v/>
      </c>
      <c r="U931" s="7" t="str">
        <f>IF('Section 10a Bilan_Diffusion'!N311="","",'Section 10a Bilan_Diffusion'!N311)</f>
        <v/>
      </c>
      <c r="V931" s="7">
        <f>'Section 10a Bilan_Diffusion'!O311</f>
        <v>0</v>
      </c>
      <c r="W931" s="7">
        <f>'Section 10a Bilan_Diffusion'!P311</f>
        <v>0</v>
      </c>
      <c r="X931" s="7">
        <f>'Section 10a Bilan_Diffusion'!Q311</f>
        <v>0</v>
      </c>
      <c r="Y931" s="7">
        <f>'Section 10a Bilan_Diffusion'!R311</f>
        <v>0</v>
      </c>
      <c r="Z931" s="7">
        <f>'Section 10a Bilan_Diffusion'!S311</f>
        <v>0</v>
      </c>
      <c r="AA931" s="7">
        <f>'Section 10a Bilan_Diffusion'!T311</f>
        <v>0</v>
      </c>
      <c r="AB931" s="7">
        <f>'Section 10a Bilan_Diffusion'!U311</f>
        <v>0</v>
      </c>
    </row>
    <row r="932" spans="1:28">
      <c r="A932" s="7">
        <f>'Identification '!$F$11</f>
        <v>0</v>
      </c>
      <c r="B932" s="43" t="str">
        <f>IF(AND('Identification '!$F$11="",'Identification '!$F$15&lt;&gt;""),'Identification '!$F$15,IF('Identification '!$F$11="","",IF('Identification '!$F$13="Inscrire le nom de votre organisme dans la cellule F15",'Identification '!$F$15,'Identification '!$F$13)))</f>
        <v/>
      </c>
      <c r="C932" s="7" t="str">
        <f>REF!$BM$7</f>
        <v>2025-2026</v>
      </c>
      <c r="D932" s="7" t="s">
        <v>2972</v>
      </c>
      <c r="E932" s="43" t="str">
        <f>'Identification '!$F$17</f>
        <v/>
      </c>
      <c r="F932" s="7" t="str">
        <f>'Identification '!$G$18</f>
        <v/>
      </c>
      <c r="G932" s="167" t="str">
        <f>IF('Section 10a Bilan_Diffusion'!$D$6="","",'Section 10a Bilan_Diffusion'!$D$6)</f>
        <v/>
      </c>
      <c r="H932" s="7" t="str">
        <f>IF('Section 10a Bilan_Diffusion'!$D$8="","",'Section 10a Bilan_Diffusion'!$D$8)</f>
        <v/>
      </c>
      <c r="I932" s="7" t="str">
        <f>IF('Section 10a Bilan_Diffusion'!$K$8="","",'Section 10a Bilan_Diffusion'!$K$8)</f>
        <v/>
      </c>
      <c r="J932" s="43" t="str">
        <f>IF('Section 10a Bilan_Diffusion'!C312="","",'Section 10a Bilan_Diffusion'!C312)</f>
        <v/>
      </c>
      <c r="K932" s="1177" t="str">
        <f>IF('Section 10a Bilan_Diffusion'!D312="","",'Section 10a Bilan_Diffusion'!D312)</f>
        <v/>
      </c>
      <c r="L932" s="43" t="str">
        <f>IF('Section 10a Bilan_Diffusion'!E312="","",IF('Section 10a Bilan_Diffusion'!E312="«Choisir»","",'Section 10a Bilan_Diffusion'!E312))</f>
        <v/>
      </c>
      <c r="M932" s="43" t="str">
        <f>IF('Section 10a Bilan_Diffusion'!F312="","",IF('Section 10a Bilan_Diffusion'!F312="«Choisir»","",'Section 10a Bilan_Diffusion'!F312))</f>
        <v/>
      </c>
      <c r="N932" s="43" t="str">
        <f>IF('Section 10a Bilan_Diffusion'!G312="","",'Section 10a Bilan_Diffusion'!G312)</f>
        <v/>
      </c>
      <c r="O932" s="43" t="str">
        <f>IF('Section 10a Bilan_Diffusion'!H312="","",'Section 10a Bilan_Diffusion'!H312)</f>
        <v/>
      </c>
      <c r="P932" s="43" t="str">
        <f>IF('Section 10a Bilan_Diffusion'!I312="","",IF('Section 10a Bilan_Diffusion'!I312="«Choisir»","",'Section 10a Bilan_Diffusion'!I312))</f>
        <v/>
      </c>
      <c r="Q932" s="43" t="str">
        <f>IF('Section 10a Bilan_Diffusion'!J312="","",IF('Section 10a Bilan_Diffusion'!J312="«Choisir»","",'Section 10a Bilan_Diffusion'!J312))</f>
        <v/>
      </c>
      <c r="R932" s="7" t="str">
        <f>IF('Section 10a Bilan_Diffusion'!K312="","",'Section 10a Bilan_Diffusion'!K312)</f>
        <v/>
      </c>
      <c r="S932" s="7" t="str">
        <f>IF('Section 10a Bilan_Diffusion'!L312="","",'Section 10a Bilan_Diffusion'!L312)</f>
        <v/>
      </c>
      <c r="T932" s="7" t="str">
        <f>IF('Section 10a Bilan_Diffusion'!M312="","",'Section 10a Bilan_Diffusion'!M312)</f>
        <v/>
      </c>
      <c r="U932" s="7" t="str">
        <f>IF('Section 10a Bilan_Diffusion'!N312="","",'Section 10a Bilan_Diffusion'!N312)</f>
        <v/>
      </c>
      <c r="V932" s="7">
        <f>'Section 10a Bilan_Diffusion'!O312</f>
        <v>0</v>
      </c>
      <c r="W932" s="7">
        <f>'Section 10a Bilan_Diffusion'!P312</f>
        <v>0</v>
      </c>
      <c r="X932" s="7">
        <f>'Section 10a Bilan_Diffusion'!Q312</f>
        <v>0</v>
      </c>
      <c r="Y932" s="7">
        <f>'Section 10a Bilan_Diffusion'!R312</f>
        <v>0</v>
      </c>
      <c r="Z932" s="7">
        <f>'Section 10a Bilan_Diffusion'!S312</f>
        <v>0</v>
      </c>
      <c r="AA932" s="7">
        <f>'Section 10a Bilan_Diffusion'!T312</f>
        <v>0</v>
      </c>
      <c r="AB932" s="7">
        <f>'Section 10a Bilan_Diffusion'!U312</f>
        <v>0</v>
      </c>
    </row>
    <row r="933" spans="1:28">
      <c r="A933" s="7">
        <f>'Identification '!$F$11</f>
        <v>0</v>
      </c>
      <c r="B933" s="43" t="str">
        <f>IF(AND('Identification '!$F$11="",'Identification '!$F$15&lt;&gt;""),'Identification '!$F$15,IF('Identification '!$F$11="","",IF('Identification '!$F$13="Inscrire le nom de votre organisme dans la cellule F15",'Identification '!$F$15,'Identification '!$F$13)))</f>
        <v/>
      </c>
      <c r="C933" s="7" t="str">
        <f>REF!$BM$7</f>
        <v>2025-2026</v>
      </c>
      <c r="D933" s="7" t="s">
        <v>2972</v>
      </c>
      <c r="E933" s="43" t="str">
        <f>'Identification '!$F$17</f>
        <v/>
      </c>
      <c r="F933" s="7" t="str">
        <f>'Identification '!$G$18</f>
        <v/>
      </c>
      <c r="G933" s="167" t="str">
        <f>IF('Section 10a Bilan_Diffusion'!$D$6="","",'Section 10a Bilan_Diffusion'!$D$6)</f>
        <v/>
      </c>
      <c r="H933" s="7" t="str">
        <f>IF('Section 10a Bilan_Diffusion'!$D$8="","",'Section 10a Bilan_Diffusion'!$D$8)</f>
        <v/>
      </c>
      <c r="I933" s="7" t="str">
        <f>IF('Section 10a Bilan_Diffusion'!$K$8="","",'Section 10a Bilan_Diffusion'!$K$8)</f>
        <v/>
      </c>
      <c r="J933" s="43" t="str">
        <f>IF('Section 10a Bilan_Diffusion'!C313="","",'Section 10a Bilan_Diffusion'!C313)</f>
        <v/>
      </c>
      <c r="K933" s="1177" t="str">
        <f>IF('Section 10a Bilan_Diffusion'!D313="","",'Section 10a Bilan_Diffusion'!D313)</f>
        <v/>
      </c>
      <c r="L933" s="43" t="str">
        <f>IF('Section 10a Bilan_Diffusion'!E313="","",IF('Section 10a Bilan_Diffusion'!E313="«Choisir»","",'Section 10a Bilan_Diffusion'!E313))</f>
        <v/>
      </c>
      <c r="M933" s="43" t="str">
        <f>IF('Section 10a Bilan_Diffusion'!F313="","",IF('Section 10a Bilan_Diffusion'!F313="«Choisir»","",'Section 10a Bilan_Diffusion'!F313))</f>
        <v/>
      </c>
      <c r="N933" s="43" t="str">
        <f>IF('Section 10a Bilan_Diffusion'!G313="","",'Section 10a Bilan_Diffusion'!G313)</f>
        <v/>
      </c>
      <c r="O933" s="43" t="str">
        <f>IF('Section 10a Bilan_Diffusion'!H313="","",'Section 10a Bilan_Diffusion'!H313)</f>
        <v/>
      </c>
      <c r="P933" s="43" t="str">
        <f>IF('Section 10a Bilan_Diffusion'!I313="","",IF('Section 10a Bilan_Diffusion'!I313="«Choisir»","",'Section 10a Bilan_Diffusion'!I313))</f>
        <v/>
      </c>
      <c r="Q933" s="43" t="str">
        <f>IF('Section 10a Bilan_Diffusion'!J313="","",IF('Section 10a Bilan_Diffusion'!J313="«Choisir»","",'Section 10a Bilan_Diffusion'!J313))</f>
        <v/>
      </c>
      <c r="R933" s="7" t="str">
        <f>IF('Section 10a Bilan_Diffusion'!K313="","",'Section 10a Bilan_Diffusion'!K313)</f>
        <v/>
      </c>
      <c r="S933" s="7" t="str">
        <f>IF('Section 10a Bilan_Diffusion'!L313="","",'Section 10a Bilan_Diffusion'!L313)</f>
        <v/>
      </c>
      <c r="T933" s="7" t="str">
        <f>IF('Section 10a Bilan_Diffusion'!M313="","",'Section 10a Bilan_Diffusion'!M313)</f>
        <v/>
      </c>
      <c r="U933" s="7" t="str">
        <f>IF('Section 10a Bilan_Diffusion'!N313="","",'Section 10a Bilan_Diffusion'!N313)</f>
        <v/>
      </c>
      <c r="V933" s="7">
        <f>'Section 10a Bilan_Diffusion'!O313</f>
        <v>0</v>
      </c>
      <c r="W933" s="7">
        <f>'Section 10a Bilan_Diffusion'!P313</f>
        <v>0</v>
      </c>
      <c r="X933" s="7">
        <f>'Section 10a Bilan_Diffusion'!Q313</f>
        <v>0</v>
      </c>
      <c r="Y933" s="7">
        <f>'Section 10a Bilan_Diffusion'!R313</f>
        <v>0</v>
      </c>
      <c r="Z933" s="7">
        <f>'Section 10a Bilan_Diffusion'!S313</f>
        <v>0</v>
      </c>
      <c r="AA933" s="7">
        <f>'Section 10a Bilan_Diffusion'!T313</f>
        <v>0</v>
      </c>
      <c r="AB933" s="7">
        <f>'Section 10a Bilan_Diffusion'!U313</f>
        <v>0</v>
      </c>
    </row>
    <row r="934" spans="1:28">
      <c r="A934" s="7">
        <f>'Identification '!$F$11</f>
        <v>0</v>
      </c>
      <c r="B934" s="43" t="str">
        <f>IF(AND('Identification '!$F$11="",'Identification '!$F$15&lt;&gt;""),'Identification '!$F$15,IF('Identification '!$F$11="","",IF('Identification '!$F$13="Inscrire le nom de votre organisme dans la cellule F15",'Identification '!$F$15,'Identification '!$F$13)))</f>
        <v/>
      </c>
      <c r="C934" s="7" t="str">
        <f>REF!$BM$7</f>
        <v>2025-2026</v>
      </c>
      <c r="D934" s="7" t="s">
        <v>2972</v>
      </c>
      <c r="E934" s="43" t="str">
        <f>'Identification '!$F$17</f>
        <v/>
      </c>
      <c r="F934" s="7" t="str">
        <f>'Identification '!$G$18</f>
        <v/>
      </c>
      <c r="G934" s="167" t="str">
        <f>IF('Section 10a Bilan_Diffusion'!$D$6="","",'Section 10a Bilan_Diffusion'!$D$6)</f>
        <v/>
      </c>
      <c r="H934" s="7" t="str">
        <f>IF('Section 10a Bilan_Diffusion'!$D$8="","",'Section 10a Bilan_Diffusion'!$D$8)</f>
        <v/>
      </c>
      <c r="I934" s="7" t="str">
        <f>IF('Section 10a Bilan_Diffusion'!$K$8="","",'Section 10a Bilan_Diffusion'!$K$8)</f>
        <v/>
      </c>
      <c r="J934" s="43" t="str">
        <f>IF('Section 10a Bilan_Diffusion'!C314="","",'Section 10a Bilan_Diffusion'!C314)</f>
        <v/>
      </c>
      <c r="K934" s="1177" t="str">
        <f>IF('Section 10a Bilan_Diffusion'!D314="","",'Section 10a Bilan_Diffusion'!D314)</f>
        <v/>
      </c>
      <c r="L934" s="43" t="str">
        <f>IF('Section 10a Bilan_Diffusion'!E314="","",IF('Section 10a Bilan_Diffusion'!E314="«Choisir»","",'Section 10a Bilan_Diffusion'!E314))</f>
        <v/>
      </c>
      <c r="M934" s="43" t="str">
        <f>IF('Section 10a Bilan_Diffusion'!F314="","",IF('Section 10a Bilan_Diffusion'!F314="«Choisir»","",'Section 10a Bilan_Diffusion'!F314))</f>
        <v/>
      </c>
      <c r="N934" s="43" t="str">
        <f>IF('Section 10a Bilan_Diffusion'!G314="","",'Section 10a Bilan_Diffusion'!G314)</f>
        <v/>
      </c>
      <c r="O934" s="43" t="str">
        <f>IF('Section 10a Bilan_Diffusion'!H314="","",'Section 10a Bilan_Diffusion'!H314)</f>
        <v/>
      </c>
      <c r="P934" s="43" t="str">
        <f>IF('Section 10a Bilan_Diffusion'!I314="","",IF('Section 10a Bilan_Diffusion'!I314="«Choisir»","",'Section 10a Bilan_Diffusion'!I314))</f>
        <v/>
      </c>
      <c r="Q934" s="43" t="str">
        <f>IF('Section 10a Bilan_Diffusion'!J314="","",IF('Section 10a Bilan_Diffusion'!J314="«Choisir»","",'Section 10a Bilan_Diffusion'!J314))</f>
        <v/>
      </c>
      <c r="R934" s="7" t="str">
        <f>IF('Section 10a Bilan_Diffusion'!K314="","",'Section 10a Bilan_Diffusion'!K314)</f>
        <v/>
      </c>
      <c r="S934" s="7" t="str">
        <f>IF('Section 10a Bilan_Diffusion'!L314="","",'Section 10a Bilan_Diffusion'!L314)</f>
        <v/>
      </c>
      <c r="T934" s="7" t="str">
        <f>IF('Section 10a Bilan_Diffusion'!M314="","",'Section 10a Bilan_Diffusion'!M314)</f>
        <v/>
      </c>
      <c r="U934" s="7" t="str">
        <f>IF('Section 10a Bilan_Diffusion'!N314="","",'Section 10a Bilan_Diffusion'!N314)</f>
        <v/>
      </c>
      <c r="V934" s="7">
        <f>'Section 10a Bilan_Diffusion'!O314</f>
        <v>0</v>
      </c>
      <c r="W934" s="7">
        <f>'Section 10a Bilan_Diffusion'!P314</f>
        <v>0</v>
      </c>
      <c r="X934" s="7">
        <f>'Section 10a Bilan_Diffusion'!Q314</f>
        <v>0</v>
      </c>
      <c r="Y934" s="7">
        <f>'Section 10a Bilan_Diffusion'!R314</f>
        <v>0</v>
      </c>
      <c r="Z934" s="7">
        <f>'Section 10a Bilan_Diffusion'!S314</f>
        <v>0</v>
      </c>
      <c r="AA934" s="7">
        <f>'Section 10a Bilan_Diffusion'!T314</f>
        <v>0</v>
      </c>
      <c r="AB934" s="7">
        <f>'Section 10a Bilan_Diffusion'!U314</f>
        <v>0</v>
      </c>
    </row>
    <row r="935" spans="1:28">
      <c r="A935" s="7">
        <f>'Identification '!$F$11</f>
        <v>0</v>
      </c>
      <c r="B935" s="43" t="str">
        <f>IF(AND('Identification '!$F$11="",'Identification '!$F$15&lt;&gt;""),'Identification '!$F$15,IF('Identification '!$F$11="","",IF('Identification '!$F$13="Inscrire le nom de votre organisme dans la cellule F15",'Identification '!$F$15,'Identification '!$F$13)))</f>
        <v/>
      </c>
      <c r="C935" s="7" t="str">
        <f>REF!$BM$7</f>
        <v>2025-2026</v>
      </c>
      <c r="D935" s="7" t="s">
        <v>2972</v>
      </c>
      <c r="E935" s="43" t="str">
        <f>'Identification '!$F$17</f>
        <v/>
      </c>
      <c r="F935" s="7" t="str">
        <f>'Identification '!$G$18</f>
        <v/>
      </c>
      <c r="G935" s="167" t="str">
        <f>IF('Section 10a Bilan_Diffusion'!$D$6="","",'Section 10a Bilan_Diffusion'!$D$6)</f>
        <v/>
      </c>
      <c r="H935" s="7" t="str">
        <f>IF('Section 10a Bilan_Diffusion'!$D$8="","",'Section 10a Bilan_Diffusion'!$D$8)</f>
        <v/>
      </c>
      <c r="I935" s="7" t="str">
        <f>IF('Section 10a Bilan_Diffusion'!$K$8="","",'Section 10a Bilan_Diffusion'!$K$8)</f>
        <v/>
      </c>
      <c r="J935" s="43" t="str">
        <f>IF('Section 10a Bilan_Diffusion'!C315="","",'Section 10a Bilan_Diffusion'!C315)</f>
        <v/>
      </c>
      <c r="K935" s="1177" t="str">
        <f>IF('Section 10a Bilan_Diffusion'!D315="","",'Section 10a Bilan_Diffusion'!D315)</f>
        <v/>
      </c>
      <c r="L935" s="43" t="str">
        <f>IF('Section 10a Bilan_Diffusion'!E315="","",IF('Section 10a Bilan_Diffusion'!E315="«Choisir»","",'Section 10a Bilan_Diffusion'!E315))</f>
        <v/>
      </c>
      <c r="M935" s="43" t="str">
        <f>IF('Section 10a Bilan_Diffusion'!F315="","",IF('Section 10a Bilan_Diffusion'!F315="«Choisir»","",'Section 10a Bilan_Diffusion'!F315))</f>
        <v/>
      </c>
      <c r="N935" s="43" t="str">
        <f>IF('Section 10a Bilan_Diffusion'!G315="","",'Section 10a Bilan_Diffusion'!G315)</f>
        <v/>
      </c>
      <c r="O935" s="43" t="str">
        <f>IF('Section 10a Bilan_Diffusion'!H315="","",'Section 10a Bilan_Diffusion'!H315)</f>
        <v/>
      </c>
      <c r="P935" s="43" t="str">
        <f>IF('Section 10a Bilan_Diffusion'!I315="","",IF('Section 10a Bilan_Diffusion'!I315="«Choisir»","",'Section 10a Bilan_Diffusion'!I315))</f>
        <v/>
      </c>
      <c r="Q935" s="43" t="str">
        <f>IF('Section 10a Bilan_Diffusion'!J315="","",IF('Section 10a Bilan_Diffusion'!J315="«Choisir»","",'Section 10a Bilan_Diffusion'!J315))</f>
        <v/>
      </c>
      <c r="R935" s="7" t="str">
        <f>IF('Section 10a Bilan_Diffusion'!K315="","",'Section 10a Bilan_Diffusion'!K315)</f>
        <v/>
      </c>
      <c r="S935" s="7" t="str">
        <f>IF('Section 10a Bilan_Diffusion'!L315="","",'Section 10a Bilan_Diffusion'!L315)</f>
        <v/>
      </c>
      <c r="T935" s="7" t="str">
        <f>IF('Section 10a Bilan_Diffusion'!M315="","",'Section 10a Bilan_Diffusion'!M315)</f>
        <v/>
      </c>
      <c r="U935" s="7" t="str">
        <f>IF('Section 10a Bilan_Diffusion'!N315="","",'Section 10a Bilan_Diffusion'!N315)</f>
        <v/>
      </c>
      <c r="V935" s="7">
        <f>'Section 10a Bilan_Diffusion'!O315</f>
        <v>0</v>
      </c>
      <c r="W935" s="7">
        <f>'Section 10a Bilan_Diffusion'!P315</f>
        <v>0</v>
      </c>
      <c r="X935" s="7">
        <f>'Section 10a Bilan_Diffusion'!Q315</f>
        <v>0</v>
      </c>
      <c r="Y935" s="7">
        <f>'Section 10a Bilan_Diffusion'!R315</f>
        <v>0</v>
      </c>
      <c r="Z935" s="7">
        <f>'Section 10a Bilan_Diffusion'!S315</f>
        <v>0</v>
      </c>
      <c r="AA935" s="7">
        <f>'Section 10a Bilan_Diffusion'!T315</f>
        <v>0</v>
      </c>
      <c r="AB935" s="7">
        <f>'Section 10a Bilan_Diffusion'!U315</f>
        <v>0</v>
      </c>
    </row>
    <row r="936" spans="1:28">
      <c r="A936" s="7">
        <f>'Identification '!$F$11</f>
        <v>0</v>
      </c>
      <c r="B936" s="43" t="str">
        <f>IF(AND('Identification '!$F$11="",'Identification '!$F$15&lt;&gt;""),'Identification '!$F$15,IF('Identification '!$F$11="","",IF('Identification '!$F$13="Inscrire le nom de votre organisme dans la cellule F15",'Identification '!$F$15,'Identification '!$F$13)))</f>
        <v/>
      </c>
      <c r="C936" s="7" t="str">
        <f>REF!$BM$7</f>
        <v>2025-2026</v>
      </c>
      <c r="D936" s="7" t="s">
        <v>2972</v>
      </c>
      <c r="E936" s="43" t="str">
        <f>'Identification '!$F$17</f>
        <v/>
      </c>
      <c r="F936" s="7" t="str">
        <f>'Identification '!$G$18</f>
        <v/>
      </c>
      <c r="G936" s="167" t="str">
        <f>IF('Section 10a Bilan_Diffusion'!$D$6="","",'Section 10a Bilan_Diffusion'!$D$6)</f>
        <v/>
      </c>
      <c r="H936" s="7" t="str">
        <f>IF('Section 10a Bilan_Diffusion'!$D$8="","",'Section 10a Bilan_Diffusion'!$D$8)</f>
        <v/>
      </c>
      <c r="I936" s="7" t="str">
        <f>IF('Section 10a Bilan_Diffusion'!$K$8="","",'Section 10a Bilan_Diffusion'!$K$8)</f>
        <v/>
      </c>
      <c r="J936" s="43" t="str">
        <f>IF('Section 10a Bilan_Diffusion'!C316="","",'Section 10a Bilan_Diffusion'!C316)</f>
        <v/>
      </c>
      <c r="K936" s="1177" t="str">
        <f>IF('Section 10a Bilan_Diffusion'!D316="","",'Section 10a Bilan_Diffusion'!D316)</f>
        <v/>
      </c>
      <c r="L936" s="43" t="str">
        <f>IF('Section 10a Bilan_Diffusion'!E316="","",IF('Section 10a Bilan_Diffusion'!E316="«Choisir»","",'Section 10a Bilan_Diffusion'!E316))</f>
        <v/>
      </c>
      <c r="M936" s="43" t="str">
        <f>IF('Section 10a Bilan_Diffusion'!F316="","",IF('Section 10a Bilan_Diffusion'!F316="«Choisir»","",'Section 10a Bilan_Diffusion'!F316))</f>
        <v/>
      </c>
      <c r="N936" s="43" t="str">
        <f>IF('Section 10a Bilan_Diffusion'!G316="","",'Section 10a Bilan_Diffusion'!G316)</f>
        <v/>
      </c>
      <c r="O936" s="43" t="str">
        <f>IF('Section 10a Bilan_Diffusion'!H316="","",'Section 10a Bilan_Diffusion'!H316)</f>
        <v/>
      </c>
      <c r="P936" s="43" t="str">
        <f>IF('Section 10a Bilan_Diffusion'!I316="","",IF('Section 10a Bilan_Diffusion'!I316="«Choisir»","",'Section 10a Bilan_Diffusion'!I316))</f>
        <v/>
      </c>
      <c r="Q936" s="43" t="str">
        <f>IF('Section 10a Bilan_Diffusion'!J316="","",IF('Section 10a Bilan_Diffusion'!J316="«Choisir»","",'Section 10a Bilan_Diffusion'!J316))</f>
        <v/>
      </c>
      <c r="R936" s="7" t="str">
        <f>IF('Section 10a Bilan_Diffusion'!K316="","",'Section 10a Bilan_Diffusion'!K316)</f>
        <v/>
      </c>
      <c r="S936" s="7" t="str">
        <f>IF('Section 10a Bilan_Diffusion'!L316="","",'Section 10a Bilan_Diffusion'!L316)</f>
        <v/>
      </c>
      <c r="T936" s="7" t="str">
        <f>IF('Section 10a Bilan_Diffusion'!M316="","",'Section 10a Bilan_Diffusion'!M316)</f>
        <v/>
      </c>
      <c r="U936" s="7" t="str">
        <f>IF('Section 10a Bilan_Diffusion'!N316="","",'Section 10a Bilan_Diffusion'!N316)</f>
        <v/>
      </c>
      <c r="V936" s="7">
        <f>'Section 10a Bilan_Diffusion'!O316</f>
        <v>0</v>
      </c>
      <c r="W936" s="7">
        <f>'Section 10a Bilan_Diffusion'!P316</f>
        <v>0</v>
      </c>
      <c r="X936" s="7">
        <f>'Section 10a Bilan_Diffusion'!Q316</f>
        <v>0</v>
      </c>
      <c r="Y936" s="7">
        <f>'Section 10a Bilan_Diffusion'!R316</f>
        <v>0</v>
      </c>
      <c r="Z936" s="7">
        <f>'Section 10a Bilan_Diffusion'!S316</f>
        <v>0</v>
      </c>
      <c r="AA936" s="7">
        <f>'Section 10a Bilan_Diffusion'!T316</f>
        <v>0</v>
      </c>
      <c r="AB936" s="7">
        <f>'Section 10a Bilan_Diffusion'!U316</f>
        <v>0</v>
      </c>
    </row>
    <row r="937" spans="1:28">
      <c r="A937" s="7">
        <f>'Identification '!$F$11</f>
        <v>0</v>
      </c>
      <c r="B937" s="43" t="str">
        <f>IF(AND('Identification '!$F$11="",'Identification '!$F$15&lt;&gt;""),'Identification '!$F$15,IF('Identification '!$F$11="","",IF('Identification '!$F$13="Inscrire le nom de votre organisme dans la cellule F15",'Identification '!$F$15,'Identification '!$F$13)))</f>
        <v/>
      </c>
      <c r="C937" s="7" t="str">
        <f>REF!$BM$7</f>
        <v>2025-2026</v>
      </c>
      <c r="D937" s="7" t="s">
        <v>2972</v>
      </c>
      <c r="E937" s="43" t="str">
        <f>'Identification '!$F$17</f>
        <v/>
      </c>
      <c r="F937" s="7" t="str">
        <f>'Identification '!$G$18</f>
        <v/>
      </c>
      <c r="G937" s="167" t="str">
        <f>IF('Section 10a Bilan_Diffusion'!$D$6="","",'Section 10a Bilan_Diffusion'!$D$6)</f>
        <v/>
      </c>
      <c r="H937" s="7" t="str">
        <f>IF('Section 10a Bilan_Diffusion'!$D$8="","",'Section 10a Bilan_Diffusion'!$D$8)</f>
        <v/>
      </c>
      <c r="I937" s="7" t="str">
        <f>IF('Section 10a Bilan_Diffusion'!$K$8="","",'Section 10a Bilan_Diffusion'!$K$8)</f>
        <v/>
      </c>
      <c r="J937" s="43" t="str">
        <f>IF('Section 10a Bilan_Diffusion'!C317="","",'Section 10a Bilan_Diffusion'!C317)</f>
        <v/>
      </c>
      <c r="K937" s="1177" t="str">
        <f>IF('Section 10a Bilan_Diffusion'!D317="","",'Section 10a Bilan_Diffusion'!D317)</f>
        <v/>
      </c>
      <c r="L937" s="43" t="str">
        <f>IF('Section 10a Bilan_Diffusion'!E317="","",IF('Section 10a Bilan_Diffusion'!E317="«Choisir»","",'Section 10a Bilan_Diffusion'!E317))</f>
        <v/>
      </c>
      <c r="M937" s="43" t="str">
        <f>IF('Section 10a Bilan_Diffusion'!F317="","",IF('Section 10a Bilan_Diffusion'!F317="«Choisir»","",'Section 10a Bilan_Diffusion'!F317))</f>
        <v/>
      </c>
      <c r="N937" s="43" t="str">
        <f>IF('Section 10a Bilan_Diffusion'!G317="","",'Section 10a Bilan_Diffusion'!G317)</f>
        <v/>
      </c>
      <c r="O937" s="43" t="str">
        <f>IF('Section 10a Bilan_Diffusion'!H317="","",'Section 10a Bilan_Diffusion'!H317)</f>
        <v/>
      </c>
      <c r="P937" s="43" t="str">
        <f>IF('Section 10a Bilan_Diffusion'!I317="","",IF('Section 10a Bilan_Diffusion'!I317="«Choisir»","",'Section 10a Bilan_Diffusion'!I317))</f>
        <v/>
      </c>
      <c r="Q937" s="43" t="str">
        <f>IF('Section 10a Bilan_Diffusion'!J317="","",IF('Section 10a Bilan_Diffusion'!J317="«Choisir»","",'Section 10a Bilan_Diffusion'!J317))</f>
        <v/>
      </c>
      <c r="R937" s="7" t="str">
        <f>IF('Section 10a Bilan_Diffusion'!K317="","",'Section 10a Bilan_Diffusion'!K317)</f>
        <v/>
      </c>
      <c r="S937" s="7" t="str">
        <f>IF('Section 10a Bilan_Diffusion'!L317="","",'Section 10a Bilan_Diffusion'!L317)</f>
        <v/>
      </c>
      <c r="T937" s="7" t="str">
        <f>IF('Section 10a Bilan_Diffusion'!M317="","",'Section 10a Bilan_Diffusion'!M317)</f>
        <v/>
      </c>
      <c r="U937" s="7" t="str">
        <f>IF('Section 10a Bilan_Diffusion'!N317="","",'Section 10a Bilan_Diffusion'!N317)</f>
        <v/>
      </c>
      <c r="V937" s="7">
        <f>'Section 10a Bilan_Diffusion'!O317</f>
        <v>0</v>
      </c>
      <c r="W937" s="7">
        <f>'Section 10a Bilan_Diffusion'!P317</f>
        <v>0</v>
      </c>
      <c r="X937" s="7">
        <f>'Section 10a Bilan_Diffusion'!Q317</f>
        <v>0</v>
      </c>
      <c r="Y937" s="7">
        <f>'Section 10a Bilan_Diffusion'!R317</f>
        <v>0</v>
      </c>
      <c r="Z937" s="7">
        <f>'Section 10a Bilan_Diffusion'!S317</f>
        <v>0</v>
      </c>
      <c r="AA937" s="7">
        <f>'Section 10a Bilan_Diffusion'!T317</f>
        <v>0</v>
      </c>
      <c r="AB937" s="7">
        <f>'Section 10a Bilan_Diffusion'!U317</f>
        <v>0</v>
      </c>
    </row>
    <row r="938" spans="1:28">
      <c r="A938" s="7">
        <f>'Identification '!$F$11</f>
        <v>0</v>
      </c>
      <c r="B938" s="43" t="str">
        <f>IF(AND('Identification '!$F$11="",'Identification '!$F$15&lt;&gt;""),'Identification '!$F$15,IF('Identification '!$F$11="","",IF('Identification '!$F$13="Inscrire le nom de votre organisme dans la cellule F15",'Identification '!$F$15,'Identification '!$F$13)))</f>
        <v/>
      </c>
      <c r="C938" s="7" t="str">
        <f>REF!$BM$7</f>
        <v>2025-2026</v>
      </c>
      <c r="D938" s="7" t="s">
        <v>2972</v>
      </c>
      <c r="E938" s="43" t="str">
        <f>'Identification '!$F$17</f>
        <v/>
      </c>
      <c r="F938" s="7" t="str">
        <f>'Identification '!$G$18</f>
        <v/>
      </c>
      <c r="G938" s="167" t="str">
        <f>IF('Section 10a Bilan_Diffusion'!$D$6="","",'Section 10a Bilan_Diffusion'!$D$6)</f>
        <v/>
      </c>
      <c r="H938" s="7" t="str">
        <f>IF('Section 10a Bilan_Diffusion'!$D$8="","",'Section 10a Bilan_Diffusion'!$D$8)</f>
        <v/>
      </c>
      <c r="I938" s="7" t="str">
        <f>IF('Section 10a Bilan_Diffusion'!$K$8="","",'Section 10a Bilan_Diffusion'!$K$8)</f>
        <v/>
      </c>
      <c r="J938" s="43" t="str">
        <f>IF('Section 10a Bilan_Diffusion'!C318="","",'Section 10a Bilan_Diffusion'!C318)</f>
        <v/>
      </c>
      <c r="K938" s="1177" t="str">
        <f>IF('Section 10a Bilan_Diffusion'!D318="","",'Section 10a Bilan_Diffusion'!D318)</f>
        <v/>
      </c>
      <c r="L938" s="43" t="str">
        <f>IF('Section 10a Bilan_Diffusion'!E318="","",IF('Section 10a Bilan_Diffusion'!E318="«Choisir»","",'Section 10a Bilan_Diffusion'!E318))</f>
        <v/>
      </c>
      <c r="M938" s="43" t="str">
        <f>IF('Section 10a Bilan_Diffusion'!F318="","",IF('Section 10a Bilan_Diffusion'!F318="«Choisir»","",'Section 10a Bilan_Diffusion'!F318))</f>
        <v/>
      </c>
      <c r="N938" s="43" t="str">
        <f>IF('Section 10a Bilan_Diffusion'!G318="","",'Section 10a Bilan_Diffusion'!G318)</f>
        <v/>
      </c>
      <c r="O938" s="43" t="str">
        <f>IF('Section 10a Bilan_Diffusion'!H318="","",'Section 10a Bilan_Diffusion'!H318)</f>
        <v/>
      </c>
      <c r="P938" s="43" t="str">
        <f>IF('Section 10a Bilan_Diffusion'!I318="","",IF('Section 10a Bilan_Diffusion'!I318="«Choisir»","",'Section 10a Bilan_Diffusion'!I318))</f>
        <v/>
      </c>
      <c r="Q938" s="43" t="str">
        <f>IF('Section 10a Bilan_Diffusion'!J318="","",IF('Section 10a Bilan_Diffusion'!J318="«Choisir»","",'Section 10a Bilan_Diffusion'!J318))</f>
        <v/>
      </c>
      <c r="R938" s="7" t="str">
        <f>IF('Section 10a Bilan_Diffusion'!K318="","",'Section 10a Bilan_Diffusion'!K318)</f>
        <v/>
      </c>
      <c r="S938" s="7" t="str">
        <f>IF('Section 10a Bilan_Diffusion'!L318="","",'Section 10a Bilan_Diffusion'!L318)</f>
        <v/>
      </c>
      <c r="T938" s="7" t="str">
        <f>IF('Section 10a Bilan_Diffusion'!M318="","",'Section 10a Bilan_Diffusion'!M318)</f>
        <v/>
      </c>
      <c r="U938" s="7" t="str">
        <f>IF('Section 10a Bilan_Diffusion'!N318="","",'Section 10a Bilan_Diffusion'!N318)</f>
        <v/>
      </c>
      <c r="V938" s="7">
        <f>'Section 10a Bilan_Diffusion'!O318</f>
        <v>0</v>
      </c>
      <c r="W938" s="7">
        <f>'Section 10a Bilan_Diffusion'!P318</f>
        <v>0</v>
      </c>
      <c r="X938" s="7">
        <f>'Section 10a Bilan_Diffusion'!Q318</f>
        <v>0</v>
      </c>
      <c r="Y938" s="7">
        <f>'Section 10a Bilan_Diffusion'!R318</f>
        <v>0</v>
      </c>
      <c r="Z938" s="7">
        <f>'Section 10a Bilan_Diffusion'!S318</f>
        <v>0</v>
      </c>
      <c r="AA938" s="7">
        <f>'Section 10a Bilan_Diffusion'!T318</f>
        <v>0</v>
      </c>
      <c r="AB938" s="7">
        <f>'Section 10a Bilan_Diffusion'!U318</f>
        <v>0</v>
      </c>
    </row>
    <row r="939" spans="1:28">
      <c r="A939" s="7">
        <f>'Identification '!$F$11</f>
        <v>0</v>
      </c>
      <c r="B939" s="43" t="str">
        <f>IF(AND('Identification '!$F$11="",'Identification '!$F$15&lt;&gt;""),'Identification '!$F$15,IF('Identification '!$F$11="","",IF('Identification '!$F$13="Inscrire le nom de votre organisme dans la cellule F15",'Identification '!$F$15,'Identification '!$F$13)))</f>
        <v/>
      </c>
      <c r="C939" s="7" t="str">
        <f>REF!$BM$7</f>
        <v>2025-2026</v>
      </c>
      <c r="D939" s="7" t="s">
        <v>2972</v>
      </c>
      <c r="E939" s="43" t="str">
        <f>'Identification '!$F$17</f>
        <v/>
      </c>
      <c r="F939" s="7" t="str">
        <f>'Identification '!$G$18</f>
        <v/>
      </c>
      <c r="G939" s="167" t="str">
        <f>IF('Section 10a Bilan_Diffusion'!$D$6="","",'Section 10a Bilan_Diffusion'!$D$6)</f>
        <v/>
      </c>
      <c r="H939" s="7" t="str">
        <f>IF('Section 10a Bilan_Diffusion'!$D$8="","",'Section 10a Bilan_Diffusion'!$D$8)</f>
        <v/>
      </c>
      <c r="I939" s="7" t="str">
        <f>IF('Section 10a Bilan_Diffusion'!$K$8="","",'Section 10a Bilan_Diffusion'!$K$8)</f>
        <v/>
      </c>
      <c r="J939" s="43" t="str">
        <f>IF('Section 10a Bilan_Diffusion'!C319="","",'Section 10a Bilan_Diffusion'!C319)</f>
        <v/>
      </c>
      <c r="K939" s="1177" t="str">
        <f>IF('Section 10a Bilan_Diffusion'!D319="","",'Section 10a Bilan_Diffusion'!D319)</f>
        <v/>
      </c>
      <c r="L939" s="43" t="str">
        <f>IF('Section 10a Bilan_Diffusion'!E319="","",IF('Section 10a Bilan_Diffusion'!E319="«Choisir»","",'Section 10a Bilan_Diffusion'!E319))</f>
        <v/>
      </c>
      <c r="M939" s="43" t="str">
        <f>IF('Section 10a Bilan_Diffusion'!F319="","",IF('Section 10a Bilan_Diffusion'!F319="«Choisir»","",'Section 10a Bilan_Diffusion'!F319))</f>
        <v/>
      </c>
      <c r="N939" s="43" t="str">
        <f>IF('Section 10a Bilan_Diffusion'!G319="","",'Section 10a Bilan_Diffusion'!G319)</f>
        <v/>
      </c>
      <c r="O939" s="43" t="str">
        <f>IF('Section 10a Bilan_Diffusion'!H319="","",'Section 10a Bilan_Diffusion'!H319)</f>
        <v/>
      </c>
      <c r="P939" s="43" t="str">
        <f>IF('Section 10a Bilan_Diffusion'!I319="","",IF('Section 10a Bilan_Diffusion'!I319="«Choisir»","",'Section 10a Bilan_Diffusion'!I319))</f>
        <v/>
      </c>
      <c r="Q939" s="43" t="str">
        <f>IF('Section 10a Bilan_Diffusion'!J319="","",IF('Section 10a Bilan_Diffusion'!J319="«Choisir»","",'Section 10a Bilan_Diffusion'!J319))</f>
        <v/>
      </c>
      <c r="R939" s="7" t="str">
        <f>IF('Section 10a Bilan_Diffusion'!K319="","",'Section 10a Bilan_Diffusion'!K319)</f>
        <v/>
      </c>
      <c r="S939" s="7" t="str">
        <f>IF('Section 10a Bilan_Diffusion'!L319="","",'Section 10a Bilan_Diffusion'!L319)</f>
        <v/>
      </c>
      <c r="T939" s="7" t="str">
        <f>IF('Section 10a Bilan_Diffusion'!M319="","",'Section 10a Bilan_Diffusion'!M319)</f>
        <v/>
      </c>
      <c r="U939" s="7" t="str">
        <f>IF('Section 10a Bilan_Diffusion'!N319="","",'Section 10a Bilan_Diffusion'!N319)</f>
        <v/>
      </c>
      <c r="V939" s="7">
        <f>'Section 10a Bilan_Diffusion'!O319</f>
        <v>0</v>
      </c>
      <c r="W939" s="7">
        <f>'Section 10a Bilan_Diffusion'!P319</f>
        <v>0</v>
      </c>
      <c r="X939" s="7">
        <f>'Section 10a Bilan_Diffusion'!Q319</f>
        <v>0</v>
      </c>
      <c r="Y939" s="7">
        <f>'Section 10a Bilan_Diffusion'!R319</f>
        <v>0</v>
      </c>
      <c r="Z939" s="7">
        <f>'Section 10a Bilan_Diffusion'!S319</f>
        <v>0</v>
      </c>
      <c r="AA939" s="7">
        <f>'Section 10a Bilan_Diffusion'!T319</f>
        <v>0</v>
      </c>
      <c r="AB939" s="7">
        <f>'Section 10a Bilan_Diffusion'!U319</f>
        <v>0</v>
      </c>
    </row>
    <row r="940" spans="1:28">
      <c r="A940" s="7">
        <f>'Identification '!$F$11</f>
        <v>0</v>
      </c>
      <c r="B940" s="43" t="str">
        <f>IF(AND('Identification '!$F$11="",'Identification '!$F$15&lt;&gt;""),'Identification '!$F$15,IF('Identification '!$F$11="","",IF('Identification '!$F$13="Inscrire le nom de votre organisme dans la cellule F15",'Identification '!$F$15,'Identification '!$F$13)))</f>
        <v/>
      </c>
      <c r="C940" s="7" t="str">
        <f>REF!$BM$7</f>
        <v>2025-2026</v>
      </c>
      <c r="D940" s="7" t="s">
        <v>2972</v>
      </c>
      <c r="E940" s="43" t="str">
        <f>'Identification '!$F$17</f>
        <v/>
      </c>
      <c r="F940" s="7" t="str">
        <f>'Identification '!$G$18</f>
        <v/>
      </c>
      <c r="G940" s="167" t="str">
        <f>IF('Section 10a Bilan_Diffusion'!$D$6="","",'Section 10a Bilan_Diffusion'!$D$6)</f>
        <v/>
      </c>
      <c r="H940" s="7" t="str">
        <f>IF('Section 10a Bilan_Diffusion'!$D$8="","",'Section 10a Bilan_Diffusion'!$D$8)</f>
        <v/>
      </c>
      <c r="I940" s="7" t="str">
        <f>IF('Section 10a Bilan_Diffusion'!$K$8="","",'Section 10a Bilan_Diffusion'!$K$8)</f>
        <v/>
      </c>
      <c r="J940" s="43" t="str">
        <f>IF('Section 10a Bilan_Diffusion'!C320="","",'Section 10a Bilan_Diffusion'!C320)</f>
        <v/>
      </c>
      <c r="K940" s="1177" t="str">
        <f>IF('Section 10a Bilan_Diffusion'!D320="","",'Section 10a Bilan_Diffusion'!D320)</f>
        <v/>
      </c>
      <c r="L940" s="43" t="str">
        <f>IF('Section 10a Bilan_Diffusion'!E320="","",IF('Section 10a Bilan_Diffusion'!E320="«Choisir»","",'Section 10a Bilan_Diffusion'!E320))</f>
        <v/>
      </c>
      <c r="M940" s="43" t="str">
        <f>IF('Section 10a Bilan_Diffusion'!F320="","",IF('Section 10a Bilan_Diffusion'!F320="«Choisir»","",'Section 10a Bilan_Diffusion'!F320))</f>
        <v/>
      </c>
      <c r="N940" s="43" t="str">
        <f>IF('Section 10a Bilan_Diffusion'!G320="","",'Section 10a Bilan_Diffusion'!G320)</f>
        <v/>
      </c>
      <c r="O940" s="43" t="str">
        <f>IF('Section 10a Bilan_Diffusion'!H320="","",'Section 10a Bilan_Diffusion'!H320)</f>
        <v/>
      </c>
      <c r="P940" s="43" t="str">
        <f>IF('Section 10a Bilan_Diffusion'!I320="","",IF('Section 10a Bilan_Diffusion'!I320="«Choisir»","",'Section 10a Bilan_Diffusion'!I320))</f>
        <v/>
      </c>
      <c r="Q940" s="43" t="str">
        <f>IF('Section 10a Bilan_Diffusion'!J320="","",IF('Section 10a Bilan_Diffusion'!J320="«Choisir»","",'Section 10a Bilan_Diffusion'!J320))</f>
        <v/>
      </c>
      <c r="R940" s="7" t="str">
        <f>IF('Section 10a Bilan_Diffusion'!K320="","",'Section 10a Bilan_Diffusion'!K320)</f>
        <v/>
      </c>
      <c r="S940" s="7" t="str">
        <f>IF('Section 10a Bilan_Diffusion'!L320="","",'Section 10a Bilan_Diffusion'!L320)</f>
        <v/>
      </c>
      <c r="T940" s="7" t="str">
        <f>IF('Section 10a Bilan_Diffusion'!M320="","",'Section 10a Bilan_Diffusion'!M320)</f>
        <v/>
      </c>
      <c r="U940" s="7" t="str">
        <f>IF('Section 10a Bilan_Diffusion'!N320="","",'Section 10a Bilan_Diffusion'!N320)</f>
        <v/>
      </c>
      <c r="V940" s="7">
        <f>'Section 10a Bilan_Diffusion'!O320</f>
        <v>0</v>
      </c>
      <c r="W940" s="7">
        <f>'Section 10a Bilan_Diffusion'!P320</f>
        <v>0</v>
      </c>
      <c r="X940" s="7">
        <f>'Section 10a Bilan_Diffusion'!Q320</f>
        <v>0</v>
      </c>
      <c r="Y940" s="7">
        <f>'Section 10a Bilan_Diffusion'!R320</f>
        <v>0</v>
      </c>
      <c r="Z940" s="7">
        <f>'Section 10a Bilan_Diffusion'!S320</f>
        <v>0</v>
      </c>
      <c r="AA940" s="7">
        <f>'Section 10a Bilan_Diffusion'!T320</f>
        <v>0</v>
      </c>
      <c r="AB940" s="7">
        <f>'Section 10a Bilan_Diffusion'!U320</f>
        <v>0</v>
      </c>
    </row>
    <row r="941" spans="1:28">
      <c r="A941" s="7">
        <f>'Identification '!$F$11</f>
        <v>0</v>
      </c>
      <c r="B941" s="43" t="str">
        <f>IF(AND('Identification '!$F$11="",'Identification '!$F$15&lt;&gt;""),'Identification '!$F$15,IF('Identification '!$F$11="","",IF('Identification '!$F$13="Inscrire le nom de votre organisme dans la cellule F15",'Identification '!$F$15,'Identification '!$F$13)))</f>
        <v/>
      </c>
      <c r="C941" s="7" t="str">
        <f>REF!$BM$7</f>
        <v>2025-2026</v>
      </c>
      <c r="D941" s="7" t="s">
        <v>2972</v>
      </c>
      <c r="E941" s="43" t="str">
        <f>'Identification '!$F$17</f>
        <v/>
      </c>
      <c r="F941" s="7" t="str">
        <f>'Identification '!$G$18</f>
        <v/>
      </c>
      <c r="G941" s="167" t="str">
        <f>IF('Section 10a Bilan_Diffusion'!$D$6="","",'Section 10a Bilan_Diffusion'!$D$6)</f>
        <v/>
      </c>
      <c r="H941" s="7" t="str">
        <f>IF('Section 10a Bilan_Diffusion'!$D$8="","",'Section 10a Bilan_Diffusion'!$D$8)</f>
        <v/>
      </c>
      <c r="I941" s="7" t="str">
        <f>IF('Section 10a Bilan_Diffusion'!$K$8="","",'Section 10a Bilan_Diffusion'!$K$8)</f>
        <v/>
      </c>
      <c r="J941" s="43" t="str">
        <f>IF('Section 10a Bilan_Diffusion'!C321="","",'Section 10a Bilan_Diffusion'!C321)</f>
        <v/>
      </c>
      <c r="K941" s="1177" t="str">
        <f>IF('Section 10a Bilan_Diffusion'!D321="","",'Section 10a Bilan_Diffusion'!D321)</f>
        <v/>
      </c>
      <c r="L941" s="43" t="str">
        <f>IF('Section 10a Bilan_Diffusion'!E321="","",IF('Section 10a Bilan_Diffusion'!E321="«Choisir»","",'Section 10a Bilan_Diffusion'!E321))</f>
        <v/>
      </c>
      <c r="M941" s="43" t="str">
        <f>IF('Section 10a Bilan_Diffusion'!F321="","",IF('Section 10a Bilan_Diffusion'!F321="«Choisir»","",'Section 10a Bilan_Diffusion'!F321))</f>
        <v/>
      </c>
      <c r="N941" s="43" t="str">
        <f>IF('Section 10a Bilan_Diffusion'!G321="","",'Section 10a Bilan_Diffusion'!G321)</f>
        <v/>
      </c>
      <c r="O941" s="43" t="str">
        <f>IF('Section 10a Bilan_Diffusion'!H321="","",'Section 10a Bilan_Diffusion'!H321)</f>
        <v/>
      </c>
      <c r="P941" s="43" t="str">
        <f>IF('Section 10a Bilan_Diffusion'!I321="","",IF('Section 10a Bilan_Diffusion'!I321="«Choisir»","",'Section 10a Bilan_Diffusion'!I321))</f>
        <v/>
      </c>
      <c r="Q941" s="43" t="str">
        <f>IF('Section 10a Bilan_Diffusion'!J321="","",IF('Section 10a Bilan_Diffusion'!J321="«Choisir»","",'Section 10a Bilan_Diffusion'!J321))</f>
        <v/>
      </c>
      <c r="R941" s="7" t="str">
        <f>IF('Section 10a Bilan_Diffusion'!K321="","",'Section 10a Bilan_Diffusion'!K321)</f>
        <v/>
      </c>
      <c r="S941" s="7" t="str">
        <f>IF('Section 10a Bilan_Diffusion'!L321="","",'Section 10a Bilan_Diffusion'!L321)</f>
        <v/>
      </c>
      <c r="T941" s="7" t="str">
        <f>IF('Section 10a Bilan_Diffusion'!M321="","",'Section 10a Bilan_Diffusion'!M321)</f>
        <v/>
      </c>
      <c r="U941" s="7" t="str">
        <f>IF('Section 10a Bilan_Diffusion'!N321="","",'Section 10a Bilan_Diffusion'!N321)</f>
        <v/>
      </c>
      <c r="V941" s="7">
        <f>'Section 10a Bilan_Diffusion'!O321</f>
        <v>0</v>
      </c>
      <c r="W941" s="7">
        <f>'Section 10a Bilan_Diffusion'!P321</f>
        <v>0</v>
      </c>
      <c r="X941" s="7">
        <f>'Section 10a Bilan_Diffusion'!Q321</f>
        <v>0</v>
      </c>
      <c r="Y941" s="7">
        <f>'Section 10a Bilan_Diffusion'!R321</f>
        <v>0</v>
      </c>
      <c r="Z941" s="7">
        <f>'Section 10a Bilan_Diffusion'!S321</f>
        <v>0</v>
      </c>
      <c r="AA941" s="7">
        <f>'Section 10a Bilan_Diffusion'!T321</f>
        <v>0</v>
      </c>
      <c r="AB941" s="7">
        <f>'Section 10a Bilan_Diffusion'!U321</f>
        <v>0</v>
      </c>
    </row>
    <row r="942" spans="1:28">
      <c r="A942" s="7">
        <f>'Identification '!$F$11</f>
        <v>0</v>
      </c>
      <c r="B942" s="43" t="str">
        <f>IF(AND('Identification '!$F$11="",'Identification '!$F$15&lt;&gt;""),'Identification '!$F$15,IF('Identification '!$F$11="","",IF('Identification '!$F$13="Inscrire le nom de votre organisme dans la cellule F15",'Identification '!$F$15,'Identification '!$F$13)))</f>
        <v/>
      </c>
      <c r="C942" s="7" t="str">
        <f>REF!$BM$7</f>
        <v>2025-2026</v>
      </c>
      <c r="D942" s="7" t="s">
        <v>2972</v>
      </c>
      <c r="E942" s="43" t="str">
        <f>'Identification '!$F$17</f>
        <v/>
      </c>
      <c r="F942" s="7" t="str">
        <f>'Identification '!$G$18</f>
        <v/>
      </c>
      <c r="G942" s="167" t="str">
        <f>IF('Section 10a Bilan_Diffusion'!$D$6="","",'Section 10a Bilan_Diffusion'!$D$6)</f>
        <v/>
      </c>
      <c r="H942" s="7" t="str">
        <f>IF('Section 10a Bilan_Diffusion'!$D$8="","",'Section 10a Bilan_Diffusion'!$D$8)</f>
        <v/>
      </c>
      <c r="I942" s="7" t="str">
        <f>IF('Section 10a Bilan_Diffusion'!$K$8="","",'Section 10a Bilan_Diffusion'!$K$8)</f>
        <v/>
      </c>
      <c r="J942" s="43" t="str">
        <f>IF('Section 10a Bilan_Diffusion'!C322="","",'Section 10a Bilan_Diffusion'!C322)</f>
        <v/>
      </c>
      <c r="K942" s="1177" t="str">
        <f>IF('Section 10a Bilan_Diffusion'!D322="","",'Section 10a Bilan_Diffusion'!D322)</f>
        <v/>
      </c>
      <c r="L942" s="43" t="str">
        <f>IF('Section 10a Bilan_Diffusion'!E322="","",IF('Section 10a Bilan_Diffusion'!E322="«Choisir»","",'Section 10a Bilan_Diffusion'!E322))</f>
        <v/>
      </c>
      <c r="M942" s="43" t="str">
        <f>IF('Section 10a Bilan_Diffusion'!F322="","",IF('Section 10a Bilan_Diffusion'!F322="«Choisir»","",'Section 10a Bilan_Diffusion'!F322))</f>
        <v/>
      </c>
      <c r="N942" s="43" t="str">
        <f>IF('Section 10a Bilan_Diffusion'!G322="","",'Section 10a Bilan_Diffusion'!G322)</f>
        <v/>
      </c>
      <c r="O942" s="43" t="str">
        <f>IF('Section 10a Bilan_Diffusion'!H322="","",'Section 10a Bilan_Diffusion'!H322)</f>
        <v/>
      </c>
      <c r="P942" s="43" t="str">
        <f>IF('Section 10a Bilan_Diffusion'!I322="","",IF('Section 10a Bilan_Diffusion'!I322="«Choisir»","",'Section 10a Bilan_Diffusion'!I322))</f>
        <v/>
      </c>
      <c r="Q942" s="43" t="str">
        <f>IF('Section 10a Bilan_Diffusion'!J322="","",IF('Section 10a Bilan_Diffusion'!J322="«Choisir»","",'Section 10a Bilan_Diffusion'!J322))</f>
        <v/>
      </c>
      <c r="R942" s="7" t="str">
        <f>IF('Section 10a Bilan_Diffusion'!K322="","",'Section 10a Bilan_Diffusion'!K322)</f>
        <v/>
      </c>
      <c r="S942" s="7" t="str">
        <f>IF('Section 10a Bilan_Diffusion'!L322="","",'Section 10a Bilan_Diffusion'!L322)</f>
        <v/>
      </c>
      <c r="T942" s="7" t="str">
        <f>IF('Section 10a Bilan_Diffusion'!M322="","",'Section 10a Bilan_Diffusion'!M322)</f>
        <v/>
      </c>
      <c r="U942" s="7" t="str">
        <f>IF('Section 10a Bilan_Diffusion'!N322="","",'Section 10a Bilan_Diffusion'!N322)</f>
        <v/>
      </c>
      <c r="V942" s="7">
        <f>'Section 10a Bilan_Diffusion'!O322</f>
        <v>0</v>
      </c>
      <c r="W942" s="7">
        <f>'Section 10a Bilan_Diffusion'!P322</f>
        <v>0</v>
      </c>
      <c r="X942" s="7">
        <f>'Section 10a Bilan_Diffusion'!Q322</f>
        <v>0</v>
      </c>
      <c r="Y942" s="7">
        <f>'Section 10a Bilan_Diffusion'!R322</f>
        <v>0</v>
      </c>
      <c r="Z942" s="7">
        <f>'Section 10a Bilan_Diffusion'!S322</f>
        <v>0</v>
      </c>
      <c r="AA942" s="7">
        <f>'Section 10a Bilan_Diffusion'!T322</f>
        <v>0</v>
      </c>
      <c r="AB942" s="7">
        <f>'Section 10a Bilan_Diffusion'!U322</f>
        <v>0</v>
      </c>
    </row>
    <row r="943" spans="1:28">
      <c r="A943" s="7">
        <f>'Identification '!$F$11</f>
        <v>0</v>
      </c>
      <c r="B943" s="43" t="str">
        <f>IF(AND('Identification '!$F$11="",'Identification '!$F$15&lt;&gt;""),'Identification '!$F$15,IF('Identification '!$F$11="","",IF('Identification '!$F$13="Inscrire le nom de votre organisme dans la cellule F15",'Identification '!$F$15,'Identification '!$F$13)))</f>
        <v/>
      </c>
      <c r="C943" s="7" t="str">
        <f>REF!$BM$7</f>
        <v>2025-2026</v>
      </c>
      <c r="D943" s="7" t="s">
        <v>2972</v>
      </c>
      <c r="E943" s="43" t="str">
        <f>'Identification '!$F$17</f>
        <v/>
      </c>
      <c r="F943" s="7" t="str">
        <f>'Identification '!$G$18</f>
        <v/>
      </c>
      <c r="G943" s="167" t="str">
        <f>IF('Section 10a Bilan_Diffusion'!$D$6="","",'Section 10a Bilan_Diffusion'!$D$6)</f>
        <v/>
      </c>
      <c r="H943" s="7" t="str">
        <f>IF('Section 10a Bilan_Diffusion'!$D$8="","",'Section 10a Bilan_Diffusion'!$D$8)</f>
        <v/>
      </c>
      <c r="I943" s="7" t="str">
        <f>IF('Section 10a Bilan_Diffusion'!$K$8="","",'Section 10a Bilan_Diffusion'!$K$8)</f>
        <v/>
      </c>
      <c r="J943" s="43" t="str">
        <f>IF('Section 10a Bilan_Diffusion'!C323="","",'Section 10a Bilan_Diffusion'!C323)</f>
        <v/>
      </c>
      <c r="K943" s="1177" t="str">
        <f>IF('Section 10a Bilan_Diffusion'!D323="","",'Section 10a Bilan_Diffusion'!D323)</f>
        <v/>
      </c>
      <c r="L943" s="43" t="str">
        <f>IF('Section 10a Bilan_Diffusion'!E323="","",IF('Section 10a Bilan_Diffusion'!E323="«Choisir»","",'Section 10a Bilan_Diffusion'!E323))</f>
        <v/>
      </c>
      <c r="M943" s="43" t="str">
        <f>IF('Section 10a Bilan_Diffusion'!F323="","",IF('Section 10a Bilan_Diffusion'!F323="«Choisir»","",'Section 10a Bilan_Diffusion'!F323))</f>
        <v/>
      </c>
      <c r="N943" s="43" t="str">
        <f>IF('Section 10a Bilan_Diffusion'!G323="","",'Section 10a Bilan_Diffusion'!G323)</f>
        <v/>
      </c>
      <c r="O943" s="43" t="str">
        <f>IF('Section 10a Bilan_Diffusion'!H323="","",'Section 10a Bilan_Diffusion'!H323)</f>
        <v/>
      </c>
      <c r="P943" s="43" t="str">
        <f>IF('Section 10a Bilan_Diffusion'!I323="","",IF('Section 10a Bilan_Diffusion'!I323="«Choisir»","",'Section 10a Bilan_Diffusion'!I323))</f>
        <v/>
      </c>
      <c r="Q943" s="43" t="str">
        <f>IF('Section 10a Bilan_Diffusion'!J323="","",IF('Section 10a Bilan_Diffusion'!J323="«Choisir»","",'Section 10a Bilan_Diffusion'!J323))</f>
        <v/>
      </c>
      <c r="R943" s="7" t="str">
        <f>IF('Section 10a Bilan_Diffusion'!K323="","",'Section 10a Bilan_Diffusion'!K323)</f>
        <v/>
      </c>
      <c r="S943" s="7" t="str">
        <f>IF('Section 10a Bilan_Diffusion'!L323="","",'Section 10a Bilan_Diffusion'!L323)</f>
        <v/>
      </c>
      <c r="T943" s="7" t="str">
        <f>IF('Section 10a Bilan_Diffusion'!M323="","",'Section 10a Bilan_Diffusion'!M323)</f>
        <v/>
      </c>
      <c r="U943" s="7" t="str">
        <f>IF('Section 10a Bilan_Diffusion'!N323="","",'Section 10a Bilan_Diffusion'!N323)</f>
        <v/>
      </c>
      <c r="V943" s="7">
        <f>'Section 10a Bilan_Diffusion'!O323</f>
        <v>0</v>
      </c>
      <c r="W943" s="7">
        <f>'Section 10a Bilan_Diffusion'!P323</f>
        <v>0</v>
      </c>
      <c r="X943" s="7">
        <f>'Section 10a Bilan_Diffusion'!Q323</f>
        <v>0</v>
      </c>
      <c r="Y943" s="7">
        <f>'Section 10a Bilan_Diffusion'!R323</f>
        <v>0</v>
      </c>
      <c r="Z943" s="7">
        <f>'Section 10a Bilan_Diffusion'!S323</f>
        <v>0</v>
      </c>
      <c r="AA943" s="7">
        <f>'Section 10a Bilan_Diffusion'!T323</f>
        <v>0</v>
      </c>
      <c r="AB943" s="7">
        <f>'Section 10a Bilan_Diffusion'!U323</f>
        <v>0</v>
      </c>
    </row>
    <row r="944" spans="1:28">
      <c r="A944" s="7">
        <f>'Identification '!$F$11</f>
        <v>0</v>
      </c>
      <c r="B944" s="43" t="str">
        <f>IF(AND('Identification '!$F$11="",'Identification '!$F$15&lt;&gt;""),'Identification '!$F$15,IF('Identification '!$F$11="","",IF('Identification '!$F$13="Inscrire le nom de votre organisme dans la cellule F15",'Identification '!$F$15,'Identification '!$F$13)))</f>
        <v/>
      </c>
      <c r="C944" s="7" t="str">
        <f>REF!$BM$7</f>
        <v>2025-2026</v>
      </c>
      <c r="D944" s="7" t="s">
        <v>2972</v>
      </c>
      <c r="E944" s="43" t="str">
        <f>'Identification '!$F$17</f>
        <v/>
      </c>
      <c r="F944" s="7" t="str">
        <f>'Identification '!$G$18</f>
        <v/>
      </c>
      <c r="G944" s="167" t="str">
        <f>IF('Section 10a Bilan_Diffusion'!$D$6="","",'Section 10a Bilan_Diffusion'!$D$6)</f>
        <v/>
      </c>
      <c r="H944" s="7" t="str">
        <f>IF('Section 10a Bilan_Diffusion'!$D$8="","",'Section 10a Bilan_Diffusion'!$D$8)</f>
        <v/>
      </c>
      <c r="I944" s="7" t="str">
        <f>IF('Section 10a Bilan_Diffusion'!$K$8="","",'Section 10a Bilan_Diffusion'!$K$8)</f>
        <v/>
      </c>
      <c r="J944" s="43" t="str">
        <f>IF('Section 10a Bilan_Diffusion'!C324="","",'Section 10a Bilan_Diffusion'!C324)</f>
        <v/>
      </c>
      <c r="K944" s="1177" t="str">
        <f>IF('Section 10a Bilan_Diffusion'!D324="","",'Section 10a Bilan_Diffusion'!D324)</f>
        <v/>
      </c>
      <c r="L944" s="43" t="str">
        <f>IF('Section 10a Bilan_Diffusion'!E324="","",IF('Section 10a Bilan_Diffusion'!E324="«Choisir»","",'Section 10a Bilan_Diffusion'!E324))</f>
        <v/>
      </c>
      <c r="M944" s="43" t="str">
        <f>IF('Section 10a Bilan_Diffusion'!F324="","",IF('Section 10a Bilan_Diffusion'!F324="«Choisir»","",'Section 10a Bilan_Diffusion'!F324))</f>
        <v/>
      </c>
      <c r="N944" s="43" t="str">
        <f>IF('Section 10a Bilan_Diffusion'!G324="","",'Section 10a Bilan_Diffusion'!G324)</f>
        <v/>
      </c>
      <c r="O944" s="43" t="str">
        <f>IF('Section 10a Bilan_Diffusion'!H324="","",'Section 10a Bilan_Diffusion'!H324)</f>
        <v/>
      </c>
      <c r="P944" s="43" t="str">
        <f>IF('Section 10a Bilan_Diffusion'!I324="","",IF('Section 10a Bilan_Diffusion'!I324="«Choisir»","",'Section 10a Bilan_Diffusion'!I324))</f>
        <v/>
      </c>
      <c r="Q944" s="43" t="str">
        <f>IF('Section 10a Bilan_Diffusion'!J324="","",IF('Section 10a Bilan_Diffusion'!J324="«Choisir»","",'Section 10a Bilan_Diffusion'!J324))</f>
        <v/>
      </c>
      <c r="R944" s="7" t="str">
        <f>IF('Section 10a Bilan_Diffusion'!K324="","",'Section 10a Bilan_Diffusion'!K324)</f>
        <v/>
      </c>
      <c r="S944" s="7" t="str">
        <f>IF('Section 10a Bilan_Diffusion'!L324="","",'Section 10a Bilan_Diffusion'!L324)</f>
        <v/>
      </c>
      <c r="T944" s="7" t="str">
        <f>IF('Section 10a Bilan_Diffusion'!M324="","",'Section 10a Bilan_Diffusion'!M324)</f>
        <v/>
      </c>
      <c r="U944" s="7" t="str">
        <f>IF('Section 10a Bilan_Diffusion'!N324="","",'Section 10a Bilan_Diffusion'!N324)</f>
        <v/>
      </c>
      <c r="V944" s="7">
        <f>'Section 10a Bilan_Diffusion'!O324</f>
        <v>0</v>
      </c>
      <c r="W944" s="7">
        <f>'Section 10a Bilan_Diffusion'!P324</f>
        <v>0</v>
      </c>
      <c r="X944" s="7">
        <f>'Section 10a Bilan_Diffusion'!Q324</f>
        <v>0</v>
      </c>
      <c r="Y944" s="7">
        <f>'Section 10a Bilan_Diffusion'!R324</f>
        <v>0</v>
      </c>
      <c r="Z944" s="7">
        <f>'Section 10a Bilan_Diffusion'!S324</f>
        <v>0</v>
      </c>
      <c r="AA944" s="7">
        <f>'Section 10a Bilan_Diffusion'!T324</f>
        <v>0</v>
      </c>
      <c r="AB944" s="7">
        <f>'Section 10a Bilan_Diffusion'!U324</f>
        <v>0</v>
      </c>
    </row>
    <row r="945" spans="1:28">
      <c r="A945" s="7">
        <f>'Identification '!$F$11</f>
        <v>0</v>
      </c>
      <c r="B945" s="43" t="str">
        <f>IF(AND('Identification '!$F$11="",'Identification '!$F$15&lt;&gt;""),'Identification '!$F$15,IF('Identification '!$F$11="","",IF('Identification '!$F$13="Inscrire le nom de votre organisme dans la cellule F15",'Identification '!$F$15,'Identification '!$F$13)))</f>
        <v/>
      </c>
      <c r="C945" s="7" t="str">
        <f>REF!$BM$7</f>
        <v>2025-2026</v>
      </c>
      <c r="D945" s="7" t="s">
        <v>2972</v>
      </c>
      <c r="E945" s="43" t="str">
        <f>'Identification '!$F$17</f>
        <v/>
      </c>
      <c r="F945" s="7" t="str">
        <f>'Identification '!$G$18</f>
        <v/>
      </c>
      <c r="G945" s="167" t="str">
        <f>IF('Section 10a Bilan_Diffusion'!$D$6="","",'Section 10a Bilan_Diffusion'!$D$6)</f>
        <v/>
      </c>
      <c r="H945" s="7" t="str">
        <f>IF('Section 10a Bilan_Diffusion'!$D$8="","",'Section 10a Bilan_Diffusion'!$D$8)</f>
        <v/>
      </c>
      <c r="I945" s="7" t="str">
        <f>IF('Section 10a Bilan_Diffusion'!$K$8="","",'Section 10a Bilan_Diffusion'!$K$8)</f>
        <v/>
      </c>
      <c r="J945" s="43" t="str">
        <f>IF('Section 10a Bilan_Diffusion'!C325="","",'Section 10a Bilan_Diffusion'!C325)</f>
        <v/>
      </c>
      <c r="K945" s="1177" t="str">
        <f>IF('Section 10a Bilan_Diffusion'!D325="","",'Section 10a Bilan_Diffusion'!D325)</f>
        <v/>
      </c>
      <c r="L945" s="43" t="str">
        <f>IF('Section 10a Bilan_Diffusion'!E325="","",IF('Section 10a Bilan_Diffusion'!E325="«Choisir»","",'Section 10a Bilan_Diffusion'!E325))</f>
        <v/>
      </c>
      <c r="M945" s="43" t="str">
        <f>IF('Section 10a Bilan_Diffusion'!F325="","",IF('Section 10a Bilan_Diffusion'!F325="«Choisir»","",'Section 10a Bilan_Diffusion'!F325))</f>
        <v/>
      </c>
      <c r="N945" s="43" t="str">
        <f>IF('Section 10a Bilan_Diffusion'!G325="","",'Section 10a Bilan_Diffusion'!G325)</f>
        <v/>
      </c>
      <c r="O945" s="43" t="str">
        <f>IF('Section 10a Bilan_Diffusion'!H325="","",'Section 10a Bilan_Diffusion'!H325)</f>
        <v/>
      </c>
      <c r="P945" s="43" t="str">
        <f>IF('Section 10a Bilan_Diffusion'!I325="","",IF('Section 10a Bilan_Diffusion'!I325="«Choisir»","",'Section 10a Bilan_Diffusion'!I325))</f>
        <v/>
      </c>
      <c r="Q945" s="43" t="str">
        <f>IF('Section 10a Bilan_Diffusion'!J325="","",IF('Section 10a Bilan_Diffusion'!J325="«Choisir»","",'Section 10a Bilan_Diffusion'!J325))</f>
        <v/>
      </c>
      <c r="R945" s="7" t="str">
        <f>IF('Section 10a Bilan_Diffusion'!K325="","",'Section 10a Bilan_Diffusion'!K325)</f>
        <v/>
      </c>
      <c r="S945" s="7" t="str">
        <f>IF('Section 10a Bilan_Diffusion'!L325="","",'Section 10a Bilan_Diffusion'!L325)</f>
        <v/>
      </c>
      <c r="T945" s="7" t="str">
        <f>IF('Section 10a Bilan_Diffusion'!M325="","",'Section 10a Bilan_Diffusion'!M325)</f>
        <v/>
      </c>
      <c r="U945" s="7" t="str">
        <f>IF('Section 10a Bilan_Diffusion'!N325="","",'Section 10a Bilan_Diffusion'!N325)</f>
        <v/>
      </c>
      <c r="V945" s="7">
        <f>'Section 10a Bilan_Diffusion'!O325</f>
        <v>0</v>
      </c>
      <c r="W945" s="7">
        <f>'Section 10a Bilan_Diffusion'!P325</f>
        <v>0</v>
      </c>
      <c r="X945" s="7">
        <f>'Section 10a Bilan_Diffusion'!Q325</f>
        <v>0</v>
      </c>
      <c r="Y945" s="7">
        <f>'Section 10a Bilan_Diffusion'!R325</f>
        <v>0</v>
      </c>
      <c r="Z945" s="7">
        <f>'Section 10a Bilan_Diffusion'!S325</f>
        <v>0</v>
      </c>
      <c r="AA945" s="7">
        <f>'Section 10a Bilan_Diffusion'!T325</f>
        <v>0</v>
      </c>
      <c r="AB945" s="7">
        <f>'Section 10a Bilan_Diffusion'!U325</f>
        <v>0</v>
      </c>
    </row>
    <row r="946" spans="1:28">
      <c r="A946" s="7">
        <f>'Identification '!$F$11</f>
        <v>0</v>
      </c>
      <c r="B946" s="43" t="str">
        <f>IF(AND('Identification '!$F$11="",'Identification '!$F$15&lt;&gt;""),'Identification '!$F$15,IF('Identification '!$F$11="","",IF('Identification '!$F$13="Inscrire le nom de votre organisme dans la cellule F15",'Identification '!$F$15,'Identification '!$F$13)))</f>
        <v/>
      </c>
      <c r="C946" s="7" t="str">
        <f>REF!$BM$7</f>
        <v>2025-2026</v>
      </c>
      <c r="D946" s="7" t="s">
        <v>2972</v>
      </c>
      <c r="E946" s="43" t="str">
        <f>'Identification '!$F$17</f>
        <v/>
      </c>
      <c r="F946" s="7" t="str">
        <f>'Identification '!$G$18</f>
        <v/>
      </c>
      <c r="G946" s="167" t="str">
        <f>IF('Section 10a Bilan_Diffusion'!$D$6="","",'Section 10a Bilan_Diffusion'!$D$6)</f>
        <v/>
      </c>
      <c r="H946" s="7" t="str">
        <f>IF('Section 10a Bilan_Diffusion'!$D$8="","",'Section 10a Bilan_Diffusion'!$D$8)</f>
        <v/>
      </c>
      <c r="I946" s="7" t="str">
        <f>IF('Section 10a Bilan_Diffusion'!$K$8="","",'Section 10a Bilan_Diffusion'!$K$8)</f>
        <v/>
      </c>
      <c r="J946" s="43" t="str">
        <f>IF('Section 10a Bilan_Diffusion'!C326="","",'Section 10a Bilan_Diffusion'!C326)</f>
        <v/>
      </c>
      <c r="K946" s="1177" t="str">
        <f>IF('Section 10a Bilan_Diffusion'!D326="","",'Section 10a Bilan_Diffusion'!D326)</f>
        <v/>
      </c>
      <c r="L946" s="43" t="str">
        <f>IF('Section 10a Bilan_Diffusion'!E326="","",IF('Section 10a Bilan_Diffusion'!E326="«Choisir»","",'Section 10a Bilan_Diffusion'!E326))</f>
        <v/>
      </c>
      <c r="M946" s="43" t="str">
        <f>IF('Section 10a Bilan_Diffusion'!F326="","",IF('Section 10a Bilan_Diffusion'!F326="«Choisir»","",'Section 10a Bilan_Diffusion'!F326))</f>
        <v/>
      </c>
      <c r="N946" s="43" t="str">
        <f>IF('Section 10a Bilan_Diffusion'!G326="","",'Section 10a Bilan_Diffusion'!G326)</f>
        <v/>
      </c>
      <c r="O946" s="43" t="str">
        <f>IF('Section 10a Bilan_Diffusion'!H326="","",'Section 10a Bilan_Diffusion'!H326)</f>
        <v/>
      </c>
      <c r="P946" s="43" t="str">
        <f>IF('Section 10a Bilan_Diffusion'!I326="","",IF('Section 10a Bilan_Diffusion'!I326="«Choisir»","",'Section 10a Bilan_Diffusion'!I326))</f>
        <v/>
      </c>
      <c r="Q946" s="43" t="str">
        <f>IF('Section 10a Bilan_Diffusion'!J326="","",IF('Section 10a Bilan_Diffusion'!J326="«Choisir»","",'Section 10a Bilan_Diffusion'!J326))</f>
        <v/>
      </c>
      <c r="R946" s="7" t="str">
        <f>IF('Section 10a Bilan_Diffusion'!K326="","",'Section 10a Bilan_Diffusion'!K326)</f>
        <v/>
      </c>
      <c r="S946" s="7" t="str">
        <f>IF('Section 10a Bilan_Diffusion'!L326="","",'Section 10a Bilan_Diffusion'!L326)</f>
        <v/>
      </c>
      <c r="T946" s="7" t="str">
        <f>IF('Section 10a Bilan_Diffusion'!M326="","",'Section 10a Bilan_Diffusion'!M326)</f>
        <v/>
      </c>
      <c r="U946" s="7" t="str">
        <f>IF('Section 10a Bilan_Diffusion'!N326="","",'Section 10a Bilan_Diffusion'!N326)</f>
        <v/>
      </c>
      <c r="V946" s="7">
        <f>'Section 10a Bilan_Diffusion'!O326</f>
        <v>0</v>
      </c>
      <c r="W946" s="7">
        <f>'Section 10a Bilan_Diffusion'!P326</f>
        <v>0</v>
      </c>
      <c r="X946" s="7">
        <f>'Section 10a Bilan_Diffusion'!Q326</f>
        <v>0</v>
      </c>
      <c r="Y946" s="7">
        <f>'Section 10a Bilan_Diffusion'!R326</f>
        <v>0</v>
      </c>
      <c r="Z946" s="7">
        <f>'Section 10a Bilan_Diffusion'!S326</f>
        <v>0</v>
      </c>
      <c r="AA946" s="7">
        <f>'Section 10a Bilan_Diffusion'!T326</f>
        <v>0</v>
      </c>
      <c r="AB946" s="7">
        <f>'Section 10a Bilan_Diffusion'!U326</f>
        <v>0</v>
      </c>
    </row>
    <row r="947" spans="1:28">
      <c r="A947" s="7">
        <f>'Identification '!$F$11</f>
        <v>0</v>
      </c>
      <c r="B947" s="43" t="str">
        <f>IF(AND('Identification '!$F$11="",'Identification '!$F$15&lt;&gt;""),'Identification '!$F$15,IF('Identification '!$F$11="","",IF('Identification '!$F$13="Inscrire le nom de votre organisme dans la cellule F15",'Identification '!$F$15,'Identification '!$F$13)))</f>
        <v/>
      </c>
      <c r="C947" s="7" t="str">
        <f>REF!$BM$7</f>
        <v>2025-2026</v>
      </c>
      <c r="D947" s="7" t="s">
        <v>2972</v>
      </c>
      <c r="E947" s="43" t="str">
        <f>'Identification '!$F$17</f>
        <v/>
      </c>
      <c r="F947" s="7" t="str">
        <f>'Identification '!$G$18</f>
        <v/>
      </c>
      <c r="G947" s="167" t="str">
        <f>IF('Section 10a Bilan_Diffusion'!$D$6="","",'Section 10a Bilan_Diffusion'!$D$6)</f>
        <v/>
      </c>
      <c r="H947" s="7" t="str">
        <f>IF('Section 10a Bilan_Diffusion'!$D$8="","",'Section 10a Bilan_Diffusion'!$D$8)</f>
        <v/>
      </c>
      <c r="I947" s="7" t="str">
        <f>IF('Section 10a Bilan_Diffusion'!$K$8="","",'Section 10a Bilan_Diffusion'!$K$8)</f>
        <v/>
      </c>
      <c r="J947" s="43" t="str">
        <f>IF('Section 10a Bilan_Diffusion'!C327="","",'Section 10a Bilan_Diffusion'!C327)</f>
        <v/>
      </c>
      <c r="K947" s="1177" t="str">
        <f>IF('Section 10a Bilan_Diffusion'!D327="","",'Section 10a Bilan_Diffusion'!D327)</f>
        <v/>
      </c>
      <c r="L947" s="43" t="str">
        <f>IF('Section 10a Bilan_Diffusion'!E327="","",IF('Section 10a Bilan_Diffusion'!E327="«Choisir»","",'Section 10a Bilan_Diffusion'!E327))</f>
        <v/>
      </c>
      <c r="M947" s="43" t="str">
        <f>IF('Section 10a Bilan_Diffusion'!F327="","",IF('Section 10a Bilan_Diffusion'!F327="«Choisir»","",'Section 10a Bilan_Diffusion'!F327))</f>
        <v/>
      </c>
      <c r="N947" s="43" t="str">
        <f>IF('Section 10a Bilan_Diffusion'!G327="","",'Section 10a Bilan_Diffusion'!G327)</f>
        <v/>
      </c>
      <c r="O947" s="43" t="str">
        <f>IF('Section 10a Bilan_Diffusion'!H327="","",'Section 10a Bilan_Diffusion'!H327)</f>
        <v/>
      </c>
      <c r="P947" s="43" t="str">
        <f>IF('Section 10a Bilan_Diffusion'!I327="","",IF('Section 10a Bilan_Diffusion'!I327="«Choisir»","",'Section 10a Bilan_Diffusion'!I327))</f>
        <v/>
      </c>
      <c r="Q947" s="43" t="str">
        <f>IF('Section 10a Bilan_Diffusion'!J327="","",IF('Section 10a Bilan_Diffusion'!J327="«Choisir»","",'Section 10a Bilan_Diffusion'!J327))</f>
        <v/>
      </c>
      <c r="R947" s="7" t="str">
        <f>IF('Section 10a Bilan_Diffusion'!K327="","",'Section 10a Bilan_Diffusion'!K327)</f>
        <v/>
      </c>
      <c r="S947" s="7" t="str">
        <f>IF('Section 10a Bilan_Diffusion'!L327="","",'Section 10a Bilan_Diffusion'!L327)</f>
        <v/>
      </c>
      <c r="T947" s="7" t="str">
        <f>IF('Section 10a Bilan_Diffusion'!M327="","",'Section 10a Bilan_Diffusion'!M327)</f>
        <v/>
      </c>
      <c r="U947" s="7" t="str">
        <f>IF('Section 10a Bilan_Diffusion'!N327="","",'Section 10a Bilan_Diffusion'!N327)</f>
        <v/>
      </c>
      <c r="V947" s="7">
        <f>'Section 10a Bilan_Diffusion'!O327</f>
        <v>0</v>
      </c>
      <c r="W947" s="7">
        <f>'Section 10a Bilan_Diffusion'!P327</f>
        <v>0</v>
      </c>
      <c r="X947" s="7">
        <f>'Section 10a Bilan_Diffusion'!Q327</f>
        <v>0</v>
      </c>
      <c r="Y947" s="7">
        <f>'Section 10a Bilan_Diffusion'!R327</f>
        <v>0</v>
      </c>
      <c r="Z947" s="7">
        <f>'Section 10a Bilan_Diffusion'!S327</f>
        <v>0</v>
      </c>
      <c r="AA947" s="7">
        <f>'Section 10a Bilan_Diffusion'!T327</f>
        <v>0</v>
      </c>
      <c r="AB947" s="7">
        <f>'Section 10a Bilan_Diffusion'!U327</f>
        <v>0</v>
      </c>
    </row>
    <row r="948" spans="1:28">
      <c r="A948" s="7">
        <f>'Identification '!$F$11</f>
        <v>0</v>
      </c>
      <c r="B948" s="43" t="str">
        <f>IF(AND('Identification '!$F$11="",'Identification '!$F$15&lt;&gt;""),'Identification '!$F$15,IF('Identification '!$F$11="","",IF('Identification '!$F$13="Inscrire le nom de votre organisme dans la cellule F15",'Identification '!$F$15,'Identification '!$F$13)))</f>
        <v/>
      </c>
      <c r="C948" s="7" t="str">
        <f>REF!$BM$7</f>
        <v>2025-2026</v>
      </c>
      <c r="D948" s="7" t="s">
        <v>2972</v>
      </c>
      <c r="E948" s="43" t="str">
        <f>'Identification '!$F$17</f>
        <v/>
      </c>
      <c r="F948" s="7" t="str">
        <f>'Identification '!$G$18</f>
        <v/>
      </c>
      <c r="G948" s="167" t="str">
        <f>IF('Section 10a Bilan_Diffusion'!$D$6="","",'Section 10a Bilan_Diffusion'!$D$6)</f>
        <v/>
      </c>
      <c r="H948" s="7" t="str">
        <f>IF('Section 10a Bilan_Diffusion'!$D$8="","",'Section 10a Bilan_Diffusion'!$D$8)</f>
        <v/>
      </c>
      <c r="I948" s="7" t="str">
        <f>IF('Section 10a Bilan_Diffusion'!$K$8="","",'Section 10a Bilan_Diffusion'!$K$8)</f>
        <v/>
      </c>
      <c r="J948" s="43" t="str">
        <f>IF('Section 10a Bilan_Diffusion'!C328="","",'Section 10a Bilan_Diffusion'!C328)</f>
        <v/>
      </c>
      <c r="K948" s="1177" t="str">
        <f>IF('Section 10a Bilan_Diffusion'!D328="","",'Section 10a Bilan_Diffusion'!D328)</f>
        <v/>
      </c>
      <c r="L948" s="43" t="str">
        <f>IF('Section 10a Bilan_Diffusion'!E328="","",IF('Section 10a Bilan_Diffusion'!E328="«Choisir»","",'Section 10a Bilan_Diffusion'!E328))</f>
        <v/>
      </c>
      <c r="M948" s="43" t="str">
        <f>IF('Section 10a Bilan_Diffusion'!F328="","",IF('Section 10a Bilan_Diffusion'!F328="«Choisir»","",'Section 10a Bilan_Diffusion'!F328))</f>
        <v/>
      </c>
      <c r="N948" s="43" t="str">
        <f>IF('Section 10a Bilan_Diffusion'!G328="","",'Section 10a Bilan_Diffusion'!G328)</f>
        <v/>
      </c>
      <c r="O948" s="43" t="str">
        <f>IF('Section 10a Bilan_Diffusion'!H328="","",'Section 10a Bilan_Diffusion'!H328)</f>
        <v/>
      </c>
      <c r="P948" s="43" t="str">
        <f>IF('Section 10a Bilan_Diffusion'!I328="","",IF('Section 10a Bilan_Diffusion'!I328="«Choisir»","",'Section 10a Bilan_Diffusion'!I328))</f>
        <v/>
      </c>
      <c r="Q948" s="43" t="str">
        <f>IF('Section 10a Bilan_Diffusion'!J328="","",IF('Section 10a Bilan_Diffusion'!J328="«Choisir»","",'Section 10a Bilan_Diffusion'!J328))</f>
        <v/>
      </c>
      <c r="R948" s="7" t="str">
        <f>IF('Section 10a Bilan_Diffusion'!K328="","",'Section 10a Bilan_Diffusion'!K328)</f>
        <v/>
      </c>
      <c r="S948" s="7" t="str">
        <f>IF('Section 10a Bilan_Diffusion'!L328="","",'Section 10a Bilan_Diffusion'!L328)</f>
        <v/>
      </c>
      <c r="T948" s="7" t="str">
        <f>IF('Section 10a Bilan_Diffusion'!M328="","",'Section 10a Bilan_Diffusion'!M328)</f>
        <v/>
      </c>
      <c r="U948" s="7" t="str">
        <f>IF('Section 10a Bilan_Diffusion'!N328="","",'Section 10a Bilan_Diffusion'!N328)</f>
        <v/>
      </c>
      <c r="V948" s="7">
        <f>'Section 10a Bilan_Diffusion'!O328</f>
        <v>0</v>
      </c>
      <c r="W948" s="7">
        <f>'Section 10a Bilan_Diffusion'!P328</f>
        <v>0</v>
      </c>
      <c r="X948" s="7">
        <f>'Section 10a Bilan_Diffusion'!Q328</f>
        <v>0</v>
      </c>
      <c r="Y948" s="7">
        <f>'Section 10a Bilan_Diffusion'!R328</f>
        <v>0</v>
      </c>
      <c r="Z948" s="7">
        <f>'Section 10a Bilan_Diffusion'!S328</f>
        <v>0</v>
      </c>
      <c r="AA948" s="7">
        <f>'Section 10a Bilan_Diffusion'!T328</f>
        <v>0</v>
      </c>
      <c r="AB948" s="7">
        <f>'Section 10a Bilan_Diffusion'!U328</f>
        <v>0</v>
      </c>
    </row>
    <row r="949" spans="1:28">
      <c r="A949" s="7">
        <f>'Identification '!$F$11</f>
        <v>0</v>
      </c>
      <c r="B949" s="43" t="str">
        <f>IF(AND('Identification '!$F$11="",'Identification '!$F$15&lt;&gt;""),'Identification '!$F$15,IF('Identification '!$F$11="","",IF('Identification '!$F$13="Inscrire le nom de votre organisme dans la cellule F15",'Identification '!$F$15,'Identification '!$F$13)))</f>
        <v/>
      </c>
      <c r="C949" s="7" t="str">
        <f>REF!$BM$7</f>
        <v>2025-2026</v>
      </c>
      <c r="D949" s="7" t="s">
        <v>2972</v>
      </c>
      <c r="E949" s="43" t="str">
        <f>'Identification '!$F$17</f>
        <v/>
      </c>
      <c r="F949" s="7" t="str">
        <f>'Identification '!$G$18</f>
        <v/>
      </c>
      <c r="G949" s="167" t="str">
        <f>IF('Section 10a Bilan_Diffusion'!$D$6="","",'Section 10a Bilan_Diffusion'!$D$6)</f>
        <v/>
      </c>
      <c r="H949" s="7" t="str">
        <f>IF('Section 10a Bilan_Diffusion'!$D$8="","",'Section 10a Bilan_Diffusion'!$D$8)</f>
        <v/>
      </c>
      <c r="I949" s="7" t="str">
        <f>IF('Section 10a Bilan_Diffusion'!$K$8="","",'Section 10a Bilan_Diffusion'!$K$8)</f>
        <v/>
      </c>
      <c r="J949" s="43" t="str">
        <f>IF('Section 10a Bilan_Diffusion'!C329="","",'Section 10a Bilan_Diffusion'!C329)</f>
        <v/>
      </c>
      <c r="K949" s="1177" t="str">
        <f>IF('Section 10a Bilan_Diffusion'!D329="","",'Section 10a Bilan_Diffusion'!D329)</f>
        <v/>
      </c>
      <c r="L949" s="43" t="str">
        <f>IF('Section 10a Bilan_Diffusion'!E329="","",IF('Section 10a Bilan_Diffusion'!E329="«Choisir»","",'Section 10a Bilan_Diffusion'!E329))</f>
        <v/>
      </c>
      <c r="M949" s="43" t="str">
        <f>IF('Section 10a Bilan_Diffusion'!F329="","",IF('Section 10a Bilan_Diffusion'!F329="«Choisir»","",'Section 10a Bilan_Diffusion'!F329))</f>
        <v/>
      </c>
      <c r="N949" s="43" t="str">
        <f>IF('Section 10a Bilan_Diffusion'!G329="","",'Section 10a Bilan_Diffusion'!G329)</f>
        <v/>
      </c>
      <c r="O949" s="43" t="str">
        <f>IF('Section 10a Bilan_Diffusion'!H329="","",'Section 10a Bilan_Diffusion'!H329)</f>
        <v/>
      </c>
      <c r="P949" s="43" t="str">
        <f>IF('Section 10a Bilan_Diffusion'!I329="","",IF('Section 10a Bilan_Diffusion'!I329="«Choisir»","",'Section 10a Bilan_Diffusion'!I329))</f>
        <v/>
      </c>
      <c r="Q949" s="43" t="str">
        <f>IF('Section 10a Bilan_Diffusion'!J329="","",IF('Section 10a Bilan_Diffusion'!J329="«Choisir»","",'Section 10a Bilan_Diffusion'!J329))</f>
        <v/>
      </c>
      <c r="R949" s="7" t="str">
        <f>IF('Section 10a Bilan_Diffusion'!K329="","",'Section 10a Bilan_Diffusion'!K329)</f>
        <v/>
      </c>
      <c r="S949" s="7" t="str">
        <f>IF('Section 10a Bilan_Diffusion'!L329="","",'Section 10a Bilan_Diffusion'!L329)</f>
        <v/>
      </c>
      <c r="T949" s="7" t="str">
        <f>IF('Section 10a Bilan_Diffusion'!M329="","",'Section 10a Bilan_Diffusion'!M329)</f>
        <v/>
      </c>
      <c r="U949" s="7" t="str">
        <f>IF('Section 10a Bilan_Diffusion'!N329="","",'Section 10a Bilan_Diffusion'!N329)</f>
        <v/>
      </c>
      <c r="V949" s="7">
        <f>'Section 10a Bilan_Diffusion'!O329</f>
        <v>0</v>
      </c>
      <c r="W949" s="7">
        <f>'Section 10a Bilan_Diffusion'!P329</f>
        <v>0</v>
      </c>
      <c r="X949" s="7">
        <f>'Section 10a Bilan_Diffusion'!Q329</f>
        <v>0</v>
      </c>
      <c r="Y949" s="7">
        <f>'Section 10a Bilan_Diffusion'!R329</f>
        <v>0</v>
      </c>
      <c r="Z949" s="7">
        <f>'Section 10a Bilan_Diffusion'!S329</f>
        <v>0</v>
      </c>
      <c r="AA949" s="7">
        <f>'Section 10a Bilan_Diffusion'!T329</f>
        <v>0</v>
      </c>
      <c r="AB949" s="7">
        <f>'Section 10a Bilan_Diffusion'!U329</f>
        <v>0</v>
      </c>
    </row>
    <row r="950" spans="1:28">
      <c r="A950" s="7">
        <f>'Identification '!$F$11</f>
        <v>0</v>
      </c>
      <c r="B950" s="43" t="str">
        <f>IF(AND('Identification '!$F$11="",'Identification '!$F$15&lt;&gt;""),'Identification '!$F$15,IF('Identification '!$F$11="","",IF('Identification '!$F$13="Inscrire le nom de votre organisme dans la cellule F15",'Identification '!$F$15,'Identification '!$F$13)))</f>
        <v/>
      </c>
      <c r="C950" s="7" t="str">
        <f>REF!$BM$7</f>
        <v>2025-2026</v>
      </c>
      <c r="D950" s="7" t="s">
        <v>2972</v>
      </c>
      <c r="E950" s="43" t="str">
        <f>'Identification '!$F$17</f>
        <v/>
      </c>
      <c r="F950" s="7" t="str">
        <f>'Identification '!$G$18</f>
        <v/>
      </c>
      <c r="G950" s="167" t="str">
        <f>IF('Section 10a Bilan_Diffusion'!$D$6="","",'Section 10a Bilan_Diffusion'!$D$6)</f>
        <v/>
      </c>
      <c r="H950" s="7" t="str">
        <f>IF('Section 10a Bilan_Diffusion'!$D$8="","",'Section 10a Bilan_Diffusion'!$D$8)</f>
        <v/>
      </c>
      <c r="I950" s="7" t="str">
        <f>IF('Section 10a Bilan_Diffusion'!$K$8="","",'Section 10a Bilan_Diffusion'!$K$8)</f>
        <v/>
      </c>
      <c r="J950" s="43" t="str">
        <f>IF('Section 10a Bilan_Diffusion'!C330="","",'Section 10a Bilan_Diffusion'!C330)</f>
        <v/>
      </c>
      <c r="K950" s="1177" t="str">
        <f>IF('Section 10a Bilan_Diffusion'!D330="","",'Section 10a Bilan_Diffusion'!D330)</f>
        <v/>
      </c>
      <c r="L950" s="43" t="str">
        <f>IF('Section 10a Bilan_Diffusion'!E330="","",IF('Section 10a Bilan_Diffusion'!E330="«Choisir»","",'Section 10a Bilan_Diffusion'!E330))</f>
        <v/>
      </c>
      <c r="M950" s="43" t="str">
        <f>IF('Section 10a Bilan_Diffusion'!F330="","",IF('Section 10a Bilan_Diffusion'!F330="«Choisir»","",'Section 10a Bilan_Diffusion'!F330))</f>
        <v/>
      </c>
      <c r="N950" s="43" t="str">
        <f>IF('Section 10a Bilan_Diffusion'!G330="","",'Section 10a Bilan_Diffusion'!G330)</f>
        <v/>
      </c>
      <c r="O950" s="43" t="str">
        <f>IF('Section 10a Bilan_Diffusion'!H330="","",'Section 10a Bilan_Diffusion'!H330)</f>
        <v/>
      </c>
      <c r="P950" s="43" t="str">
        <f>IF('Section 10a Bilan_Diffusion'!I330="","",IF('Section 10a Bilan_Diffusion'!I330="«Choisir»","",'Section 10a Bilan_Diffusion'!I330))</f>
        <v/>
      </c>
      <c r="Q950" s="43" t="str">
        <f>IF('Section 10a Bilan_Diffusion'!J330="","",IF('Section 10a Bilan_Diffusion'!J330="«Choisir»","",'Section 10a Bilan_Diffusion'!J330))</f>
        <v/>
      </c>
      <c r="R950" s="7" t="str">
        <f>IF('Section 10a Bilan_Diffusion'!K330="","",'Section 10a Bilan_Diffusion'!K330)</f>
        <v/>
      </c>
      <c r="S950" s="7" t="str">
        <f>IF('Section 10a Bilan_Diffusion'!L330="","",'Section 10a Bilan_Diffusion'!L330)</f>
        <v/>
      </c>
      <c r="T950" s="7" t="str">
        <f>IF('Section 10a Bilan_Diffusion'!M330="","",'Section 10a Bilan_Diffusion'!M330)</f>
        <v/>
      </c>
      <c r="U950" s="7" t="str">
        <f>IF('Section 10a Bilan_Diffusion'!N330="","",'Section 10a Bilan_Diffusion'!N330)</f>
        <v/>
      </c>
      <c r="V950" s="7">
        <f>'Section 10a Bilan_Diffusion'!O330</f>
        <v>0</v>
      </c>
      <c r="W950" s="7">
        <f>'Section 10a Bilan_Diffusion'!P330</f>
        <v>0</v>
      </c>
      <c r="X950" s="7">
        <f>'Section 10a Bilan_Diffusion'!Q330</f>
        <v>0</v>
      </c>
      <c r="Y950" s="7">
        <f>'Section 10a Bilan_Diffusion'!R330</f>
        <v>0</v>
      </c>
      <c r="Z950" s="7">
        <f>'Section 10a Bilan_Diffusion'!S330</f>
        <v>0</v>
      </c>
      <c r="AA950" s="7">
        <f>'Section 10a Bilan_Diffusion'!T330</f>
        <v>0</v>
      </c>
      <c r="AB950" s="7">
        <f>'Section 10a Bilan_Diffusion'!U330</f>
        <v>0</v>
      </c>
    </row>
    <row r="951" spans="1:28">
      <c r="A951" s="7">
        <f>'Identification '!$F$11</f>
        <v>0</v>
      </c>
      <c r="B951" s="43" t="str">
        <f>IF(AND('Identification '!$F$11="",'Identification '!$F$15&lt;&gt;""),'Identification '!$F$15,IF('Identification '!$F$11="","",IF('Identification '!$F$13="Inscrire le nom de votre organisme dans la cellule F15",'Identification '!$F$15,'Identification '!$F$13)))</f>
        <v/>
      </c>
      <c r="C951" s="7" t="str">
        <f>REF!$BM$7</f>
        <v>2025-2026</v>
      </c>
      <c r="D951" s="7" t="s">
        <v>2972</v>
      </c>
      <c r="E951" s="43" t="str">
        <f>'Identification '!$F$17</f>
        <v/>
      </c>
      <c r="F951" s="7" t="str">
        <f>'Identification '!$G$18</f>
        <v/>
      </c>
      <c r="G951" s="167" t="str">
        <f>IF('Section 10a Bilan_Diffusion'!$D$6="","",'Section 10a Bilan_Diffusion'!$D$6)</f>
        <v/>
      </c>
      <c r="H951" s="7" t="str">
        <f>IF('Section 10a Bilan_Diffusion'!$D$8="","",'Section 10a Bilan_Diffusion'!$D$8)</f>
        <v/>
      </c>
      <c r="I951" s="7" t="str">
        <f>IF('Section 10a Bilan_Diffusion'!$K$8="","",'Section 10a Bilan_Diffusion'!$K$8)</f>
        <v/>
      </c>
      <c r="J951" s="43" t="str">
        <f>IF('Section 10a Bilan_Diffusion'!C331="","",'Section 10a Bilan_Diffusion'!C331)</f>
        <v/>
      </c>
      <c r="K951" s="1177" t="str">
        <f>IF('Section 10a Bilan_Diffusion'!D331="","",'Section 10a Bilan_Diffusion'!D331)</f>
        <v/>
      </c>
      <c r="L951" s="43" t="str">
        <f>IF('Section 10a Bilan_Diffusion'!E331="","",IF('Section 10a Bilan_Diffusion'!E331="«Choisir»","",'Section 10a Bilan_Diffusion'!E331))</f>
        <v/>
      </c>
      <c r="M951" s="43" t="str">
        <f>IF('Section 10a Bilan_Diffusion'!F331="","",IF('Section 10a Bilan_Diffusion'!F331="«Choisir»","",'Section 10a Bilan_Diffusion'!F331))</f>
        <v/>
      </c>
      <c r="N951" s="43" t="str">
        <f>IF('Section 10a Bilan_Diffusion'!G331="","",'Section 10a Bilan_Diffusion'!G331)</f>
        <v/>
      </c>
      <c r="O951" s="43" t="str">
        <f>IF('Section 10a Bilan_Diffusion'!H331="","",'Section 10a Bilan_Diffusion'!H331)</f>
        <v/>
      </c>
      <c r="P951" s="43" t="str">
        <f>IF('Section 10a Bilan_Diffusion'!I331="","",IF('Section 10a Bilan_Diffusion'!I331="«Choisir»","",'Section 10a Bilan_Diffusion'!I331))</f>
        <v/>
      </c>
      <c r="Q951" s="43" t="str">
        <f>IF('Section 10a Bilan_Diffusion'!J331="","",IF('Section 10a Bilan_Diffusion'!J331="«Choisir»","",'Section 10a Bilan_Diffusion'!J331))</f>
        <v/>
      </c>
      <c r="R951" s="7" t="str">
        <f>IF('Section 10a Bilan_Diffusion'!K331="","",'Section 10a Bilan_Diffusion'!K331)</f>
        <v/>
      </c>
      <c r="S951" s="7" t="str">
        <f>IF('Section 10a Bilan_Diffusion'!L331="","",'Section 10a Bilan_Diffusion'!L331)</f>
        <v/>
      </c>
      <c r="T951" s="7" t="str">
        <f>IF('Section 10a Bilan_Diffusion'!M331="","",'Section 10a Bilan_Diffusion'!M331)</f>
        <v/>
      </c>
      <c r="U951" s="7" t="str">
        <f>IF('Section 10a Bilan_Diffusion'!N331="","",'Section 10a Bilan_Diffusion'!N331)</f>
        <v/>
      </c>
      <c r="V951" s="7">
        <f>'Section 10a Bilan_Diffusion'!O331</f>
        <v>0</v>
      </c>
      <c r="W951" s="7">
        <f>'Section 10a Bilan_Diffusion'!P331</f>
        <v>0</v>
      </c>
      <c r="X951" s="7">
        <f>'Section 10a Bilan_Diffusion'!Q331</f>
        <v>0</v>
      </c>
      <c r="Y951" s="7">
        <f>'Section 10a Bilan_Diffusion'!R331</f>
        <v>0</v>
      </c>
      <c r="Z951" s="7">
        <f>'Section 10a Bilan_Diffusion'!S331</f>
        <v>0</v>
      </c>
      <c r="AA951" s="7">
        <f>'Section 10a Bilan_Diffusion'!T331</f>
        <v>0</v>
      </c>
      <c r="AB951" s="7">
        <f>'Section 10a Bilan_Diffusion'!U331</f>
        <v>0</v>
      </c>
    </row>
    <row r="952" spans="1:28">
      <c r="A952" s="7">
        <f>'Identification '!$F$11</f>
        <v>0</v>
      </c>
      <c r="B952" s="43" t="str">
        <f>IF(AND('Identification '!$F$11="",'Identification '!$F$15&lt;&gt;""),'Identification '!$F$15,IF('Identification '!$F$11="","",IF('Identification '!$F$13="Inscrire le nom de votre organisme dans la cellule F15",'Identification '!$F$15,'Identification '!$F$13)))</f>
        <v/>
      </c>
      <c r="C952" s="7" t="str">
        <f>REF!$BM$7</f>
        <v>2025-2026</v>
      </c>
      <c r="D952" s="7" t="s">
        <v>2972</v>
      </c>
      <c r="E952" s="43" t="str">
        <f>'Identification '!$F$17</f>
        <v/>
      </c>
      <c r="F952" s="7" t="str">
        <f>'Identification '!$G$18</f>
        <v/>
      </c>
      <c r="G952" s="167" t="str">
        <f>IF('Section 10a Bilan_Diffusion'!$D$6="","",'Section 10a Bilan_Diffusion'!$D$6)</f>
        <v/>
      </c>
      <c r="H952" s="7" t="str">
        <f>IF('Section 10a Bilan_Diffusion'!$D$8="","",'Section 10a Bilan_Diffusion'!$D$8)</f>
        <v/>
      </c>
      <c r="I952" s="7" t="str">
        <f>IF('Section 10a Bilan_Diffusion'!$K$8="","",'Section 10a Bilan_Diffusion'!$K$8)</f>
        <v/>
      </c>
      <c r="J952" s="43" t="str">
        <f>IF('Section 10a Bilan_Diffusion'!C332="","",'Section 10a Bilan_Diffusion'!C332)</f>
        <v/>
      </c>
      <c r="K952" s="1177" t="str">
        <f>IF('Section 10a Bilan_Diffusion'!D332="","",'Section 10a Bilan_Diffusion'!D332)</f>
        <v/>
      </c>
      <c r="L952" s="43" t="str">
        <f>IF('Section 10a Bilan_Diffusion'!E332="","",IF('Section 10a Bilan_Diffusion'!E332="«Choisir»","",'Section 10a Bilan_Diffusion'!E332))</f>
        <v/>
      </c>
      <c r="M952" s="43" t="str">
        <f>IF('Section 10a Bilan_Diffusion'!F332="","",IF('Section 10a Bilan_Diffusion'!F332="«Choisir»","",'Section 10a Bilan_Diffusion'!F332))</f>
        <v/>
      </c>
      <c r="N952" s="43" t="str">
        <f>IF('Section 10a Bilan_Diffusion'!G332="","",'Section 10a Bilan_Diffusion'!G332)</f>
        <v/>
      </c>
      <c r="O952" s="43" t="str">
        <f>IF('Section 10a Bilan_Diffusion'!H332="","",'Section 10a Bilan_Diffusion'!H332)</f>
        <v/>
      </c>
      <c r="P952" s="43" t="str">
        <f>IF('Section 10a Bilan_Diffusion'!I332="","",IF('Section 10a Bilan_Diffusion'!I332="«Choisir»","",'Section 10a Bilan_Diffusion'!I332))</f>
        <v/>
      </c>
      <c r="Q952" s="43" t="str">
        <f>IF('Section 10a Bilan_Diffusion'!J332="","",IF('Section 10a Bilan_Diffusion'!J332="«Choisir»","",'Section 10a Bilan_Diffusion'!J332))</f>
        <v/>
      </c>
      <c r="R952" s="7" t="str">
        <f>IF('Section 10a Bilan_Diffusion'!K332="","",'Section 10a Bilan_Diffusion'!K332)</f>
        <v/>
      </c>
      <c r="S952" s="7" t="str">
        <f>IF('Section 10a Bilan_Diffusion'!L332="","",'Section 10a Bilan_Diffusion'!L332)</f>
        <v/>
      </c>
      <c r="T952" s="7" t="str">
        <f>IF('Section 10a Bilan_Diffusion'!M332="","",'Section 10a Bilan_Diffusion'!M332)</f>
        <v/>
      </c>
      <c r="U952" s="7" t="str">
        <f>IF('Section 10a Bilan_Diffusion'!N332="","",'Section 10a Bilan_Diffusion'!N332)</f>
        <v/>
      </c>
      <c r="V952" s="7">
        <f>'Section 10a Bilan_Diffusion'!O332</f>
        <v>0</v>
      </c>
      <c r="W952" s="7">
        <f>'Section 10a Bilan_Diffusion'!P332</f>
        <v>0</v>
      </c>
      <c r="X952" s="7">
        <f>'Section 10a Bilan_Diffusion'!Q332</f>
        <v>0</v>
      </c>
      <c r="Y952" s="7">
        <f>'Section 10a Bilan_Diffusion'!R332</f>
        <v>0</v>
      </c>
      <c r="Z952" s="7">
        <f>'Section 10a Bilan_Diffusion'!S332</f>
        <v>0</v>
      </c>
      <c r="AA952" s="7">
        <f>'Section 10a Bilan_Diffusion'!T332</f>
        <v>0</v>
      </c>
      <c r="AB952" s="7">
        <f>'Section 10a Bilan_Diffusion'!U332</f>
        <v>0</v>
      </c>
    </row>
    <row r="953" spans="1:28">
      <c r="A953" s="7">
        <f>'Identification '!$F$11</f>
        <v>0</v>
      </c>
      <c r="B953" s="43" t="str">
        <f>IF(AND('Identification '!$F$11="",'Identification '!$F$15&lt;&gt;""),'Identification '!$F$15,IF('Identification '!$F$11="","",IF('Identification '!$F$13="Inscrire le nom de votre organisme dans la cellule F15",'Identification '!$F$15,'Identification '!$F$13)))</f>
        <v/>
      </c>
      <c r="C953" s="7" t="str">
        <f>REF!$BM$7</f>
        <v>2025-2026</v>
      </c>
      <c r="D953" s="7" t="s">
        <v>2972</v>
      </c>
      <c r="E953" s="43" t="str">
        <f>'Identification '!$F$17</f>
        <v/>
      </c>
      <c r="F953" s="7" t="str">
        <f>'Identification '!$G$18</f>
        <v/>
      </c>
      <c r="G953" s="167" t="str">
        <f>IF('Section 10a Bilan_Diffusion'!$D$6="","",'Section 10a Bilan_Diffusion'!$D$6)</f>
        <v/>
      </c>
      <c r="H953" s="7" t="str">
        <f>IF('Section 10a Bilan_Diffusion'!$D$8="","",'Section 10a Bilan_Diffusion'!$D$8)</f>
        <v/>
      </c>
      <c r="I953" s="7" t="str">
        <f>IF('Section 10a Bilan_Diffusion'!$K$8="","",'Section 10a Bilan_Diffusion'!$K$8)</f>
        <v/>
      </c>
      <c r="J953" s="43" t="str">
        <f>IF('Section 10a Bilan_Diffusion'!C333="","",'Section 10a Bilan_Diffusion'!C333)</f>
        <v/>
      </c>
      <c r="K953" s="1177" t="str">
        <f>IF('Section 10a Bilan_Diffusion'!D333="","",'Section 10a Bilan_Diffusion'!D333)</f>
        <v/>
      </c>
      <c r="L953" s="43" t="str">
        <f>IF('Section 10a Bilan_Diffusion'!E333="","",IF('Section 10a Bilan_Diffusion'!E333="«Choisir»","",'Section 10a Bilan_Diffusion'!E333))</f>
        <v/>
      </c>
      <c r="M953" s="43" t="str">
        <f>IF('Section 10a Bilan_Diffusion'!F333="","",IF('Section 10a Bilan_Diffusion'!F333="«Choisir»","",'Section 10a Bilan_Diffusion'!F333))</f>
        <v/>
      </c>
      <c r="N953" s="43" t="str">
        <f>IF('Section 10a Bilan_Diffusion'!G333="","",'Section 10a Bilan_Diffusion'!G333)</f>
        <v/>
      </c>
      <c r="O953" s="43" t="str">
        <f>IF('Section 10a Bilan_Diffusion'!H333="","",'Section 10a Bilan_Diffusion'!H333)</f>
        <v/>
      </c>
      <c r="P953" s="43" t="str">
        <f>IF('Section 10a Bilan_Diffusion'!I333="","",IF('Section 10a Bilan_Diffusion'!I333="«Choisir»","",'Section 10a Bilan_Diffusion'!I333))</f>
        <v/>
      </c>
      <c r="Q953" s="43" t="str">
        <f>IF('Section 10a Bilan_Diffusion'!J333="","",IF('Section 10a Bilan_Diffusion'!J333="«Choisir»","",'Section 10a Bilan_Diffusion'!J333))</f>
        <v/>
      </c>
      <c r="R953" s="7" t="str">
        <f>IF('Section 10a Bilan_Diffusion'!K333="","",'Section 10a Bilan_Diffusion'!K333)</f>
        <v/>
      </c>
      <c r="S953" s="7" t="str">
        <f>IF('Section 10a Bilan_Diffusion'!L333="","",'Section 10a Bilan_Diffusion'!L333)</f>
        <v/>
      </c>
      <c r="T953" s="7" t="str">
        <f>IF('Section 10a Bilan_Diffusion'!M333="","",'Section 10a Bilan_Diffusion'!M333)</f>
        <v/>
      </c>
      <c r="U953" s="7" t="str">
        <f>IF('Section 10a Bilan_Diffusion'!N333="","",'Section 10a Bilan_Diffusion'!N333)</f>
        <v/>
      </c>
      <c r="V953" s="7">
        <f>'Section 10a Bilan_Diffusion'!O333</f>
        <v>0</v>
      </c>
      <c r="W953" s="7">
        <f>'Section 10a Bilan_Diffusion'!P333</f>
        <v>0</v>
      </c>
      <c r="X953" s="7">
        <f>'Section 10a Bilan_Diffusion'!Q333</f>
        <v>0</v>
      </c>
      <c r="Y953" s="7">
        <f>'Section 10a Bilan_Diffusion'!R333</f>
        <v>0</v>
      </c>
      <c r="Z953" s="7">
        <f>'Section 10a Bilan_Diffusion'!S333</f>
        <v>0</v>
      </c>
      <c r="AA953" s="7">
        <f>'Section 10a Bilan_Diffusion'!T333</f>
        <v>0</v>
      </c>
      <c r="AB953" s="7">
        <f>'Section 10a Bilan_Diffusion'!U333</f>
        <v>0</v>
      </c>
    </row>
    <row r="954" spans="1:28">
      <c r="A954" s="7">
        <f>'Identification '!$F$11</f>
        <v>0</v>
      </c>
      <c r="B954" s="43" t="str">
        <f>IF(AND('Identification '!$F$11="",'Identification '!$F$15&lt;&gt;""),'Identification '!$F$15,IF('Identification '!$F$11="","",IF('Identification '!$F$13="Inscrire le nom de votre organisme dans la cellule F15",'Identification '!$F$15,'Identification '!$F$13)))</f>
        <v/>
      </c>
      <c r="C954" s="7" t="str">
        <f>REF!$BM$7</f>
        <v>2025-2026</v>
      </c>
      <c r="D954" s="7" t="s">
        <v>2972</v>
      </c>
      <c r="E954" s="43" t="str">
        <f>'Identification '!$F$17</f>
        <v/>
      </c>
      <c r="F954" s="7" t="str">
        <f>'Identification '!$G$18</f>
        <v/>
      </c>
      <c r="G954" s="167" t="str">
        <f>IF('Section 10a Bilan_Diffusion'!$D$6="","",'Section 10a Bilan_Diffusion'!$D$6)</f>
        <v/>
      </c>
      <c r="H954" s="7" t="str">
        <f>IF('Section 10a Bilan_Diffusion'!$D$8="","",'Section 10a Bilan_Diffusion'!$D$8)</f>
        <v/>
      </c>
      <c r="I954" s="7" t="str">
        <f>IF('Section 10a Bilan_Diffusion'!$K$8="","",'Section 10a Bilan_Diffusion'!$K$8)</f>
        <v/>
      </c>
      <c r="J954" s="43" t="str">
        <f>IF('Section 10a Bilan_Diffusion'!C334="","",'Section 10a Bilan_Diffusion'!C334)</f>
        <v/>
      </c>
      <c r="K954" s="1177" t="str">
        <f>IF('Section 10a Bilan_Diffusion'!D334="","",'Section 10a Bilan_Diffusion'!D334)</f>
        <v/>
      </c>
      <c r="L954" s="43" t="str">
        <f>IF('Section 10a Bilan_Diffusion'!E334="","",IF('Section 10a Bilan_Diffusion'!E334="«Choisir»","",'Section 10a Bilan_Diffusion'!E334))</f>
        <v/>
      </c>
      <c r="M954" s="43" t="str">
        <f>IF('Section 10a Bilan_Diffusion'!F334="","",IF('Section 10a Bilan_Diffusion'!F334="«Choisir»","",'Section 10a Bilan_Diffusion'!F334))</f>
        <v/>
      </c>
      <c r="N954" s="43" t="str">
        <f>IF('Section 10a Bilan_Diffusion'!G334="","",'Section 10a Bilan_Diffusion'!G334)</f>
        <v/>
      </c>
      <c r="O954" s="43" t="str">
        <f>IF('Section 10a Bilan_Diffusion'!H334="","",'Section 10a Bilan_Diffusion'!H334)</f>
        <v/>
      </c>
      <c r="P954" s="43" t="str">
        <f>IF('Section 10a Bilan_Diffusion'!I334="","",IF('Section 10a Bilan_Diffusion'!I334="«Choisir»","",'Section 10a Bilan_Diffusion'!I334))</f>
        <v/>
      </c>
      <c r="Q954" s="43" t="str">
        <f>IF('Section 10a Bilan_Diffusion'!J334="","",IF('Section 10a Bilan_Diffusion'!J334="«Choisir»","",'Section 10a Bilan_Diffusion'!J334))</f>
        <v/>
      </c>
      <c r="R954" s="7" t="str">
        <f>IF('Section 10a Bilan_Diffusion'!K334="","",'Section 10a Bilan_Diffusion'!K334)</f>
        <v/>
      </c>
      <c r="S954" s="7" t="str">
        <f>IF('Section 10a Bilan_Diffusion'!L334="","",'Section 10a Bilan_Diffusion'!L334)</f>
        <v/>
      </c>
      <c r="T954" s="7" t="str">
        <f>IF('Section 10a Bilan_Diffusion'!M334="","",'Section 10a Bilan_Diffusion'!M334)</f>
        <v/>
      </c>
      <c r="U954" s="7" t="str">
        <f>IF('Section 10a Bilan_Diffusion'!N334="","",'Section 10a Bilan_Diffusion'!N334)</f>
        <v/>
      </c>
      <c r="V954" s="7">
        <f>'Section 10a Bilan_Diffusion'!O334</f>
        <v>0</v>
      </c>
      <c r="W954" s="7">
        <f>'Section 10a Bilan_Diffusion'!P334</f>
        <v>0</v>
      </c>
      <c r="X954" s="7">
        <f>'Section 10a Bilan_Diffusion'!Q334</f>
        <v>0</v>
      </c>
      <c r="Y954" s="7">
        <f>'Section 10a Bilan_Diffusion'!R334</f>
        <v>0</v>
      </c>
      <c r="Z954" s="7">
        <f>'Section 10a Bilan_Diffusion'!S334</f>
        <v>0</v>
      </c>
      <c r="AA954" s="7">
        <f>'Section 10a Bilan_Diffusion'!T334</f>
        <v>0</v>
      </c>
      <c r="AB954" s="7">
        <f>'Section 10a Bilan_Diffusion'!U334</f>
        <v>0</v>
      </c>
    </row>
    <row r="955" spans="1:28">
      <c r="A955" s="7">
        <f>'Identification '!$F$11</f>
        <v>0</v>
      </c>
      <c r="B955" s="43" t="str">
        <f>IF(AND('Identification '!$F$11="",'Identification '!$F$15&lt;&gt;""),'Identification '!$F$15,IF('Identification '!$F$11="","",IF('Identification '!$F$13="Inscrire le nom de votre organisme dans la cellule F15",'Identification '!$F$15,'Identification '!$F$13)))</f>
        <v/>
      </c>
      <c r="C955" s="7" t="str">
        <f>REF!$BM$7</f>
        <v>2025-2026</v>
      </c>
      <c r="D955" s="7" t="s">
        <v>2972</v>
      </c>
      <c r="E955" s="43" t="str">
        <f>'Identification '!$F$17</f>
        <v/>
      </c>
      <c r="F955" s="7" t="str">
        <f>'Identification '!$G$18</f>
        <v/>
      </c>
      <c r="G955" s="167" t="str">
        <f>IF('Section 10a Bilan_Diffusion'!$D$6="","",'Section 10a Bilan_Diffusion'!$D$6)</f>
        <v/>
      </c>
      <c r="H955" s="7" t="str">
        <f>IF('Section 10a Bilan_Diffusion'!$D$8="","",'Section 10a Bilan_Diffusion'!$D$8)</f>
        <v/>
      </c>
      <c r="I955" s="7" t="str">
        <f>IF('Section 10a Bilan_Diffusion'!$K$8="","",'Section 10a Bilan_Diffusion'!$K$8)</f>
        <v/>
      </c>
      <c r="J955" s="43" t="str">
        <f>IF('Section 10a Bilan_Diffusion'!C335="","",'Section 10a Bilan_Diffusion'!C335)</f>
        <v/>
      </c>
      <c r="K955" s="1177" t="str">
        <f>IF('Section 10a Bilan_Diffusion'!D335="","",'Section 10a Bilan_Diffusion'!D335)</f>
        <v/>
      </c>
      <c r="L955" s="43" t="str">
        <f>IF('Section 10a Bilan_Diffusion'!E335="","",IF('Section 10a Bilan_Diffusion'!E335="«Choisir»","",'Section 10a Bilan_Diffusion'!E335))</f>
        <v/>
      </c>
      <c r="M955" s="43" t="str">
        <f>IF('Section 10a Bilan_Diffusion'!F335="","",IF('Section 10a Bilan_Diffusion'!F335="«Choisir»","",'Section 10a Bilan_Diffusion'!F335))</f>
        <v/>
      </c>
      <c r="N955" s="43" t="str">
        <f>IF('Section 10a Bilan_Diffusion'!G335="","",'Section 10a Bilan_Diffusion'!G335)</f>
        <v/>
      </c>
      <c r="O955" s="43" t="str">
        <f>IF('Section 10a Bilan_Diffusion'!H335="","",'Section 10a Bilan_Diffusion'!H335)</f>
        <v/>
      </c>
      <c r="P955" s="43" t="str">
        <f>IF('Section 10a Bilan_Diffusion'!I335="","",IF('Section 10a Bilan_Diffusion'!I335="«Choisir»","",'Section 10a Bilan_Diffusion'!I335))</f>
        <v/>
      </c>
      <c r="Q955" s="43" t="str">
        <f>IF('Section 10a Bilan_Diffusion'!J335="","",IF('Section 10a Bilan_Diffusion'!J335="«Choisir»","",'Section 10a Bilan_Diffusion'!J335))</f>
        <v/>
      </c>
      <c r="R955" s="7" t="str">
        <f>IF('Section 10a Bilan_Diffusion'!K335="","",'Section 10a Bilan_Diffusion'!K335)</f>
        <v/>
      </c>
      <c r="S955" s="7" t="str">
        <f>IF('Section 10a Bilan_Diffusion'!L335="","",'Section 10a Bilan_Diffusion'!L335)</f>
        <v/>
      </c>
      <c r="T955" s="7" t="str">
        <f>IF('Section 10a Bilan_Diffusion'!M335="","",'Section 10a Bilan_Diffusion'!M335)</f>
        <v/>
      </c>
      <c r="U955" s="7" t="str">
        <f>IF('Section 10a Bilan_Diffusion'!N335="","",'Section 10a Bilan_Diffusion'!N335)</f>
        <v/>
      </c>
      <c r="V955" s="7">
        <f>'Section 10a Bilan_Diffusion'!O335</f>
        <v>0</v>
      </c>
      <c r="W955" s="7">
        <f>'Section 10a Bilan_Diffusion'!P335</f>
        <v>0</v>
      </c>
      <c r="X955" s="7">
        <f>'Section 10a Bilan_Diffusion'!Q335</f>
        <v>0</v>
      </c>
      <c r="Y955" s="7">
        <f>'Section 10a Bilan_Diffusion'!R335</f>
        <v>0</v>
      </c>
      <c r="Z955" s="7">
        <f>'Section 10a Bilan_Diffusion'!S335</f>
        <v>0</v>
      </c>
      <c r="AA955" s="7">
        <f>'Section 10a Bilan_Diffusion'!T335</f>
        <v>0</v>
      </c>
      <c r="AB955" s="7">
        <f>'Section 10a Bilan_Diffusion'!U335</f>
        <v>0</v>
      </c>
    </row>
    <row r="956" spans="1:28">
      <c r="A956" s="7">
        <f>'Identification '!$F$11</f>
        <v>0</v>
      </c>
      <c r="B956" s="43" t="str">
        <f>IF(AND('Identification '!$F$11="",'Identification '!$F$15&lt;&gt;""),'Identification '!$F$15,IF('Identification '!$F$11="","",IF('Identification '!$F$13="Inscrire le nom de votre organisme dans la cellule F15",'Identification '!$F$15,'Identification '!$F$13)))</f>
        <v/>
      </c>
      <c r="C956" s="7" t="str">
        <f>REF!$BM$7</f>
        <v>2025-2026</v>
      </c>
      <c r="D956" s="7" t="s">
        <v>2972</v>
      </c>
      <c r="E956" s="43" t="str">
        <f>'Identification '!$F$17</f>
        <v/>
      </c>
      <c r="F956" s="7" t="str">
        <f>'Identification '!$G$18</f>
        <v/>
      </c>
      <c r="G956" s="167" t="str">
        <f>IF('Section 10a Bilan_Diffusion'!$D$6="","",'Section 10a Bilan_Diffusion'!$D$6)</f>
        <v/>
      </c>
      <c r="H956" s="7" t="str">
        <f>IF('Section 10a Bilan_Diffusion'!$D$8="","",'Section 10a Bilan_Diffusion'!$D$8)</f>
        <v/>
      </c>
      <c r="I956" s="7" t="str">
        <f>IF('Section 10a Bilan_Diffusion'!$K$8="","",'Section 10a Bilan_Diffusion'!$K$8)</f>
        <v/>
      </c>
      <c r="J956" s="43" t="str">
        <f>IF('Section 10a Bilan_Diffusion'!C336="","",'Section 10a Bilan_Diffusion'!C336)</f>
        <v/>
      </c>
      <c r="K956" s="1177" t="str">
        <f>IF('Section 10a Bilan_Diffusion'!D336="","",'Section 10a Bilan_Diffusion'!D336)</f>
        <v/>
      </c>
      <c r="L956" s="43" t="str">
        <f>IF('Section 10a Bilan_Diffusion'!E336="","",IF('Section 10a Bilan_Diffusion'!E336="«Choisir»","",'Section 10a Bilan_Diffusion'!E336))</f>
        <v/>
      </c>
      <c r="M956" s="43" t="str">
        <f>IF('Section 10a Bilan_Diffusion'!F336="","",IF('Section 10a Bilan_Diffusion'!F336="«Choisir»","",'Section 10a Bilan_Diffusion'!F336))</f>
        <v/>
      </c>
      <c r="N956" s="43" t="str">
        <f>IF('Section 10a Bilan_Diffusion'!G336="","",'Section 10a Bilan_Diffusion'!G336)</f>
        <v/>
      </c>
      <c r="O956" s="43" t="str">
        <f>IF('Section 10a Bilan_Diffusion'!H336="","",'Section 10a Bilan_Diffusion'!H336)</f>
        <v/>
      </c>
      <c r="P956" s="43" t="str">
        <f>IF('Section 10a Bilan_Diffusion'!I336="","",IF('Section 10a Bilan_Diffusion'!I336="«Choisir»","",'Section 10a Bilan_Diffusion'!I336))</f>
        <v/>
      </c>
      <c r="Q956" s="43" t="str">
        <f>IF('Section 10a Bilan_Diffusion'!J336="","",IF('Section 10a Bilan_Diffusion'!J336="«Choisir»","",'Section 10a Bilan_Diffusion'!J336))</f>
        <v/>
      </c>
      <c r="R956" s="7" t="str">
        <f>IF('Section 10a Bilan_Diffusion'!K336="","",'Section 10a Bilan_Diffusion'!K336)</f>
        <v/>
      </c>
      <c r="S956" s="7" t="str">
        <f>IF('Section 10a Bilan_Diffusion'!L336="","",'Section 10a Bilan_Diffusion'!L336)</f>
        <v/>
      </c>
      <c r="T956" s="7" t="str">
        <f>IF('Section 10a Bilan_Diffusion'!M336="","",'Section 10a Bilan_Diffusion'!M336)</f>
        <v/>
      </c>
      <c r="U956" s="7" t="str">
        <f>IF('Section 10a Bilan_Diffusion'!N336="","",'Section 10a Bilan_Diffusion'!N336)</f>
        <v/>
      </c>
      <c r="V956" s="7">
        <f>'Section 10a Bilan_Diffusion'!O336</f>
        <v>0</v>
      </c>
      <c r="W956" s="7">
        <f>'Section 10a Bilan_Diffusion'!P336</f>
        <v>0</v>
      </c>
      <c r="X956" s="7">
        <f>'Section 10a Bilan_Diffusion'!Q336</f>
        <v>0</v>
      </c>
      <c r="Y956" s="7">
        <f>'Section 10a Bilan_Diffusion'!R336</f>
        <v>0</v>
      </c>
      <c r="Z956" s="7">
        <f>'Section 10a Bilan_Diffusion'!S336</f>
        <v>0</v>
      </c>
      <c r="AA956" s="7">
        <f>'Section 10a Bilan_Diffusion'!T336</f>
        <v>0</v>
      </c>
      <c r="AB956" s="7">
        <f>'Section 10a Bilan_Diffusion'!U336</f>
        <v>0</v>
      </c>
    </row>
    <row r="957" spans="1:28">
      <c r="A957" s="7">
        <f>'Identification '!$F$11</f>
        <v>0</v>
      </c>
      <c r="B957" s="43" t="str">
        <f>IF(AND('Identification '!$F$11="",'Identification '!$F$15&lt;&gt;""),'Identification '!$F$15,IF('Identification '!$F$11="","",IF('Identification '!$F$13="Inscrire le nom de votre organisme dans la cellule F15",'Identification '!$F$15,'Identification '!$F$13)))</f>
        <v/>
      </c>
      <c r="C957" s="7" t="str">
        <f>REF!$BM$7</f>
        <v>2025-2026</v>
      </c>
      <c r="D957" s="7" t="s">
        <v>2972</v>
      </c>
      <c r="E957" s="43" t="str">
        <f>'Identification '!$F$17</f>
        <v/>
      </c>
      <c r="F957" s="7" t="str">
        <f>'Identification '!$G$18</f>
        <v/>
      </c>
      <c r="G957" s="167" t="str">
        <f>IF('Section 10a Bilan_Diffusion'!$D$6="","",'Section 10a Bilan_Diffusion'!$D$6)</f>
        <v/>
      </c>
      <c r="H957" s="7" t="str">
        <f>IF('Section 10a Bilan_Diffusion'!$D$8="","",'Section 10a Bilan_Diffusion'!$D$8)</f>
        <v/>
      </c>
      <c r="I957" s="7" t="str">
        <f>IF('Section 10a Bilan_Diffusion'!$K$8="","",'Section 10a Bilan_Diffusion'!$K$8)</f>
        <v/>
      </c>
      <c r="J957" s="43" t="str">
        <f>IF('Section 10a Bilan_Diffusion'!C337="","",'Section 10a Bilan_Diffusion'!C337)</f>
        <v/>
      </c>
      <c r="K957" s="1177" t="str">
        <f>IF('Section 10a Bilan_Diffusion'!D337="","",'Section 10a Bilan_Diffusion'!D337)</f>
        <v/>
      </c>
      <c r="L957" s="43" t="str">
        <f>IF('Section 10a Bilan_Diffusion'!E337="","",IF('Section 10a Bilan_Diffusion'!E337="«Choisir»","",'Section 10a Bilan_Diffusion'!E337))</f>
        <v/>
      </c>
      <c r="M957" s="43" t="str">
        <f>IF('Section 10a Bilan_Diffusion'!F337="","",IF('Section 10a Bilan_Diffusion'!F337="«Choisir»","",'Section 10a Bilan_Diffusion'!F337))</f>
        <v/>
      </c>
      <c r="N957" s="43" t="str">
        <f>IF('Section 10a Bilan_Diffusion'!G337="","",'Section 10a Bilan_Diffusion'!G337)</f>
        <v/>
      </c>
      <c r="O957" s="43" t="str">
        <f>IF('Section 10a Bilan_Diffusion'!H337="","",'Section 10a Bilan_Diffusion'!H337)</f>
        <v/>
      </c>
      <c r="P957" s="43" t="str">
        <f>IF('Section 10a Bilan_Diffusion'!I337="","",IF('Section 10a Bilan_Diffusion'!I337="«Choisir»","",'Section 10a Bilan_Diffusion'!I337))</f>
        <v/>
      </c>
      <c r="Q957" s="43" t="str">
        <f>IF('Section 10a Bilan_Diffusion'!J337="","",IF('Section 10a Bilan_Diffusion'!J337="«Choisir»","",'Section 10a Bilan_Diffusion'!J337))</f>
        <v/>
      </c>
      <c r="R957" s="7" t="str">
        <f>IF('Section 10a Bilan_Diffusion'!K337="","",'Section 10a Bilan_Diffusion'!K337)</f>
        <v/>
      </c>
      <c r="S957" s="7" t="str">
        <f>IF('Section 10a Bilan_Diffusion'!L337="","",'Section 10a Bilan_Diffusion'!L337)</f>
        <v/>
      </c>
      <c r="T957" s="7" t="str">
        <f>IF('Section 10a Bilan_Diffusion'!M337="","",'Section 10a Bilan_Diffusion'!M337)</f>
        <v/>
      </c>
      <c r="U957" s="7" t="str">
        <f>IF('Section 10a Bilan_Diffusion'!N337="","",'Section 10a Bilan_Diffusion'!N337)</f>
        <v/>
      </c>
      <c r="V957" s="7">
        <f>'Section 10a Bilan_Diffusion'!O337</f>
        <v>0</v>
      </c>
      <c r="W957" s="7">
        <f>'Section 10a Bilan_Diffusion'!P337</f>
        <v>0</v>
      </c>
      <c r="X957" s="7">
        <f>'Section 10a Bilan_Diffusion'!Q337</f>
        <v>0</v>
      </c>
      <c r="Y957" s="7">
        <f>'Section 10a Bilan_Diffusion'!R337</f>
        <v>0</v>
      </c>
      <c r="Z957" s="7">
        <f>'Section 10a Bilan_Diffusion'!S337</f>
        <v>0</v>
      </c>
      <c r="AA957" s="7">
        <f>'Section 10a Bilan_Diffusion'!T337</f>
        <v>0</v>
      </c>
      <c r="AB957" s="7">
        <f>'Section 10a Bilan_Diffusion'!U337</f>
        <v>0</v>
      </c>
    </row>
    <row r="958" spans="1:28">
      <c r="A958" s="7">
        <f>'Identification '!$F$11</f>
        <v>0</v>
      </c>
      <c r="B958" s="43" t="str">
        <f>IF(AND('Identification '!$F$11="",'Identification '!$F$15&lt;&gt;""),'Identification '!$F$15,IF('Identification '!$F$11="","",IF('Identification '!$F$13="Inscrire le nom de votre organisme dans la cellule F15",'Identification '!$F$15,'Identification '!$F$13)))</f>
        <v/>
      </c>
      <c r="C958" s="7" t="str">
        <f>REF!$BM$7</f>
        <v>2025-2026</v>
      </c>
      <c r="D958" s="7" t="s">
        <v>2972</v>
      </c>
      <c r="E958" s="43" t="str">
        <f>'Identification '!$F$17</f>
        <v/>
      </c>
      <c r="F958" s="7" t="str">
        <f>'Identification '!$G$18</f>
        <v/>
      </c>
      <c r="G958" s="167" t="str">
        <f>IF('Section 10a Bilan_Diffusion'!$D$6="","",'Section 10a Bilan_Diffusion'!$D$6)</f>
        <v/>
      </c>
      <c r="H958" s="7" t="str">
        <f>IF('Section 10a Bilan_Diffusion'!$D$8="","",'Section 10a Bilan_Diffusion'!$D$8)</f>
        <v/>
      </c>
      <c r="I958" s="7" t="str">
        <f>IF('Section 10a Bilan_Diffusion'!$K$8="","",'Section 10a Bilan_Diffusion'!$K$8)</f>
        <v/>
      </c>
      <c r="J958" s="43" t="str">
        <f>IF('Section 10a Bilan_Diffusion'!C338="","",'Section 10a Bilan_Diffusion'!C338)</f>
        <v/>
      </c>
      <c r="K958" s="1177" t="str">
        <f>IF('Section 10a Bilan_Diffusion'!D338="","",'Section 10a Bilan_Diffusion'!D338)</f>
        <v/>
      </c>
      <c r="L958" s="43" t="str">
        <f>IF('Section 10a Bilan_Diffusion'!E338="","",IF('Section 10a Bilan_Diffusion'!E338="«Choisir»","",'Section 10a Bilan_Diffusion'!E338))</f>
        <v/>
      </c>
      <c r="M958" s="43" t="str">
        <f>IF('Section 10a Bilan_Diffusion'!F338="","",IF('Section 10a Bilan_Diffusion'!F338="«Choisir»","",'Section 10a Bilan_Diffusion'!F338))</f>
        <v/>
      </c>
      <c r="N958" s="43" t="str">
        <f>IF('Section 10a Bilan_Diffusion'!G338="","",'Section 10a Bilan_Diffusion'!G338)</f>
        <v/>
      </c>
      <c r="O958" s="43" t="str">
        <f>IF('Section 10a Bilan_Diffusion'!H338="","",'Section 10a Bilan_Diffusion'!H338)</f>
        <v/>
      </c>
      <c r="P958" s="43" t="str">
        <f>IF('Section 10a Bilan_Diffusion'!I338="","",IF('Section 10a Bilan_Diffusion'!I338="«Choisir»","",'Section 10a Bilan_Diffusion'!I338))</f>
        <v/>
      </c>
      <c r="Q958" s="43" t="str">
        <f>IF('Section 10a Bilan_Diffusion'!J338="","",IF('Section 10a Bilan_Diffusion'!J338="«Choisir»","",'Section 10a Bilan_Diffusion'!J338))</f>
        <v/>
      </c>
      <c r="R958" s="7" t="str">
        <f>IF('Section 10a Bilan_Diffusion'!K338="","",'Section 10a Bilan_Diffusion'!K338)</f>
        <v/>
      </c>
      <c r="S958" s="7" t="str">
        <f>IF('Section 10a Bilan_Diffusion'!L338="","",'Section 10a Bilan_Diffusion'!L338)</f>
        <v/>
      </c>
      <c r="T958" s="7" t="str">
        <f>IF('Section 10a Bilan_Diffusion'!M338="","",'Section 10a Bilan_Diffusion'!M338)</f>
        <v/>
      </c>
      <c r="U958" s="7" t="str">
        <f>IF('Section 10a Bilan_Diffusion'!N338="","",'Section 10a Bilan_Diffusion'!N338)</f>
        <v/>
      </c>
      <c r="V958" s="7">
        <f>'Section 10a Bilan_Diffusion'!O338</f>
        <v>0</v>
      </c>
      <c r="W958" s="7">
        <f>'Section 10a Bilan_Diffusion'!P338</f>
        <v>0</v>
      </c>
      <c r="X958" s="7">
        <f>'Section 10a Bilan_Diffusion'!Q338</f>
        <v>0</v>
      </c>
      <c r="Y958" s="7">
        <f>'Section 10a Bilan_Diffusion'!R338</f>
        <v>0</v>
      </c>
      <c r="Z958" s="7">
        <f>'Section 10a Bilan_Diffusion'!S338</f>
        <v>0</v>
      </c>
      <c r="AA958" s="7">
        <f>'Section 10a Bilan_Diffusion'!T338</f>
        <v>0</v>
      </c>
      <c r="AB958" s="7">
        <f>'Section 10a Bilan_Diffusion'!U338</f>
        <v>0</v>
      </c>
    </row>
    <row r="959" spans="1:28">
      <c r="A959" s="7">
        <f>'Identification '!$F$11</f>
        <v>0</v>
      </c>
      <c r="B959" s="43" t="str">
        <f>IF(AND('Identification '!$F$11="",'Identification '!$F$15&lt;&gt;""),'Identification '!$F$15,IF('Identification '!$F$11="","",IF('Identification '!$F$13="Inscrire le nom de votre organisme dans la cellule F15",'Identification '!$F$15,'Identification '!$F$13)))</f>
        <v/>
      </c>
      <c r="C959" s="7" t="str">
        <f>REF!$BM$7</f>
        <v>2025-2026</v>
      </c>
      <c r="D959" s="7" t="s">
        <v>2972</v>
      </c>
      <c r="E959" s="43" t="str">
        <f>'Identification '!$F$17</f>
        <v/>
      </c>
      <c r="F959" s="7" t="str">
        <f>'Identification '!$G$18</f>
        <v/>
      </c>
      <c r="G959" s="167" t="str">
        <f>IF('Section 10a Bilan_Diffusion'!$D$6="","",'Section 10a Bilan_Diffusion'!$D$6)</f>
        <v/>
      </c>
      <c r="H959" s="7" t="str">
        <f>IF('Section 10a Bilan_Diffusion'!$D$8="","",'Section 10a Bilan_Diffusion'!$D$8)</f>
        <v/>
      </c>
      <c r="I959" s="7" t="str">
        <f>IF('Section 10a Bilan_Diffusion'!$K$8="","",'Section 10a Bilan_Diffusion'!$K$8)</f>
        <v/>
      </c>
      <c r="J959" s="43" t="str">
        <f>IF('Section 10a Bilan_Diffusion'!C339="","",'Section 10a Bilan_Diffusion'!C339)</f>
        <v/>
      </c>
      <c r="K959" s="1177" t="str">
        <f>IF('Section 10a Bilan_Diffusion'!D339="","",'Section 10a Bilan_Diffusion'!D339)</f>
        <v/>
      </c>
      <c r="L959" s="43" t="str">
        <f>IF('Section 10a Bilan_Diffusion'!E339="","",IF('Section 10a Bilan_Diffusion'!E339="«Choisir»","",'Section 10a Bilan_Diffusion'!E339))</f>
        <v/>
      </c>
      <c r="M959" s="43" t="str">
        <f>IF('Section 10a Bilan_Diffusion'!F339="","",IF('Section 10a Bilan_Diffusion'!F339="«Choisir»","",'Section 10a Bilan_Diffusion'!F339))</f>
        <v/>
      </c>
      <c r="N959" s="43" t="str">
        <f>IF('Section 10a Bilan_Diffusion'!G339="","",'Section 10a Bilan_Diffusion'!G339)</f>
        <v/>
      </c>
      <c r="O959" s="43" t="str">
        <f>IF('Section 10a Bilan_Diffusion'!H339="","",'Section 10a Bilan_Diffusion'!H339)</f>
        <v/>
      </c>
      <c r="P959" s="43" t="str">
        <f>IF('Section 10a Bilan_Diffusion'!I339="","",IF('Section 10a Bilan_Diffusion'!I339="«Choisir»","",'Section 10a Bilan_Diffusion'!I339))</f>
        <v/>
      </c>
      <c r="Q959" s="43" t="str">
        <f>IF('Section 10a Bilan_Diffusion'!J339="","",IF('Section 10a Bilan_Diffusion'!J339="«Choisir»","",'Section 10a Bilan_Diffusion'!J339))</f>
        <v/>
      </c>
      <c r="R959" s="7" t="str">
        <f>IF('Section 10a Bilan_Diffusion'!K339="","",'Section 10a Bilan_Diffusion'!K339)</f>
        <v/>
      </c>
      <c r="S959" s="7" t="str">
        <f>IF('Section 10a Bilan_Diffusion'!L339="","",'Section 10a Bilan_Diffusion'!L339)</f>
        <v/>
      </c>
      <c r="T959" s="7" t="str">
        <f>IF('Section 10a Bilan_Diffusion'!M339="","",'Section 10a Bilan_Diffusion'!M339)</f>
        <v/>
      </c>
      <c r="U959" s="7" t="str">
        <f>IF('Section 10a Bilan_Diffusion'!N339="","",'Section 10a Bilan_Diffusion'!N339)</f>
        <v/>
      </c>
      <c r="V959" s="7">
        <f>'Section 10a Bilan_Diffusion'!O339</f>
        <v>0</v>
      </c>
      <c r="W959" s="7">
        <f>'Section 10a Bilan_Diffusion'!P339</f>
        <v>0</v>
      </c>
      <c r="X959" s="7">
        <f>'Section 10a Bilan_Diffusion'!Q339</f>
        <v>0</v>
      </c>
      <c r="Y959" s="7">
        <f>'Section 10a Bilan_Diffusion'!R339</f>
        <v>0</v>
      </c>
      <c r="Z959" s="7">
        <f>'Section 10a Bilan_Diffusion'!S339</f>
        <v>0</v>
      </c>
      <c r="AA959" s="7">
        <f>'Section 10a Bilan_Diffusion'!T339</f>
        <v>0</v>
      </c>
      <c r="AB959" s="7">
        <f>'Section 10a Bilan_Diffusion'!U339</f>
        <v>0</v>
      </c>
    </row>
    <row r="960" spans="1:28">
      <c r="A960" s="7">
        <f>'Identification '!$F$11</f>
        <v>0</v>
      </c>
      <c r="B960" s="43" t="str">
        <f>IF(AND('Identification '!$F$11="",'Identification '!$F$15&lt;&gt;""),'Identification '!$F$15,IF('Identification '!$F$11="","",IF('Identification '!$F$13="Inscrire le nom de votre organisme dans la cellule F15",'Identification '!$F$15,'Identification '!$F$13)))</f>
        <v/>
      </c>
      <c r="C960" s="7" t="str">
        <f>REF!$BM$7</f>
        <v>2025-2026</v>
      </c>
      <c r="D960" s="7" t="s">
        <v>2972</v>
      </c>
      <c r="E960" s="43" t="str">
        <f>'Identification '!$F$17</f>
        <v/>
      </c>
      <c r="F960" s="7" t="str">
        <f>'Identification '!$G$18</f>
        <v/>
      </c>
      <c r="G960" s="167" t="str">
        <f>IF('Section 10a Bilan_Diffusion'!$D$6="","",'Section 10a Bilan_Diffusion'!$D$6)</f>
        <v/>
      </c>
      <c r="H960" s="7" t="str">
        <f>IF('Section 10a Bilan_Diffusion'!$D$8="","",'Section 10a Bilan_Diffusion'!$D$8)</f>
        <v/>
      </c>
      <c r="I960" s="7" t="str">
        <f>IF('Section 10a Bilan_Diffusion'!$K$8="","",'Section 10a Bilan_Diffusion'!$K$8)</f>
        <v/>
      </c>
      <c r="J960" s="43" t="str">
        <f>IF('Section 10a Bilan_Diffusion'!C340="","",'Section 10a Bilan_Diffusion'!C340)</f>
        <v/>
      </c>
      <c r="K960" s="1177" t="str">
        <f>IF('Section 10a Bilan_Diffusion'!D340="","",'Section 10a Bilan_Diffusion'!D340)</f>
        <v/>
      </c>
      <c r="L960" s="43" t="str">
        <f>IF('Section 10a Bilan_Diffusion'!E340="","",IF('Section 10a Bilan_Diffusion'!E340="«Choisir»","",'Section 10a Bilan_Diffusion'!E340))</f>
        <v/>
      </c>
      <c r="M960" s="43" t="str">
        <f>IF('Section 10a Bilan_Diffusion'!F340="","",IF('Section 10a Bilan_Diffusion'!F340="«Choisir»","",'Section 10a Bilan_Diffusion'!F340))</f>
        <v/>
      </c>
      <c r="N960" s="43" t="str">
        <f>IF('Section 10a Bilan_Diffusion'!G340="","",'Section 10a Bilan_Diffusion'!G340)</f>
        <v/>
      </c>
      <c r="O960" s="43" t="str">
        <f>IF('Section 10a Bilan_Diffusion'!H340="","",'Section 10a Bilan_Diffusion'!H340)</f>
        <v/>
      </c>
      <c r="P960" s="43" t="str">
        <f>IF('Section 10a Bilan_Diffusion'!I340="","",IF('Section 10a Bilan_Diffusion'!I340="«Choisir»","",'Section 10a Bilan_Diffusion'!I340))</f>
        <v/>
      </c>
      <c r="Q960" s="43" t="str">
        <f>IF('Section 10a Bilan_Diffusion'!J340="","",IF('Section 10a Bilan_Diffusion'!J340="«Choisir»","",'Section 10a Bilan_Diffusion'!J340))</f>
        <v/>
      </c>
      <c r="R960" s="7" t="str">
        <f>IF('Section 10a Bilan_Diffusion'!K340="","",'Section 10a Bilan_Diffusion'!K340)</f>
        <v/>
      </c>
      <c r="S960" s="7" t="str">
        <f>IF('Section 10a Bilan_Diffusion'!L340="","",'Section 10a Bilan_Diffusion'!L340)</f>
        <v/>
      </c>
      <c r="T960" s="7" t="str">
        <f>IF('Section 10a Bilan_Diffusion'!M340="","",'Section 10a Bilan_Diffusion'!M340)</f>
        <v/>
      </c>
      <c r="U960" s="7" t="str">
        <f>IF('Section 10a Bilan_Diffusion'!N340="","",'Section 10a Bilan_Diffusion'!N340)</f>
        <v/>
      </c>
      <c r="V960" s="7">
        <f>'Section 10a Bilan_Diffusion'!O340</f>
        <v>0</v>
      </c>
      <c r="W960" s="7">
        <f>'Section 10a Bilan_Diffusion'!P340</f>
        <v>0</v>
      </c>
      <c r="X960" s="7">
        <f>'Section 10a Bilan_Diffusion'!Q340</f>
        <v>0</v>
      </c>
      <c r="Y960" s="7">
        <f>'Section 10a Bilan_Diffusion'!R340</f>
        <v>0</v>
      </c>
      <c r="Z960" s="7">
        <f>'Section 10a Bilan_Diffusion'!S340</f>
        <v>0</v>
      </c>
      <c r="AA960" s="7">
        <f>'Section 10a Bilan_Diffusion'!T340</f>
        <v>0</v>
      </c>
      <c r="AB960" s="7">
        <f>'Section 10a Bilan_Diffusion'!U340</f>
        <v>0</v>
      </c>
    </row>
    <row r="961" spans="1:28">
      <c r="A961" s="7">
        <f>'Identification '!$F$11</f>
        <v>0</v>
      </c>
      <c r="B961" s="43" t="str">
        <f>IF(AND('Identification '!$F$11="",'Identification '!$F$15&lt;&gt;""),'Identification '!$F$15,IF('Identification '!$F$11="","",IF('Identification '!$F$13="Inscrire le nom de votre organisme dans la cellule F15",'Identification '!$F$15,'Identification '!$F$13)))</f>
        <v/>
      </c>
      <c r="C961" s="7" t="str">
        <f>REF!$BM$7</f>
        <v>2025-2026</v>
      </c>
      <c r="D961" s="7" t="s">
        <v>2972</v>
      </c>
      <c r="E961" s="43" t="str">
        <f>'Identification '!$F$17</f>
        <v/>
      </c>
      <c r="F961" s="7" t="str">
        <f>'Identification '!$G$18</f>
        <v/>
      </c>
      <c r="G961" s="167" t="str">
        <f>IF('Section 10a Bilan_Diffusion'!$D$6="","",'Section 10a Bilan_Diffusion'!$D$6)</f>
        <v/>
      </c>
      <c r="H961" s="7" t="str">
        <f>IF('Section 10a Bilan_Diffusion'!$D$8="","",'Section 10a Bilan_Diffusion'!$D$8)</f>
        <v/>
      </c>
      <c r="I961" s="7" t="str">
        <f>IF('Section 10a Bilan_Diffusion'!$K$8="","",'Section 10a Bilan_Diffusion'!$K$8)</f>
        <v/>
      </c>
      <c r="J961" s="43" t="str">
        <f>IF('Section 10a Bilan_Diffusion'!C341="","",'Section 10a Bilan_Diffusion'!C341)</f>
        <v/>
      </c>
      <c r="K961" s="1177" t="str">
        <f>IF('Section 10a Bilan_Diffusion'!D341="","",'Section 10a Bilan_Diffusion'!D341)</f>
        <v/>
      </c>
      <c r="L961" s="43" t="str">
        <f>IF('Section 10a Bilan_Diffusion'!E341="","",IF('Section 10a Bilan_Diffusion'!E341="«Choisir»","",'Section 10a Bilan_Diffusion'!E341))</f>
        <v/>
      </c>
      <c r="M961" s="43" t="str">
        <f>IF('Section 10a Bilan_Diffusion'!F341="","",IF('Section 10a Bilan_Diffusion'!F341="«Choisir»","",'Section 10a Bilan_Diffusion'!F341))</f>
        <v/>
      </c>
      <c r="N961" s="43" t="str">
        <f>IF('Section 10a Bilan_Diffusion'!G341="","",'Section 10a Bilan_Diffusion'!G341)</f>
        <v/>
      </c>
      <c r="O961" s="43" t="str">
        <f>IF('Section 10a Bilan_Diffusion'!H341="","",'Section 10a Bilan_Diffusion'!H341)</f>
        <v/>
      </c>
      <c r="P961" s="43" t="str">
        <f>IF('Section 10a Bilan_Diffusion'!I341="","",IF('Section 10a Bilan_Diffusion'!I341="«Choisir»","",'Section 10a Bilan_Diffusion'!I341))</f>
        <v/>
      </c>
      <c r="Q961" s="43" t="str">
        <f>IF('Section 10a Bilan_Diffusion'!J341="","",IF('Section 10a Bilan_Diffusion'!J341="«Choisir»","",'Section 10a Bilan_Diffusion'!J341))</f>
        <v/>
      </c>
      <c r="R961" s="7" t="str">
        <f>IF('Section 10a Bilan_Diffusion'!K341="","",'Section 10a Bilan_Diffusion'!K341)</f>
        <v/>
      </c>
      <c r="S961" s="7" t="str">
        <f>IF('Section 10a Bilan_Diffusion'!L341="","",'Section 10a Bilan_Diffusion'!L341)</f>
        <v/>
      </c>
      <c r="T961" s="7" t="str">
        <f>IF('Section 10a Bilan_Diffusion'!M341="","",'Section 10a Bilan_Diffusion'!M341)</f>
        <v/>
      </c>
      <c r="U961" s="7" t="str">
        <f>IF('Section 10a Bilan_Diffusion'!N341="","",'Section 10a Bilan_Diffusion'!N341)</f>
        <v/>
      </c>
      <c r="V961" s="7">
        <f>'Section 10a Bilan_Diffusion'!O341</f>
        <v>0</v>
      </c>
      <c r="W961" s="7">
        <f>'Section 10a Bilan_Diffusion'!P341</f>
        <v>0</v>
      </c>
      <c r="X961" s="7">
        <f>'Section 10a Bilan_Diffusion'!Q341</f>
        <v>0</v>
      </c>
      <c r="Y961" s="7">
        <f>'Section 10a Bilan_Diffusion'!R341</f>
        <v>0</v>
      </c>
      <c r="Z961" s="7">
        <f>'Section 10a Bilan_Diffusion'!S341</f>
        <v>0</v>
      </c>
      <c r="AA961" s="7">
        <f>'Section 10a Bilan_Diffusion'!T341</f>
        <v>0</v>
      </c>
      <c r="AB961" s="7">
        <f>'Section 10a Bilan_Diffusion'!U341</f>
        <v>0</v>
      </c>
    </row>
    <row r="962" spans="1:28">
      <c r="A962" s="7">
        <f>'Identification '!$F$11</f>
        <v>0</v>
      </c>
      <c r="B962" s="43" t="str">
        <f>IF(AND('Identification '!$F$11="",'Identification '!$F$15&lt;&gt;""),'Identification '!$F$15,IF('Identification '!$F$11="","",IF('Identification '!$F$13="Inscrire le nom de votre organisme dans la cellule F15",'Identification '!$F$15,'Identification '!$F$13)))</f>
        <v/>
      </c>
      <c r="C962" s="7" t="str">
        <f>REF!$BM$7</f>
        <v>2025-2026</v>
      </c>
      <c r="D962" s="7" t="s">
        <v>2972</v>
      </c>
      <c r="E962" s="43" t="str">
        <f>'Identification '!$F$17</f>
        <v/>
      </c>
      <c r="F962" s="7" t="str">
        <f>'Identification '!$G$18</f>
        <v/>
      </c>
      <c r="G962" s="167" t="str">
        <f>IF('Section 10a Bilan_Diffusion'!$D$6="","",'Section 10a Bilan_Diffusion'!$D$6)</f>
        <v/>
      </c>
      <c r="H962" s="7" t="str">
        <f>IF('Section 10a Bilan_Diffusion'!$D$8="","",'Section 10a Bilan_Diffusion'!$D$8)</f>
        <v/>
      </c>
      <c r="I962" s="7" t="str">
        <f>IF('Section 10a Bilan_Diffusion'!$K$8="","",'Section 10a Bilan_Diffusion'!$K$8)</f>
        <v/>
      </c>
      <c r="J962" s="43" t="str">
        <f>IF('Section 10a Bilan_Diffusion'!C342="","",'Section 10a Bilan_Diffusion'!C342)</f>
        <v/>
      </c>
      <c r="K962" s="1177" t="str">
        <f>IF('Section 10a Bilan_Diffusion'!D342="","",'Section 10a Bilan_Diffusion'!D342)</f>
        <v/>
      </c>
      <c r="L962" s="43" t="str">
        <f>IF('Section 10a Bilan_Diffusion'!E342="","",IF('Section 10a Bilan_Diffusion'!E342="«Choisir»","",'Section 10a Bilan_Diffusion'!E342))</f>
        <v/>
      </c>
      <c r="M962" s="43" t="str">
        <f>IF('Section 10a Bilan_Diffusion'!F342="","",IF('Section 10a Bilan_Diffusion'!F342="«Choisir»","",'Section 10a Bilan_Diffusion'!F342))</f>
        <v/>
      </c>
      <c r="N962" s="43" t="str">
        <f>IF('Section 10a Bilan_Diffusion'!G342="","",'Section 10a Bilan_Diffusion'!G342)</f>
        <v/>
      </c>
      <c r="O962" s="43" t="str">
        <f>IF('Section 10a Bilan_Diffusion'!H342="","",'Section 10a Bilan_Diffusion'!H342)</f>
        <v/>
      </c>
      <c r="P962" s="43" t="str">
        <f>IF('Section 10a Bilan_Diffusion'!I342="","",IF('Section 10a Bilan_Diffusion'!I342="«Choisir»","",'Section 10a Bilan_Diffusion'!I342))</f>
        <v/>
      </c>
      <c r="Q962" s="43" t="str">
        <f>IF('Section 10a Bilan_Diffusion'!J342="","",IF('Section 10a Bilan_Diffusion'!J342="«Choisir»","",'Section 10a Bilan_Diffusion'!J342))</f>
        <v/>
      </c>
      <c r="R962" s="7" t="str">
        <f>IF('Section 10a Bilan_Diffusion'!K342="","",'Section 10a Bilan_Diffusion'!K342)</f>
        <v/>
      </c>
      <c r="S962" s="7" t="str">
        <f>IF('Section 10a Bilan_Diffusion'!L342="","",'Section 10a Bilan_Diffusion'!L342)</f>
        <v/>
      </c>
      <c r="T962" s="7" t="str">
        <f>IF('Section 10a Bilan_Diffusion'!M342="","",'Section 10a Bilan_Diffusion'!M342)</f>
        <v/>
      </c>
      <c r="U962" s="7" t="str">
        <f>IF('Section 10a Bilan_Diffusion'!N342="","",'Section 10a Bilan_Diffusion'!N342)</f>
        <v/>
      </c>
      <c r="V962" s="7">
        <f>'Section 10a Bilan_Diffusion'!O342</f>
        <v>0</v>
      </c>
      <c r="W962" s="7">
        <f>'Section 10a Bilan_Diffusion'!P342</f>
        <v>0</v>
      </c>
      <c r="X962" s="7">
        <f>'Section 10a Bilan_Diffusion'!Q342</f>
        <v>0</v>
      </c>
      <c r="Y962" s="7">
        <f>'Section 10a Bilan_Diffusion'!R342</f>
        <v>0</v>
      </c>
      <c r="Z962" s="7">
        <f>'Section 10a Bilan_Diffusion'!S342</f>
        <v>0</v>
      </c>
      <c r="AA962" s="7">
        <f>'Section 10a Bilan_Diffusion'!T342</f>
        <v>0</v>
      </c>
      <c r="AB962" s="7">
        <f>'Section 10a Bilan_Diffusion'!U342</f>
        <v>0</v>
      </c>
    </row>
    <row r="963" spans="1:28">
      <c r="A963" s="7">
        <f>'Identification '!$F$11</f>
        <v>0</v>
      </c>
      <c r="B963" s="43" t="str">
        <f>IF(AND('Identification '!$F$11="",'Identification '!$F$15&lt;&gt;""),'Identification '!$F$15,IF('Identification '!$F$11="","",IF('Identification '!$F$13="Inscrire le nom de votre organisme dans la cellule F15",'Identification '!$F$15,'Identification '!$F$13)))</f>
        <v/>
      </c>
      <c r="C963" s="7" t="str">
        <f>REF!$BM$7</f>
        <v>2025-2026</v>
      </c>
      <c r="D963" s="7" t="s">
        <v>2972</v>
      </c>
      <c r="E963" s="43" t="str">
        <f>'Identification '!$F$17</f>
        <v/>
      </c>
      <c r="F963" s="7" t="str">
        <f>'Identification '!$G$18</f>
        <v/>
      </c>
      <c r="G963" s="167" t="str">
        <f>IF('Section 10a Bilan_Diffusion'!$D$6="","",'Section 10a Bilan_Diffusion'!$D$6)</f>
        <v/>
      </c>
      <c r="H963" s="7" t="str">
        <f>IF('Section 10a Bilan_Diffusion'!$D$8="","",'Section 10a Bilan_Diffusion'!$D$8)</f>
        <v/>
      </c>
      <c r="I963" s="7" t="str">
        <f>IF('Section 10a Bilan_Diffusion'!$K$8="","",'Section 10a Bilan_Diffusion'!$K$8)</f>
        <v/>
      </c>
      <c r="J963" s="43" t="str">
        <f>IF('Section 10a Bilan_Diffusion'!C343="","",'Section 10a Bilan_Diffusion'!C343)</f>
        <v/>
      </c>
      <c r="K963" s="1177" t="str">
        <f>IF('Section 10a Bilan_Diffusion'!D343="","",'Section 10a Bilan_Diffusion'!D343)</f>
        <v/>
      </c>
      <c r="L963" s="43" t="str">
        <f>IF('Section 10a Bilan_Diffusion'!E343="","",IF('Section 10a Bilan_Diffusion'!E343="«Choisir»","",'Section 10a Bilan_Diffusion'!E343))</f>
        <v/>
      </c>
      <c r="M963" s="43" t="str">
        <f>IF('Section 10a Bilan_Diffusion'!F343="","",IF('Section 10a Bilan_Diffusion'!F343="«Choisir»","",'Section 10a Bilan_Diffusion'!F343))</f>
        <v/>
      </c>
      <c r="N963" s="43" t="str">
        <f>IF('Section 10a Bilan_Diffusion'!G343="","",'Section 10a Bilan_Diffusion'!G343)</f>
        <v/>
      </c>
      <c r="O963" s="43" t="str">
        <f>IF('Section 10a Bilan_Diffusion'!H343="","",'Section 10a Bilan_Diffusion'!H343)</f>
        <v/>
      </c>
      <c r="P963" s="43" t="str">
        <f>IF('Section 10a Bilan_Diffusion'!I343="","",IF('Section 10a Bilan_Diffusion'!I343="«Choisir»","",'Section 10a Bilan_Diffusion'!I343))</f>
        <v/>
      </c>
      <c r="Q963" s="43" t="str">
        <f>IF('Section 10a Bilan_Diffusion'!J343="","",IF('Section 10a Bilan_Diffusion'!J343="«Choisir»","",'Section 10a Bilan_Diffusion'!J343))</f>
        <v/>
      </c>
      <c r="R963" s="7" t="str">
        <f>IF('Section 10a Bilan_Diffusion'!K343="","",'Section 10a Bilan_Diffusion'!K343)</f>
        <v/>
      </c>
      <c r="S963" s="7" t="str">
        <f>IF('Section 10a Bilan_Diffusion'!L343="","",'Section 10a Bilan_Diffusion'!L343)</f>
        <v/>
      </c>
      <c r="T963" s="7" t="str">
        <f>IF('Section 10a Bilan_Diffusion'!M343="","",'Section 10a Bilan_Diffusion'!M343)</f>
        <v/>
      </c>
      <c r="U963" s="7" t="str">
        <f>IF('Section 10a Bilan_Diffusion'!N343="","",'Section 10a Bilan_Diffusion'!N343)</f>
        <v/>
      </c>
      <c r="V963" s="7">
        <f>'Section 10a Bilan_Diffusion'!O343</f>
        <v>0</v>
      </c>
      <c r="W963" s="7">
        <f>'Section 10a Bilan_Diffusion'!P343</f>
        <v>0</v>
      </c>
      <c r="X963" s="7">
        <f>'Section 10a Bilan_Diffusion'!Q343</f>
        <v>0</v>
      </c>
      <c r="Y963" s="7">
        <f>'Section 10a Bilan_Diffusion'!R343</f>
        <v>0</v>
      </c>
      <c r="Z963" s="7">
        <f>'Section 10a Bilan_Diffusion'!S343</f>
        <v>0</v>
      </c>
      <c r="AA963" s="7">
        <f>'Section 10a Bilan_Diffusion'!T343</f>
        <v>0</v>
      </c>
      <c r="AB963" s="7">
        <f>'Section 10a Bilan_Diffusion'!U343</f>
        <v>0</v>
      </c>
    </row>
    <row r="964" spans="1:28">
      <c r="A964" s="7">
        <f>'Identification '!$F$11</f>
        <v>0</v>
      </c>
      <c r="B964" s="43" t="str">
        <f>IF(AND('Identification '!$F$11="",'Identification '!$F$15&lt;&gt;""),'Identification '!$F$15,IF('Identification '!$F$11="","",IF('Identification '!$F$13="Inscrire le nom de votre organisme dans la cellule F15",'Identification '!$F$15,'Identification '!$F$13)))</f>
        <v/>
      </c>
      <c r="C964" s="7" t="str">
        <f>REF!$BM$7</f>
        <v>2025-2026</v>
      </c>
      <c r="D964" s="7" t="s">
        <v>2972</v>
      </c>
      <c r="E964" s="43" t="str">
        <f>'Identification '!$F$17</f>
        <v/>
      </c>
      <c r="F964" s="7" t="str">
        <f>'Identification '!$G$18</f>
        <v/>
      </c>
      <c r="G964" s="167" t="str">
        <f>IF('Section 10a Bilan_Diffusion'!$D$6="","",'Section 10a Bilan_Diffusion'!$D$6)</f>
        <v/>
      </c>
      <c r="H964" s="7" t="str">
        <f>IF('Section 10a Bilan_Diffusion'!$D$8="","",'Section 10a Bilan_Diffusion'!$D$8)</f>
        <v/>
      </c>
      <c r="I964" s="7" t="str">
        <f>IF('Section 10a Bilan_Diffusion'!$K$8="","",'Section 10a Bilan_Diffusion'!$K$8)</f>
        <v/>
      </c>
      <c r="J964" s="43" t="str">
        <f>IF('Section 10a Bilan_Diffusion'!C344="","",'Section 10a Bilan_Diffusion'!C344)</f>
        <v/>
      </c>
      <c r="K964" s="1177" t="str">
        <f>IF('Section 10a Bilan_Diffusion'!D344="","",'Section 10a Bilan_Diffusion'!D344)</f>
        <v/>
      </c>
      <c r="L964" s="43" t="str">
        <f>IF('Section 10a Bilan_Diffusion'!E344="","",IF('Section 10a Bilan_Diffusion'!E344="«Choisir»","",'Section 10a Bilan_Diffusion'!E344))</f>
        <v/>
      </c>
      <c r="M964" s="43" t="str">
        <f>IF('Section 10a Bilan_Diffusion'!F344="","",IF('Section 10a Bilan_Diffusion'!F344="«Choisir»","",'Section 10a Bilan_Diffusion'!F344))</f>
        <v/>
      </c>
      <c r="N964" s="43" t="str">
        <f>IF('Section 10a Bilan_Diffusion'!G344="","",'Section 10a Bilan_Diffusion'!G344)</f>
        <v/>
      </c>
      <c r="O964" s="43" t="str">
        <f>IF('Section 10a Bilan_Diffusion'!H344="","",'Section 10a Bilan_Diffusion'!H344)</f>
        <v/>
      </c>
      <c r="P964" s="43" t="str">
        <f>IF('Section 10a Bilan_Diffusion'!I344="","",IF('Section 10a Bilan_Diffusion'!I344="«Choisir»","",'Section 10a Bilan_Diffusion'!I344))</f>
        <v/>
      </c>
      <c r="Q964" s="43" t="str">
        <f>IF('Section 10a Bilan_Diffusion'!J344="","",IF('Section 10a Bilan_Diffusion'!J344="«Choisir»","",'Section 10a Bilan_Diffusion'!J344))</f>
        <v/>
      </c>
      <c r="R964" s="7" t="str">
        <f>IF('Section 10a Bilan_Diffusion'!K344="","",'Section 10a Bilan_Diffusion'!K344)</f>
        <v/>
      </c>
      <c r="S964" s="7" t="str">
        <f>IF('Section 10a Bilan_Diffusion'!L344="","",'Section 10a Bilan_Diffusion'!L344)</f>
        <v/>
      </c>
      <c r="T964" s="7" t="str">
        <f>IF('Section 10a Bilan_Diffusion'!M344="","",'Section 10a Bilan_Diffusion'!M344)</f>
        <v/>
      </c>
      <c r="U964" s="7" t="str">
        <f>IF('Section 10a Bilan_Diffusion'!N344="","",'Section 10a Bilan_Diffusion'!N344)</f>
        <v/>
      </c>
      <c r="V964" s="7">
        <f>'Section 10a Bilan_Diffusion'!O344</f>
        <v>0</v>
      </c>
      <c r="W964" s="7">
        <f>'Section 10a Bilan_Diffusion'!P344</f>
        <v>0</v>
      </c>
      <c r="X964" s="7">
        <f>'Section 10a Bilan_Diffusion'!Q344</f>
        <v>0</v>
      </c>
      <c r="Y964" s="7">
        <f>'Section 10a Bilan_Diffusion'!R344</f>
        <v>0</v>
      </c>
      <c r="Z964" s="7">
        <f>'Section 10a Bilan_Diffusion'!S344</f>
        <v>0</v>
      </c>
      <c r="AA964" s="7">
        <f>'Section 10a Bilan_Diffusion'!T344</f>
        <v>0</v>
      </c>
      <c r="AB964" s="7">
        <f>'Section 10a Bilan_Diffusion'!U344</f>
        <v>0</v>
      </c>
    </row>
    <row r="965" spans="1:28">
      <c r="A965" s="7">
        <f>'Identification '!$F$11</f>
        <v>0</v>
      </c>
      <c r="B965" s="43" t="str">
        <f>IF(AND('Identification '!$F$11="",'Identification '!$F$15&lt;&gt;""),'Identification '!$F$15,IF('Identification '!$F$11="","",IF('Identification '!$F$13="Inscrire le nom de votre organisme dans la cellule F15",'Identification '!$F$15,'Identification '!$F$13)))</f>
        <v/>
      </c>
      <c r="C965" s="7" t="str">
        <f>REF!$BM$7</f>
        <v>2025-2026</v>
      </c>
      <c r="D965" s="7" t="s">
        <v>2972</v>
      </c>
      <c r="E965" s="43" t="str">
        <f>'Identification '!$F$17</f>
        <v/>
      </c>
      <c r="F965" s="7" t="str">
        <f>'Identification '!$G$18</f>
        <v/>
      </c>
      <c r="G965" s="167" t="str">
        <f>IF('Section 10a Bilan_Diffusion'!$D$6="","",'Section 10a Bilan_Diffusion'!$D$6)</f>
        <v/>
      </c>
      <c r="H965" s="7" t="str">
        <f>IF('Section 10a Bilan_Diffusion'!$D$8="","",'Section 10a Bilan_Diffusion'!$D$8)</f>
        <v/>
      </c>
      <c r="I965" s="7" t="str">
        <f>IF('Section 10a Bilan_Diffusion'!$K$8="","",'Section 10a Bilan_Diffusion'!$K$8)</f>
        <v/>
      </c>
      <c r="J965" s="43" t="str">
        <f>IF('Section 10a Bilan_Diffusion'!C345="","",'Section 10a Bilan_Diffusion'!C345)</f>
        <v/>
      </c>
      <c r="K965" s="1177" t="str">
        <f>IF('Section 10a Bilan_Diffusion'!D345="","",'Section 10a Bilan_Diffusion'!D345)</f>
        <v/>
      </c>
      <c r="L965" s="43" t="str">
        <f>IF('Section 10a Bilan_Diffusion'!E345="","",IF('Section 10a Bilan_Diffusion'!E345="«Choisir»","",'Section 10a Bilan_Diffusion'!E345))</f>
        <v/>
      </c>
      <c r="M965" s="43" t="str">
        <f>IF('Section 10a Bilan_Diffusion'!F345="","",IF('Section 10a Bilan_Diffusion'!F345="«Choisir»","",'Section 10a Bilan_Diffusion'!F345))</f>
        <v/>
      </c>
      <c r="N965" s="43" t="str">
        <f>IF('Section 10a Bilan_Diffusion'!G345="","",'Section 10a Bilan_Diffusion'!G345)</f>
        <v/>
      </c>
      <c r="O965" s="43" t="str">
        <f>IF('Section 10a Bilan_Diffusion'!H345="","",'Section 10a Bilan_Diffusion'!H345)</f>
        <v/>
      </c>
      <c r="P965" s="43" t="str">
        <f>IF('Section 10a Bilan_Diffusion'!I345="","",IF('Section 10a Bilan_Diffusion'!I345="«Choisir»","",'Section 10a Bilan_Diffusion'!I345))</f>
        <v/>
      </c>
      <c r="Q965" s="43" t="str">
        <f>IF('Section 10a Bilan_Diffusion'!J345="","",IF('Section 10a Bilan_Diffusion'!J345="«Choisir»","",'Section 10a Bilan_Diffusion'!J345))</f>
        <v/>
      </c>
      <c r="R965" s="7" t="str">
        <f>IF('Section 10a Bilan_Diffusion'!K345="","",'Section 10a Bilan_Diffusion'!K345)</f>
        <v/>
      </c>
      <c r="S965" s="7" t="str">
        <f>IF('Section 10a Bilan_Diffusion'!L345="","",'Section 10a Bilan_Diffusion'!L345)</f>
        <v/>
      </c>
      <c r="T965" s="7" t="str">
        <f>IF('Section 10a Bilan_Diffusion'!M345="","",'Section 10a Bilan_Diffusion'!M345)</f>
        <v/>
      </c>
      <c r="U965" s="7" t="str">
        <f>IF('Section 10a Bilan_Diffusion'!N345="","",'Section 10a Bilan_Diffusion'!N345)</f>
        <v/>
      </c>
      <c r="V965" s="7">
        <f>'Section 10a Bilan_Diffusion'!O345</f>
        <v>0</v>
      </c>
      <c r="W965" s="7">
        <f>'Section 10a Bilan_Diffusion'!P345</f>
        <v>0</v>
      </c>
      <c r="X965" s="7">
        <f>'Section 10a Bilan_Diffusion'!Q345</f>
        <v>0</v>
      </c>
      <c r="Y965" s="7">
        <f>'Section 10a Bilan_Diffusion'!R345</f>
        <v>0</v>
      </c>
      <c r="Z965" s="7">
        <f>'Section 10a Bilan_Diffusion'!S345</f>
        <v>0</v>
      </c>
      <c r="AA965" s="7">
        <f>'Section 10a Bilan_Diffusion'!T345</f>
        <v>0</v>
      </c>
      <c r="AB965" s="7">
        <f>'Section 10a Bilan_Diffusion'!U345</f>
        <v>0</v>
      </c>
    </row>
    <row r="966" spans="1:28">
      <c r="A966" s="7">
        <f>'Identification '!$F$11</f>
        <v>0</v>
      </c>
      <c r="B966" s="43" t="str">
        <f>IF(AND('Identification '!$F$11="",'Identification '!$F$15&lt;&gt;""),'Identification '!$F$15,IF('Identification '!$F$11="","",IF('Identification '!$F$13="Inscrire le nom de votre organisme dans la cellule F15",'Identification '!$F$15,'Identification '!$F$13)))</f>
        <v/>
      </c>
      <c r="C966" s="7" t="str">
        <f>REF!$BM$7</f>
        <v>2025-2026</v>
      </c>
      <c r="D966" s="7" t="s">
        <v>2972</v>
      </c>
      <c r="E966" s="43" t="str">
        <f>'Identification '!$F$17</f>
        <v/>
      </c>
      <c r="F966" s="7" t="str">
        <f>'Identification '!$G$18</f>
        <v/>
      </c>
      <c r="G966" s="167" t="str">
        <f>IF('Section 10a Bilan_Diffusion'!$D$6="","",'Section 10a Bilan_Diffusion'!$D$6)</f>
        <v/>
      </c>
      <c r="H966" s="7" t="str">
        <f>IF('Section 10a Bilan_Diffusion'!$D$8="","",'Section 10a Bilan_Diffusion'!$D$8)</f>
        <v/>
      </c>
      <c r="I966" s="7" t="str">
        <f>IF('Section 10a Bilan_Diffusion'!$K$8="","",'Section 10a Bilan_Diffusion'!$K$8)</f>
        <v/>
      </c>
      <c r="J966" s="43" t="str">
        <f>IF('Section 10a Bilan_Diffusion'!C346="","",'Section 10a Bilan_Diffusion'!C346)</f>
        <v/>
      </c>
      <c r="K966" s="1177" t="str">
        <f>IF('Section 10a Bilan_Diffusion'!D346="","",'Section 10a Bilan_Diffusion'!D346)</f>
        <v/>
      </c>
      <c r="L966" s="43" t="str">
        <f>IF('Section 10a Bilan_Diffusion'!E346="","",IF('Section 10a Bilan_Diffusion'!E346="«Choisir»","",'Section 10a Bilan_Diffusion'!E346))</f>
        <v/>
      </c>
      <c r="M966" s="43" t="str">
        <f>IF('Section 10a Bilan_Diffusion'!F346="","",IF('Section 10a Bilan_Diffusion'!F346="«Choisir»","",'Section 10a Bilan_Diffusion'!F346))</f>
        <v/>
      </c>
      <c r="N966" s="43" t="str">
        <f>IF('Section 10a Bilan_Diffusion'!G346="","",'Section 10a Bilan_Diffusion'!G346)</f>
        <v/>
      </c>
      <c r="O966" s="43" t="str">
        <f>IF('Section 10a Bilan_Diffusion'!H346="","",'Section 10a Bilan_Diffusion'!H346)</f>
        <v/>
      </c>
      <c r="P966" s="43" t="str">
        <f>IF('Section 10a Bilan_Diffusion'!I346="","",IF('Section 10a Bilan_Diffusion'!I346="«Choisir»","",'Section 10a Bilan_Diffusion'!I346))</f>
        <v/>
      </c>
      <c r="Q966" s="43" t="str">
        <f>IF('Section 10a Bilan_Diffusion'!J346="","",IF('Section 10a Bilan_Diffusion'!J346="«Choisir»","",'Section 10a Bilan_Diffusion'!J346))</f>
        <v/>
      </c>
      <c r="R966" s="7" t="str">
        <f>IF('Section 10a Bilan_Diffusion'!K346="","",'Section 10a Bilan_Diffusion'!K346)</f>
        <v/>
      </c>
      <c r="S966" s="7" t="str">
        <f>IF('Section 10a Bilan_Diffusion'!L346="","",'Section 10a Bilan_Diffusion'!L346)</f>
        <v/>
      </c>
      <c r="T966" s="7" t="str">
        <f>IF('Section 10a Bilan_Diffusion'!M346="","",'Section 10a Bilan_Diffusion'!M346)</f>
        <v/>
      </c>
      <c r="U966" s="7" t="str">
        <f>IF('Section 10a Bilan_Diffusion'!N346="","",'Section 10a Bilan_Diffusion'!N346)</f>
        <v/>
      </c>
      <c r="V966" s="7">
        <f>'Section 10a Bilan_Diffusion'!O346</f>
        <v>0</v>
      </c>
      <c r="W966" s="7">
        <f>'Section 10a Bilan_Diffusion'!P346</f>
        <v>0</v>
      </c>
      <c r="X966" s="7">
        <f>'Section 10a Bilan_Diffusion'!Q346</f>
        <v>0</v>
      </c>
      <c r="Y966" s="7">
        <f>'Section 10a Bilan_Diffusion'!R346</f>
        <v>0</v>
      </c>
      <c r="Z966" s="7">
        <f>'Section 10a Bilan_Diffusion'!S346</f>
        <v>0</v>
      </c>
      <c r="AA966" s="7">
        <f>'Section 10a Bilan_Diffusion'!T346</f>
        <v>0</v>
      </c>
      <c r="AB966" s="7">
        <f>'Section 10a Bilan_Diffusion'!U346</f>
        <v>0</v>
      </c>
    </row>
    <row r="967" spans="1:28">
      <c r="A967" s="7">
        <f>'Identification '!$F$11</f>
        <v>0</v>
      </c>
      <c r="B967" s="43" t="str">
        <f>IF(AND('Identification '!$F$11="",'Identification '!$F$15&lt;&gt;""),'Identification '!$F$15,IF('Identification '!$F$11="","",IF('Identification '!$F$13="Inscrire le nom de votre organisme dans la cellule F15",'Identification '!$F$15,'Identification '!$F$13)))</f>
        <v/>
      </c>
      <c r="C967" s="7" t="str">
        <f>REF!$BM$7</f>
        <v>2025-2026</v>
      </c>
      <c r="D967" s="7" t="s">
        <v>2972</v>
      </c>
      <c r="E967" s="43" t="str">
        <f>'Identification '!$F$17</f>
        <v/>
      </c>
      <c r="F967" s="7" t="str">
        <f>'Identification '!$G$18</f>
        <v/>
      </c>
      <c r="G967" s="167" t="str">
        <f>IF('Section 10a Bilan_Diffusion'!$D$6="","",'Section 10a Bilan_Diffusion'!$D$6)</f>
        <v/>
      </c>
      <c r="H967" s="7" t="str">
        <f>IF('Section 10a Bilan_Diffusion'!$D$8="","",'Section 10a Bilan_Diffusion'!$D$8)</f>
        <v/>
      </c>
      <c r="I967" s="7" t="str">
        <f>IF('Section 10a Bilan_Diffusion'!$K$8="","",'Section 10a Bilan_Diffusion'!$K$8)</f>
        <v/>
      </c>
      <c r="J967" s="43" t="str">
        <f>IF('Section 10a Bilan_Diffusion'!C347="","",'Section 10a Bilan_Diffusion'!C347)</f>
        <v/>
      </c>
      <c r="K967" s="1177" t="str">
        <f>IF('Section 10a Bilan_Diffusion'!D347="","",'Section 10a Bilan_Diffusion'!D347)</f>
        <v/>
      </c>
      <c r="L967" s="43" t="str">
        <f>IF('Section 10a Bilan_Diffusion'!E347="","",IF('Section 10a Bilan_Diffusion'!E347="«Choisir»","",'Section 10a Bilan_Diffusion'!E347))</f>
        <v/>
      </c>
      <c r="M967" s="43" t="str">
        <f>IF('Section 10a Bilan_Diffusion'!F347="","",IF('Section 10a Bilan_Diffusion'!F347="«Choisir»","",'Section 10a Bilan_Diffusion'!F347))</f>
        <v/>
      </c>
      <c r="N967" s="43" t="str">
        <f>IF('Section 10a Bilan_Diffusion'!G347="","",'Section 10a Bilan_Diffusion'!G347)</f>
        <v/>
      </c>
      <c r="O967" s="43" t="str">
        <f>IF('Section 10a Bilan_Diffusion'!H347="","",'Section 10a Bilan_Diffusion'!H347)</f>
        <v/>
      </c>
      <c r="P967" s="43" t="str">
        <f>IF('Section 10a Bilan_Diffusion'!I347="","",IF('Section 10a Bilan_Diffusion'!I347="«Choisir»","",'Section 10a Bilan_Diffusion'!I347))</f>
        <v/>
      </c>
      <c r="Q967" s="43" t="str">
        <f>IF('Section 10a Bilan_Diffusion'!J347="","",IF('Section 10a Bilan_Diffusion'!J347="«Choisir»","",'Section 10a Bilan_Diffusion'!J347))</f>
        <v/>
      </c>
      <c r="R967" s="7" t="str">
        <f>IF('Section 10a Bilan_Diffusion'!K347="","",'Section 10a Bilan_Diffusion'!K347)</f>
        <v/>
      </c>
      <c r="S967" s="7" t="str">
        <f>IF('Section 10a Bilan_Diffusion'!L347="","",'Section 10a Bilan_Diffusion'!L347)</f>
        <v/>
      </c>
      <c r="T967" s="7" t="str">
        <f>IF('Section 10a Bilan_Diffusion'!M347="","",'Section 10a Bilan_Diffusion'!M347)</f>
        <v/>
      </c>
      <c r="U967" s="7" t="str">
        <f>IF('Section 10a Bilan_Diffusion'!N347="","",'Section 10a Bilan_Diffusion'!N347)</f>
        <v/>
      </c>
      <c r="V967" s="7">
        <f>'Section 10a Bilan_Diffusion'!O347</f>
        <v>0</v>
      </c>
      <c r="W967" s="7">
        <f>'Section 10a Bilan_Diffusion'!P347</f>
        <v>0</v>
      </c>
      <c r="X967" s="7">
        <f>'Section 10a Bilan_Diffusion'!Q347</f>
        <v>0</v>
      </c>
      <c r="Y967" s="7">
        <f>'Section 10a Bilan_Diffusion'!R347</f>
        <v>0</v>
      </c>
      <c r="Z967" s="7">
        <f>'Section 10a Bilan_Diffusion'!S347</f>
        <v>0</v>
      </c>
      <c r="AA967" s="7">
        <f>'Section 10a Bilan_Diffusion'!T347</f>
        <v>0</v>
      </c>
      <c r="AB967" s="7">
        <f>'Section 10a Bilan_Diffusion'!U347</f>
        <v>0</v>
      </c>
    </row>
    <row r="968" spans="1:28">
      <c r="A968" s="7">
        <f>'Identification '!$F$11</f>
        <v>0</v>
      </c>
      <c r="B968" s="43" t="str">
        <f>IF(AND('Identification '!$F$11="",'Identification '!$F$15&lt;&gt;""),'Identification '!$F$15,IF('Identification '!$F$11="","",IF('Identification '!$F$13="Inscrire le nom de votre organisme dans la cellule F15",'Identification '!$F$15,'Identification '!$F$13)))</f>
        <v/>
      </c>
      <c r="C968" s="7" t="str">
        <f>REF!$BM$7</f>
        <v>2025-2026</v>
      </c>
      <c r="D968" s="7" t="s">
        <v>2972</v>
      </c>
      <c r="E968" s="43" t="str">
        <f>'Identification '!$F$17</f>
        <v/>
      </c>
      <c r="F968" s="7" t="str">
        <f>'Identification '!$G$18</f>
        <v/>
      </c>
      <c r="G968" s="167" t="str">
        <f>IF('Section 10a Bilan_Diffusion'!$D$6="","",'Section 10a Bilan_Diffusion'!$D$6)</f>
        <v/>
      </c>
      <c r="H968" s="7" t="str">
        <f>IF('Section 10a Bilan_Diffusion'!$D$8="","",'Section 10a Bilan_Diffusion'!$D$8)</f>
        <v/>
      </c>
      <c r="I968" s="7" t="str">
        <f>IF('Section 10a Bilan_Diffusion'!$K$8="","",'Section 10a Bilan_Diffusion'!$K$8)</f>
        <v/>
      </c>
      <c r="J968" s="43" t="str">
        <f>IF('Section 10a Bilan_Diffusion'!C348="","",'Section 10a Bilan_Diffusion'!C348)</f>
        <v/>
      </c>
      <c r="K968" s="1177" t="str">
        <f>IF('Section 10a Bilan_Diffusion'!D348="","",'Section 10a Bilan_Diffusion'!D348)</f>
        <v/>
      </c>
      <c r="L968" s="43" t="str">
        <f>IF('Section 10a Bilan_Diffusion'!E348="","",IF('Section 10a Bilan_Diffusion'!E348="«Choisir»","",'Section 10a Bilan_Diffusion'!E348))</f>
        <v/>
      </c>
      <c r="M968" s="43" t="str">
        <f>IF('Section 10a Bilan_Diffusion'!F348="","",IF('Section 10a Bilan_Diffusion'!F348="«Choisir»","",'Section 10a Bilan_Diffusion'!F348))</f>
        <v/>
      </c>
      <c r="N968" s="43" t="str">
        <f>IF('Section 10a Bilan_Diffusion'!G348="","",'Section 10a Bilan_Diffusion'!G348)</f>
        <v/>
      </c>
      <c r="O968" s="43" t="str">
        <f>IF('Section 10a Bilan_Diffusion'!H348="","",'Section 10a Bilan_Diffusion'!H348)</f>
        <v/>
      </c>
      <c r="P968" s="43" t="str">
        <f>IF('Section 10a Bilan_Diffusion'!I348="","",IF('Section 10a Bilan_Diffusion'!I348="«Choisir»","",'Section 10a Bilan_Diffusion'!I348))</f>
        <v/>
      </c>
      <c r="Q968" s="43" t="str">
        <f>IF('Section 10a Bilan_Diffusion'!J348="","",IF('Section 10a Bilan_Diffusion'!J348="«Choisir»","",'Section 10a Bilan_Diffusion'!J348))</f>
        <v/>
      </c>
      <c r="R968" s="7" t="str">
        <f>IF('Section 10a Bilan_Diffusion'!K348="","",'Section 10a Bilan_Diffusion'!K348)</f>
        <v/>
      </c>
      <c r="S968" s="7" t="str">
        <f>IF('Section 10a Bilan_Diffusion'!L348="","",'Section 10a Bilan_Diffusion'!L348)</f>
        <v/>
      </c>
      <c r="T968" s="7" t="str">
        <f>IF('Section 10a Bilan_Diffusion'!M348="","",'Section 10a Bilan_Diffusion'!M348)</f>
        <v/>
      </c>
      <c r="U968" s="7" t="str">
        <f>IF('Section 10a Bilan_Diffusion'!N348="","",'Section 10a Bilan_Diffusion'!N348)</f>
        <v/>
      </c>
      <c r="V968" s="7">
        <f>'Section 10a Bilan_Diffusion'!O348</f>
        <v>0</v>
      </c>
      <c r="W968" s="7">
        <f>'Section 10a Bilan_Diffusion'!P348</f>
        <v>0</v>
      </c>
      <c r="X968" s="7">
        <f>'Section 10a Bilan_Diffusion'!Q348</f>
        <v>0</v>
      </c>
      <c r="Y968" s="7">
        <f>'Section 10a Bilan_Diffusion'!R348</f>
        <v>0</v>
      </c>
      <c r="Z968" s="7">
        <f>'Section 10a Bilan_Diffusion'!S348</f>
        <v>0</v>
      </c>
      <c r="AA968" s="7">
        <f>'Section 10a Bilan_Diffusion'!T348</f>
        <v>0</v>
      </c>
      <c r="AB968" s="7">
        <f>'Section 10a Bilan_Diffusion'!U348</f>
        <v>0</v>
      </c>
    </row>
    <row r="969" spans="1:28">
      <c r="A969" s="7">
        <f>'Identification '!$F$11</f>
        <v>0</v>
      </c>
      <c r="B969" s="43" t="str">
        <f>IF(AND('Identification '!$F$11="",'Identification '!$F$15&lt;&gt;""),'Identification '!$F$15,IF('Identification '!$F$11="","",IF('Identification '!$F$13="Inscrire le nom de votre organisme dans la cellule F15",'Identification '!$F$15,'Identification '!$F$13)))</f>
        <v/>
      </c>
      <c r="C969" s="7" t="str">
        <f>REF!$BM$7</f>
        <v>2025-2026</v>
      </c>
      <c r="D969" s="7" t="s">
        <v>2972</v>
      </c>
      <c r="E969" s="43" t="str">
        <f>'Identification '!$F$17</f>
        <v/>
      </c>
      <c r="F969" s="7" t="str">
        <f>'Identification '!$G$18</f>
        <v/>
      </c>
      <c r="G969" s="167" t="str">
        <f>IF('Section 10a Bilan_Diffusion'!$D$6="","",'Section 10a Bilan_Diffusion'!$D$6)</f>
        <v/>
      </c>
      <c r="H969" s="7" t="str">
        <f>IF('Section 10a Bilan_Diffusion'!$D$8="","",'Section 10a Bilan_Diffusion'!$D$8)</f>
        <v/>
      </c>
      <c r="I969" s="7" t="str">
        <f>IF('Section 10a Bilan_Diffusion'!$K$8="","",'Section 10a Bilan_Diffusion'!$K$8)</f>
        <v/>
      </c>
      <c r="J969" s="43" t="str">
        <f>IF('Section 10a Bilan_Diffusion'!C349="","",'Section 10a Bilan_Diffusion'!C349)</f>
        <v/>
      </c>
      <c r="K969" s="1177" t="str">
        <f>IF('Section 10a Bilan_Diffusion'!D349="","",'Section 10a Bilan_Diffusion'!D349)</f>
        <v/>
      </c>
      <c r="L969" s="43" t="str">
        <f>IF('Section 10a Bilan_Diffusion'!E349="","",IF('Section 10a Bilan_Diffusion'!E349="«Choisir»","",'Section 10a Bilan_Diffusion'!E349))</f>
        <v/>
      </c>
      <c r="M969" s="43" t="str">
        <f>IF('Section 10a Bilan_Diffusion'!F349="","",IF('Section 10a Bilan_Diffusion'!F349="«Choisir»","",'Section 10a Bilan_Diffusion'!F349))</f>
        <v/>
      </c>
      <c r="N969" s="43" t="str">
        <f>IF('Section 10a Bilan_Diffusion'!G349="","",'Section 10a Bilan_Diffusion'!G349)</f>
        <v/>
      </c>
      <c r="O969" s="43" t="str">
        <f>IF('Section 10a Bilan_Diffusion'!H349="","",'Section 10a Bilan_Diffusion'!H349)</f>
        <v/>
      </c>
      <c r="P969" s="43" t="str">
        <f>IF('Section 10a Bilan_Diffusion'!I349="","",IF('Section 10a Bilan_Diffusion'!I349="«Choisir»","",'Section 10a Bilan_Diffusion'!I349))</f>
        <v/>
      </c>
      <c r="Q969" s="43" t="str">
        <f>IF('Section 10a Bilan_Diffusion'!J349="","",IF('Section 10a Bilan_Diffusion'!J349="«Choisir»","",'Section 10a Bilan_Diffusion'!J349))</f>
        <v/>
      </c>
      <c r="R969" s="7" t="str">
        <f>IF('Section 10a Bilan_Diffusion'!K349="","",'Section 10a Bilan_Diffusion'!K349)</f>
        <v/>
      </c>
      <c r="S969" s="7" t="str">
        <f>IF('Section 10a Bilan_Diffusion'!L349="","",'Section 10a Bilan_Diffusion'!L349)</f>
        <v/>
      </c>
      <c r="T969" s="7" t="str">
        <f>IF('Section 10a Bilan_Diffusion'!M349="","",'Section 10a Bilan_Diffusion'!M349)</f>
        <v/>
      </c>
      <c r="U969" s="7" t="str">
        <f>IF('Section 10a Bilan_Diffusion'!N349="","",'Section 10a Bilan_Diffusion'!N349)</f>
        <v/>
      </c>
      <c r="V969" s="7">
        <f>'Section 10a Bilan_Diffusion'!O349</f>
        <v>0</v>
      </c>
      <c r="W969" s="7">
        <f>'Section 10a Bilan_Diffusion'!P349</f>
        <v>0</v>
      </c>
      <c r="X969" s="7">
        <f>'Section 10a Bilan_Diffusion'!Q349</f>
        <v>0</v>
      </c>
      <c r="Y969" s="7">
        <f>'Section 10a Bilan_Diffusion'!R349</f>
        <v>0</v>
      </c>
      <c r="Z969" s="7">
        <f>'Section 10a Bilan_Diffusion'!S349</f>
        <v>0</v>
      </c>
      <c r="AA969" s="7">
        <f>'Section 10a Bilan_Diffusion'!T349</f>
        <v>0</v>
      </c>
      <c r="AB969" s="7">
        <f>'Section 10a Bilan_Diffusion'!U349</f>
        <v>0</v>
      </c>
    </row>
    <row r="970" spans="1:28">
      <c r="A970" s="7">
        <f>'Identification '!$F$11</f>
        <v>0</v>
      </c>
      <c r="B970" s="43" t="str">
        <f>IF(AND('Identification '!$F$11="",'Identification '!$F$15&lt;&gt;""),'Identification '!$F$15,IF('Identification '!$F$11="","",IF('Identification '!$F$13="Inscrire le nom de votre organisme dans la cellule F15",'Identification '!$F$15,'Identification '!$F$13)))</f>
        <v/>
      </c>
      <c r="C970" s="7" t="str">
        <f>REF!$BM$7</f>
        <v>2025-2026</v>
      </c>
      <c r="D970" s="7" t="s">
        <v>2972</v>
      </c>
      <c r="E970" s="43" t="str">
        <f>'Identification '!$F$17</f>
        <v/>
      </c>
      <c r="F970" s="7" t="str">
        <f>'Identification '!$G$18</f>
        <v/>
      </c>
      <c r="G970" s="167" t="str">
        <f>IF('Section 10a Bilan_Diffusion'!$D$6="","",'Section 10a Bilan_Diffusion'!$D$6)</f>
        <v/>
      </c>
      <c r="H970" s="7" t="str">
        <f>IF('Section 10a Bilan_Diffusion'!$D$8="","",'Section 10a Bilan_Diffusion'!$D$8)</f>
        <v/>
      </c>
      <c r="I970" s="7" t="str">
        <f>IF('Section 10a Bilan_Diffusion'!$K$8="","",'Section 10a Bilan_Diffusion'!$K$8)</f>
        <v/>
      </c>
      <c r="J970" s="43" t="str">
        <f>IF('Section 10a Bilan_Diffusion'!C350="","",'Section 10a Bilan_Diffusion'!C350)</f>
        <v/>
      </c>
      <c r="K970" s="1177" t="str">
        <f>IF('Section 10a Bilan_Diffusion'!D350="","",'Section 10a Bilan_Diffusion'!D350)</f>
        <v/>
      </c>
      <c r="L970" s="43" t="str">
        <f>IF('Section 10a Bilan_Diffusion'!E350="","",IF('Section 10a Bilan_Diffusion'!E350="«Choisir»","",'Section 10a Bilan_Diffusion'!E350))</f>
        <v/>
      </c>
      <c r="M970" s="43" t="str">
        <f>IF('Section 10a Bilan_Diffusion'!F350="","",IF('Section 10a Bilan_Diffusion'!F350="«Choisir»","",'Section 10a Bilan_Diffusion'!F350))</f>
        <v/>
      </c>
      <c r="N970" s="43" t="str">
        <f>IF('Section 10a Bilan_Diffusion'!G350="","",'Section 10a Bilan_Diffusion'!G350)</f>
        <v/>
      </c>
      <c r="O970" s="43" t="str">
        <f>IF('Section 10a Bilan_Diffusion'!H350="","",'Section 10a Bilan_Diffusion'!H350)</f>
        <v/>
      </c>
      <c r="P970" s="43" t="str">
        <f>IF('Section 10a Bilan_Diffusion'!I350="","",IF('Section 10a Bilan_Diffusion'!I350="«Choisir»","",'Section 10a Bilan_Diffusion'!I350))</f>
        <v/>
      </c>
      <c r="Q970" s="43" t="str">
        <f>IF('Section 10a Bilan_Diffusion'!J350="","",IF('Section 10a Bilan_Diffusion'!J350="«Choisir»","",'Section 10a Bilan_Diffusion'!J350))</f>
        <v/>
      </c>
      <c r="R970" s="7" t="str">
        <f>IF('Section 10a Bilan_Diffusion'!K350="","",'Section 10a Bilan_Diffusion'!K350)</f>
        <v/>
      </c>
      <c r="S970" s="7" t="str">
        <f>IF('Section 10a Bilan_Diffusion'!L350="","",'Section 10a Bilan_Diffusion'!L350)</f>
        <v/>
      </c>
      <c r="T970" s="7" t="str">
        <f>IF('Section 10a Bilan_Diffusion'!M350="","",'Section 10a Bilan_Diffusion'!M350)</f>
        <v/>
      </c>
      <c r="U970" s="7" t="str">
        <f>IF('Section 10a Bilan_Diffusion'!N350="","",'Section 10a Bilan_Diffusion'!N350)</f>
        <v/>
      </c>
      <c r="V970" s="7">
        <f>'Section 10a Bilan_Diffusion'!O350</f>
        <v>0</v>
      </c>
      <c r="W970" s="7">
        <f>'Section 10a Bilan_Diffusion'!P350</f>
        <v>0</v>
      </c>
      <c r="X970" s="7">
        <f>'Section 10a Bilan_Diffusion'!Q350</f>
        <v>0</v>
      </c>
      <c r="Y970" s="7">
        <f>'Section 10a Bilan_Diffusion'!R350</f>
        <v>0</v>
      </c>
      <c r="Z970" s="7">
        <f>'Section 10a Bilan_Diffusion'!S350</f>
        <v>0</v>
      </c>
      <c r="AA970" s="7">
        <f>'Section 10a Bilan_Diffusion'!T350</f>
        <v>0</v>
      </c>
      <c r="AB970" s="7">
        <f>'Section 10a Bilan_Diffusion'!U350</f>
        <v>0</v>
      </c>
    </row>
    <row r="971" spans="1:28">
      <c r="A971" s="7">
        <f>'Identification '!$F$11</f>
        <v>0</v>
      </c>
      <c r="B971" s="43" t="str">
        <f>IF(AND('Identification '!$F$11="",'Identification '!$F$15&lt;&gt;""),'Identification '!$F$15,IF('Identification '!$F$11="","",IF('Identification '!$F$13="Inscrire le nom de votre organisme dans la cellule F15",'Identification '!$F$15,'Identification '!$F$13)))</f>
        <v/>
      </c>
      <c r="C971" s="7" t="str">
        <f>REF!$BM$7</f>
        <v>2025-2026</v>
      </c>
      <c r="D971" s="7" t="s">
        <v>2972</v>
      </c>
      <c r="E971" s="43" t="str">
        <f>'Identification '!$F$17</f>
        <v/>
      </c>
      <c r="F971" s="7" t="str">
        <f>'Identification '!$G$18</f>
        <v/>
      </c>
      <c r="G971" s="167" t="str">
        <f>IF('Section 10a Bilan_Diffusion'!$D$6="","",'Section 10a Bilan_Diffusion'!$D$6)</f>
        <v/>
      </c>
      <c r="H971" s="7" t="str">
        <f>IF('Section 10a Bilan_Diffusion'!$D$8="","",'Section 10a Bilan_Diffusion'!$D$8)</f>
        <v/>
      </c>
      <c r="I971" s="7" t="str">
        <f>IF('Section 10a Bilan_Diffusion'!$K$8="","",'Section 10a Bilan_Diffusion'!$K$8)</f>
        <v/>
      </c>
      <c r="J971" s="43" t="str">
        <f>IF('Section 10a Bilan_Diffusion'!C351="","",'Section 10a Bilan_Diffusion'!C351)</f>
        <v/>
      </c>
      <c r="K971" s="1177" t="str">
        <f>IF('Section 10a Bilan_Diffusion'!D351="","",'Section 10a Bilan_Diffusion'!D351)</f>
        <v/>
      </c>
      <c r="L971" s="43" t="str">
        <f>IF('Section 10a Bilan_Diffusion'!E351="","",IF('Section 10a Bilan_Diffusion'!E351="«Choisir»","",'Section 10a Bilan_Diffusion'!E351))</f>
        <v/>
      </c>
      <c r="M971" s="43" t="str">
        <f>IF('Section 10a Bilan_Diffusion'!F351="","",IF('Section 10a Bilan_Diffusion'!F351="«Choisir»","",'Section 10a Bilan_Diffusion'!F351))</f>
        <v/>
      </c>
      <c r="N971" s="43" t="str">
        <f>IF('Section 10a Bilan_Diffusion'!G351="","",'Section 10a Bilan_Diffusion'!G351)</f>
        <v/>
      </c>
      <c r="O971" s="43" t="str">
        <f>IF('Section 10a Bilan_Diffusion'!H351="","",'Section 10a Bilan_Diffusion'!H351)</f>
        <v/>
      </c>
      <c r="P971" s="43" t="str">
        <f>IF('Section 10a Bilan_Diffusion'!I351="","",IF('Section 10a Bilan_Diffusion'!I351="«Choisir»","",'Section 10a Bilan_Diffusion'!I351))</f>
        <v/>
      </c>
      <c r="Q971" s="43" t="str">
        <f>IF('Section 10a Bilan_Diffusion'!J351="","",IF('Section 10a Bilan_Diffusion'!J351="«Choisir»","",'Section 10a Bilan_Diffusion'!J351))</f>
        <v/>
      </c>
      <c r="R971" s="7" t="str">
        <f>IF('Section 10a Bilan_Diffusion'!K351="","",'Section 10a Bilan_Diffusion'!K351)</f>
        <v/>
      </c>
      <c r="S971" s="7" t="str">
        <f>IF('Section 10a Bilan_Diffusion'!L351="","",'Section 10a Bilan_Diffusion'!L351)</f>
        <v/>
      </c>
      <c r="T971" s="7" t="str">
        <f>IF('Section 10a Bilan_Diffusion'!M351="","",'Section 10a Bilan_Diffusion'!M351)</f>
        <v/>
      </c>
      <c r="U971" s="7" t="str">
        <f>IF('Section 10a Bilan_Diffusion'!N351="","",'Section 10a Bilan_Diffusion'!N351)</f>
        <v/>
      </c>
      <c r="V971" s="7">
        <f>'Section 10a Bilan_Diffusion'!O351</f>
        <v>0</v>
      </c>
      <c r="W971" s="7">
        <f>'Section 10a Bilan_Diffusion'!P351</f>
        <v>0</v>
      </c>
      <c r="X971" s="7">
        <f>'Section 10a Bilan_Diffusion'!Q351</f>
        <v>0</v>
      </c>
      <c r="Y971" s="7">
        <f>'Section 10a Bilan_Diffusion'!R351</f>
        <v>0</v>
      </c>
      <c r="Z971" s="7">
        <f>'Section 10a Bilan_Diffusion'!S351</f>
        <v>0</v>
      </c>
      <c r="AA971" s="7">
        <f>'Section 10a Bilan_Diffusion'!T351</f>
        <v>0</v>
      </c>
      <c r="AB971" s="7">
        <f>'Section 10a Bilan_Diffusion'!U351</f>
        <v>0</v>
      </c>
    </row>
    <row r="972" spans="1:28">
      <c r="A972" s="7">
        <f>'Identification '!$F$11</f>
        <v>0</v>
      </c>
      <c r="B972" s="43" t="str">
        <f>IF(AND('Identification '!$F$11="",'Identification '!$F$15&lt;&gt;""),'Identification '!$F$15,IF('Identification '!$F$11="","",IF('Identification '!$F$13="Inscrire le nom de votre organisme dans la cellule F15",'Identification '!$F$15,'Identification '!$F$13)))</f>
        <v/>
      </c>
      <c r="C972" s="7" t="str">
        <f>REF!$BM$7</f>
        <v>2025-2026</v>
      </c>
      <c r="D972" s="7" t="s">
        <v>2972</v>
      </c>
      <c r="E972" s="43" t="str">
        <f>'Identification '!$F$17</f>
        <v/>
      </c>
      <c r="F972" s="7" t="str">
        <f>'Identification '!$G$18</f>
        <v/>
      </c>
      <c r="G972" s="167" t="str">
        <f>IF('Section 10a Bilan_Diffusion'!$D$6="","",'Section 10a Bilan_Diffusion'!$D$6)</f>
        <v/>
      </c>
      <c r="H972" s="7" t="str">
        <f>IF('Section 10a Bilan_Diffusion'!$D$8="","",'Section 10a Bilan_Diffusion'!$D$8)</f>
        <v/>
      </c>
      <c r="I972" s="7" t="str">
        <f>IF('Section 10a Bilan_Diffusion'!$K$8="","",'Section 10a Bilan_Diffusion'!$K$8)</f>
        <v/>
      </c>
      <c r="J972" s="43" t="str">
        <f>IF('Section 10a Bilan_Diffusion'!C352="","",'Section 10a Bilan_Diffusion'!C352)</f>
        <v/>
      </c>
      <c r="K972" s="1177" t="str">
        <f>IF('Section 10a Bilan_Diffusion'!D352="","",'Section 10a Bilan_Diffusion'!D352)</f>
        <v/>
      </c>
      <c r="L972" s="43" t="str">
        <f>IF('Section 10a Bilan_Diffusion'!E352="","",IF('Section 10a Bilan_Diffusion'!E352="«Choisir»","",'Section 10a Bilan_Diffusion'!E352))</f>
        <v/>
      </c>
      <c r="M972" s="43" t="str">
        <f>IF('Section 10a Bilan_Diffusion'!F352="","",IF('Section 10a Bilan_Diffusion'!F352="«Choisir»","",'Section 10a Bilan_Diffusion'!F352))</f>
        <v/>
      </c>
      <c r="N972" s="43" t="str">
        <f>IF('Section 10a Bilan_Diffusion'!G352="","",'Section 10a Bilan_Diffusion'!G352)</f>
        <v/>
      </c>
      <c r="O972" s="43" t="str">
        <f>IF('Section 10a Bilan_Diffusion'!H352="","",'Section 10a Bilan_Diffusion'!H352)</f>
        <v/>
      </c>
      <c r="P972" s="43" t="str">
        <f>IF('Section 10a Bilan_Diffusion'!I352="","",IF('Section 10a Bilan_Diffusion'!I352="«Choisir»","",'Section 10a Bilan_Diffusion'!I352))</f>
        <v/>
      </c>
      <c r="Q972" s="43" t="str">
        <f>IF('Section 10a Bilan_Diffusion'!J352="","",IF('Section 10a Bilan_Diffusion'!J352="«Choisir»","",'Section 10a Bilan_Diffusion'!J352))</f>
        <v/>
      </c>
      <c r="R972" s="7" t="str">
        <f>IF('Section 10a Bilan_Diffusion'!K352="","",'Section 10a Bilan_Diffusion'!K352)</f>
        <v/>
      </c>
      <c r="S972" s="7" t="str">
        <f>IF('Section 10a Bilan_Diffusion'!L352="","",'Section 10a Bilan_Diffusion'!L352)</f>
        <v/>
      </c>
      <c r="T972" s="7" t="str">
        <f>IF('Section 10a Bilan_Diffusion'!M352="","",'Section 10a Bilan_Diffusion'!M352)</f>
        <v/>
      </c>
      <c r="U972" s="7" t="str">
        <f>IF('Section 10a Bilan_Diffusion'!N352="","",'Section 10a Bilan_Diffusion'!N352)</f>
        <v/>
      </c>
      <c r="V972" s="7">
        <f>'Section 10a Bilan_Diffusion'!O352</f>
        <v>0</v>
      </c>
      <c r="W972" s="7">
        <f>'Section 10a Bilan_Diffusion'!P352</f>
        <v>0</v>
      </c>
      <c r="X972" s="7">
        <f>'Section 10a Bilan_Diffusion'!Q352</f>
        <v>0</v>
      </c>
      <c r="Y972" s="7">
        <f>'Section 10a Bilan_Diffusion'!R352</f>
        <v>0</v>
      </c>
      <c r="Z972" s="7">
        <f>'Section 10a Bilan_Diffusion'!S352</f>
        <v>0</v>
      </c>
      <c r="AA972" s="7">
        <f>'Section 10a Bilan_Diffusion'!T352</f>
        <v>0</v>
      </c>
      <c r="AB972" s="7">
        <f>'Section 10a Bilan_Diffusion'!U352</f>
        <v>0</v>
      </c>
    </row>
    <row r="973" spans="1:28">
      <c r="A973" s="7">
        <f>'Identification '!$F$11</f>
        <v>0</v>
      </c>
      <c r="B973" s="43" t="str">
        <f>IF(AND('Identification '!$F$11="",'Identification '!$F$15&lt;&gt;""),'Identification '!$F$15,IF('Identification '!$F$11="","",IF('Identification '!$F$13="Inscrire le nom de votre organisme dans la cellule F15",'Identification '!$F$15,'Identification '!$F$13)))</f>
        <v/>
      </c>
      <c r="C973" s="7" t="str">
        <f>REF!$BM$7</f>
        <v>2025-2026</v>
      </c>
      <c r="D973" s="7" t="s">
        <v>2972</v>
      </c>
      <c r="E973" s="43" t="str">
        <f>'Identification '!$F$17</f>
        <v/>
      </c>
      <c r="F973" s="7" t="str">
        <f>'Identification '!$G$18</f>
        <v/>
      </c>
      <c r="G973" s="167" t="str">
        <f>IF('Section 10a Bilan_Diffusion'!$D$6="","",'Section 10a Bilan_Diffusion'!$D$6)</f>
        <v/>
      </c>
      <c r="H973" s="7" t="str">
        <f>IF('Section 10a Bilan_Diffusion'!$D$8="","",'Section 10a Bilan_Diffusion'!$D$8)</f>
        <v/>
      </c>
      <c r="I973" s="7" t="str">
        <f>IF('Section 10a Bilan_Diffusion'!$K$8="","",'Section 10a Bilan_Diffusion'!$K$8)</f>
        <v/>
      </c>
      <c r="J973" s="43" t="str">
        <f>IF('Section 10a Bilan_Diffusion'!C353="","",'Section 10a Bilan_Diffusion'!C353)</f>
        <v/>
      </c>
      <c r="K973" s="1177" t="str">
        <f>IF('Section 10a Bilan_Diffusion'!D353="","",'Section 10a Bilan_Diffusion'!D353)</f>
        <v/>
      </c>
      <c r="L973" s="43" t="str">
        <f>IF('Section 10a Bilan_Diffusion'!E353="","",IF('Section 10a Bilan_Diffusion'!E353="«Choisir»","",'Section 10a Bilan_Diffusion'!E353))</f>
        <v/>
      </c>
      <c r="M973" s="43" t="str">
        <f>IF('Section 10a Bilan_Diffusion'!F353="","",IF('Section 10a Bilan_Diffusion'!F353="«Choisir»","",'Section 10a Bilan_Diffusion'!F353))</f>
        <v/>
      </c>
      <c r="N973" s="43" t="str">
        <f>IF('Section 10a Bilan_Diffusion'!G353="","",'Section 10a Bilan_Diffusion'!G353)</f>
        <v/>
      </c>
      <c r="O973" s="43" t="str">
        <f>IF('Section 10a Bilan_Diffusion'!H353="","",'Section 10a Bilan_Diffusion'!H353)</f>
        <v/>
      </c>
      <c r="P973" s="43" t="str">
        <f>IF('Section 10a Bilan_Diffusion'!I353="","",IF('Section 10a Bilan_Diffusion'!I353="«Choisir»","",'Section 10a Bilan_Diffusion'!I353))</f>
        <v/>
      </c>
      <c r="Q973" s="43" t="str">
        <f>IF('Section 10a Bilan_Diffusion'!J353="","",IF('Section 10a Bilan_Diffusion'!J353="«Choisir»","",'Section 10a Bilan_Diffusion'!J353))</f>
        <v/>
      </c>
      <c r="R973" s="7" t="str">
        <f>IF('Section 10a Bilan_Diffusion'!K353="","",'Section 10a Bilan_Diffusion'!K353)</f>
        <v/>
      </c>
      <c r="S973" s="7" t="str">
        <f>IF('Section 10a Bilan_Diffusion'!L353="","",'Section 10a Bilan_Diffusion'!L353)</f>
        <v/>
      </c>
      <c r="T973" s="7" t="str">
        <f>IF('Section 10a Bilan_Diffusion'!M353="","",'Section 10a Bilan_Diffusion'!M353)</f>
        <v/>
      </c>
      <c r="U973" s="7" t="str">
        <f>IF('Section 10a Bilan_Diffusion'!N353="","",'Section 10a Bilan_Diffusion'!N353)</f>
        <v/>
      </c>
      <c r="V973" s="7">
        <f>'Section 10a Bilan_Diffusion'!O353</f>
        <v>0</v>
      </c>
      <c r="W973" s="7">
        <f>'Section 10a Bilan_Diffusion'!P353</f>
        <v>0</v>
      </c>
      <c r="X973" s="7">
        <f>'Section 10a Bilan_Diffusion'!Q353</f>
        <v>0</v>
      </c>
      <c r="Y973" s="7">
        <f>'Section 10a Bilan_Diffusion'!R353</f>
        <v>0</v>
      </c>
      <c r="Z973" s="7">
        <f>'Section 10a Bilan_Diffusion'!S353</f>
        <v>0</v>
      </c>
      <c r="AA973" s="7">
        <f>'Section 10a Bilan_Diffusion'!T353</f>
        <v>0</v>
      </c>
      <c r="AB973" s="7">
        <f>'Section 10a Bilan_Diffusion'!U353</f>
        <v>0</v>
      </c>
    </row>
    <row r="974" spans="1:28">
      <c r="A974" s="7">
        <f>'Identification '!$F$11</f>
        <v>0</v>
      </c>
      <c r="B974" s="43" t="str">
        <f>IF(AND('Identification '!$F$11="",'Identification '!$F$15&lt;&gt;""),'Identification '!$F$15,IF('Identification '!$F$11="","",IF('Identification '!$F$13="Inscrire le nom de votre organisme dans la cellule F15",'Identification '!$F$15,'Identification '!$F$13)))</f>
        <v/>
      </c>
      <c r="C974" s="7" t="str">
        <f>REF!$BM$7</f>
        <v>2025-2026</v>
      </c>
      <c r="D974" s="7" t="s">
        <v>2972</v>
      </c>
      <c r="E974" s="43" t="str">
        <f>'Identification '!$F$17</f>
        <v/>
      </c>
      <c r="F974" s="7" t="str">
        <f>'Identification '!$G$18</f>
        <v/>
      </c>
      <c r="G974" s="167" t="str">
        <f>IF('Section 10a Bilan_Diffusion'!$D$6="","",'Section 10a Bilan_Diffusion'!$D$6)</f>
        <v/>
      </c>
      <c r="H974" s="7" t="str">
        <f>IF('Section 10a Bilan_Diffusion'!$D$8="","",'Section 10a Bilan_Diffusion'!$D$8)</f>
        <v/>
      </c>
      <c r="I974" s="7" t="str">
        <f>IF('Section 10a Bilan_Diffusion'!$K$8="","",'Section 10a Bilan_Diffusion'!$K$8)</f>
        <v/>
      </c>
      <c r="J974" s="43" t="str">
        <f>IF('Section 10a Bilan_Diffusion'!C354="","",'Section 10a Bilan_Diffusion'!C354)</f>
        <v/>
      </c>
      <c r="K974" s="1177" t="str">
        <f>IF('Section 10a Bilan_Diffusion'!D354="","",'Section 10a Bilan_Diffusion'!D354)</f>
        <v/>
      </c>
      <c r="L974" s="43" t="str">
        <f>IF('Section 10a Bilan_Diffusion'!E354="","",IF('Section 10a Bilan_Diffusion'!E354="«Choisir»","",'Section 10a Bilan_Diffusion'!E354))</f>
        <v/>
      </c>
      <c r="M974" s="43" t="str">
        <f>IF('Section 10a Bilan_Diffusion'!F354="","",IF('Section 10a Bilan_Diffusion'!F354="«Choisir»","",'Section 10a Bilan_Diffusion'!F354))</f>
        <v/>
      </c>
      <c r="N974" s="43" t="str">
        <f>IF('Section 10a Bilan_Diffusion'!G354="","",'Section 10a Bilan_Diffusion'!G354)</f>
        <v/>
      </c>
      <c r="O974" s="43" t="str">
        <f>IF('Section 10a Bilan_Diffusion'!H354="","",'Section 10a Bilan_Diffusion'!H354)</f>
        <v/>
      </c>
      <c r="P974" s="43" t="str">
        <f>IF('Section 10a Bilan_Diffusion'!I354="","",IF('Section 10a Bilan_Diffusion'!I354="«Choisir»","",'Section 10a Bilan_Diffusion'!I354))</f>
        <v/>
      </c>
      <c r="Q974" s="43" t="str">
        <f>IF('Section 10a Bilan_Diffusion'!J354="","",IF('Section 10a Bilan_Diffusion'!J354="«Choisir»","",'Section 10a Bilan_Diffusion'!J354))</f>
        <v/>
      </c>
      <c r="R974" s="7" t="str">
        <f>IF('Section 10a Bilan_Diffusion'!K354="","",'Section 10a Bilan_Diffusion'!K354)</f>
        <v/>
      </c>
      <c r="S974" s="7" t="str">
        <f>IF('Section 10a Bilan_Diffusion'!L354="","",'Section 10a Bilan_Diffusion'!L354)</f>
        <v/>
      </c>
      <c r="T974" s="7" t="str">
        <f>IF('Section 10a Bilan_Diffusion'!M354="","",'Section 10a Bilan_Diffusion'!M354)</f>
        <v/>
      </c>
      <c r="U974" s="7" t="str">
        <f>IF('Section 10a Bilan_Diffusion'!N354="","",'Section 10a Bilan_Diffusion'!N354)</f>
        <v/>
      </c>
      <c r="V974" s="7">
        <f>'Section 10a Bilan_Diffusion'!O354</f>
        <v>0</v>
      </c>
      <c r="W974" s="7">
        <f>'Section 10a Bilan_Diffusion'!P354</f>
        <v>0</v>
      </c>
      <c r="X974" s="7">
        <f>'Section 10a Bilan_Diffusion'!Q354</f>
        <v>0</v>
      </c>
      <c r="Y974" s="7">
        <f>'Section 10a Bilan_Diffusion'!R354</f>
        <v>0</v>
      </c>
      <c r="Z974" s="7">
        <f>'Section 10a Bilan_Diffusion'!S354</f>
        <v>0</v>
      </c>
      <c r="AA974" s="7">
        <f>'Section 10a Bilan_Diffusion'!T354</f>
        <v>0</v>
      </c>
      <c r="AB974" s="7">
        <f>'Section 10a Bilan_Diffusion'!U354</f>
        <v>0</v>
      </c>
    </row>
    <row r="975" spans="1:28">
      <c r="A975" s="7">
        <f>'Identification '!$F$11</f>
        <v>0</v>
      </c>
      <c r="B975" s="43" t="str">
        <f>IF(AND('Identification '!$F$11="",'Identification '!$F$15&lt;&gt;""),'Identification '!$F$15,IF('Identification '!$F$11="","",IF('Identification '!$F$13="Inscrire le nom de votre organisme dans la cellule F15",'Identification '!$F$15,'Identification '!$F$13)))</f>
        <v/>
      </c>
      <c r="C975" s="7" t="str">
        <f>REF!$BM$7</f>
        <v>2025-2026</v>
      </c>
      <c r="D975" s="7" t="s">
        <v>2972</v>
      </c>
      <c r="E975" s="43" t="str">
        <f>'Identification '!$F$17</f>
        <v/>
      </c>
      <c r="F975" s="7" t="str">
        <f>'Identification '!$G$18</f>
        <v/>
      </c>
      <c r="G975" s="167" t="str">
        <f>IF('Section 10a Bilan_Diffusion'!$D$6="","",'Section 10a Bilan_Diffusion'!$D$6)</f>
        <v/>
      </c>
      <c r="H975" s="7" t="str">
        <f>IF('Section 10a Bilan_Diffusion'!$D$8="","",'Section 10a Bilan_Diffusion'!$D$8)</f>
        <v/>
      </c>
      <c r="I975" s="7" t="str">
        <f>IF('Section 10a Bilan_Diffusion'!$K$8="","",'Section 10a Bilan_Diffusion'!$K$8)</f>
        <v/>
      </c>
      <c r="J975" s="43" t="str">
        <f>IF('Section 10a Bilan_Diffusion'!C355="","",'Section 10a Bilan_Diffusion'!C355)</f>
        <v/>
      </c>
      <c r="K975" s="1177" t="str">
        <f>IF('Section 10a Bilan_Diffusion'!D355="","",'Section 10a Bilan_Diffusion'!D355)</f>
        <v/>
      </c>
      <c r="L975" s="43" t="str">
        <f>IF('Section 10a Bilan_Diffusion'!E355="","",IF('Section 10a Bilan_Diffusion'!E355="«Choisir»","",'Section 10a Bilan_Diffusion'!E355))</f>
        <v/>
      </c>
      <c r="M975" s="43" t="str">
        <f>IF('Section 10a Bilan_Diffusion'!F355="","",IF('Section 10a Bilan_Diffusion'!F355="«Choisir»","",'Section 10a Bilan_Diffusion'!F355))</f>
        <v/>
      </c>
      <c r="N975" s="43" t="str">
        <f>IF('Section 10a Bilan_Diffusion'!G355="","",'Section 10a Bilan_Diffusion'!G355)</f>
        <v/>
      </c>
      <c r="O975" s="43" t="str">
        <f>IF('Section 10a Bilan_Diffusion'!H355="","",'Section 10a Bilan_Diffusion'!H355)</f>
        <v/>
      </c>
      <c r="P975" s="43" t="str">
        <f>IF('Section 10a Bilan_Diffusion'!I355="","",IF('Section 10a Bilan_Diffusion'!I355="«Choisir»","",'Section 10a Bilan_Diffusion'!I355))</f>
        <v/>
      </c>
      <c r="Q975" s="43" t="str">
        <f>IF('Section 10a Bilan_Diffusion'!J355="","",IF('Section 10a Bilan_Diffusion'!J355="«Choisir»","",'Section 10a Bilan_Diffusion'!J355))</f>
        <v/>
      </c>
      <c r="R975" s="7" t="str">
        <f>IF('Section 10a Bilan_Diffusion'!K355="","",'Section 10a Bilan_Diffusion'!K355)</f>
        <v/>
      </c>
      <c r="S975" s="7" t="str">
        <f>IF('Section 10a Bilan_Diffusion'!L355="","",'Section 10a Bilan_Diffusion'!L355)</f>
        <v/>
      </c>
      <c r="T975" s="7" t="str">
        <f>IF('Section 10a Bilan_Diffusion'!M355="","",'Section 10a Bilan_Diffusion'!M355)</f>
        <v/>
      </c>
      <c r="U975" s="7" t="str">
        <f>IF('Section 10a Bilan_Diffusion'!N355="","",'Section 10a Bilan_Diffusion'!N355)</f>
        <v/>
      </c>
      <c r="V975" s="7">
        <f>'Section 10a Bilan_Diffusion'!O355</f>
        <v>0</v>
      </c>
      <c r="W975" s="7">
        <f>'Section 10a Bilan_Diffusion'!P355</f>
        <v>0</v>
      </c>
      <c r="X975" s="7">
        <f>'Section 10a Bilan_Diffusion'!Q355</f>
        <v>0</v>
      </c>
      <c r="Y975" s="7">
        <f>'Section 10a Bilan_Diffusion'!R355</f>
        <v>0</v>
      </c>
      <c r="Z975" s="7">
        <f>'Section 10a Bilan_Diffusion'!S355</f>
        <v>0</v>
      </c>
      <c r="AA975" s="7">
        <f>'Section 10a Bilan_Diffusion'!T355</f>
        <v>0</v>
      </c>
      <c r="AB975" s="7">
        <f>'Section 10a Bilan_Diffusion'!U355</f>
        <v>0</v>
      </c>
    </row>
    <row r="979" spans="1:29" ht="15.5">
      <c r="A979" s="1190" t="s">
        <v>3141</v>
      </c>
    </row>
    <row r="981" spans="1:29" ht="69">
      <c r="A981" s="507" t="s">
        <v>176</v>
      </c>
      <c r="B981" s="507" t="s">
        <v>1838</v>
      </c>
      <c r="C981" s="507" t="s">
        <v>3071</v>
      </c>
      <c r="D981" s="1170" t="s">
        <v>3184</v>
      </c>
      <c r="E981" s="507" t="s">
        <v>3072</v>
      </c>
      <c r="F981" s="507" t="s">
        <v>3190</v>
      </c>
      <c r="G981" s="507" t="s">
        <v>23</v>
      </c>
      <c r="H981" s="507" t="s">
        <v>984</v>
      </c>
      <c r="I981" s="507" t="s">
        <v>1063</v>
      </c>
      <c r="J981" s="507" t="s">
        <v>3085</v>
      </c>
      <c r="K981" s="507" t="s">
        <v>985</v>
      </c>
      <c r="L981" s="507" t="s">
        <v>2870</v>
      </c>
      <c r="M981" s="507" t="s">
        <v>3070</v>
      </c>
      <c r="N981" s="507" t="s">
        <v>1034</v>
      </c>
      <c r="O981" s="507" t="s">
        <v>1035</v>
      </c>
      <c r="P981" s="507" t="s">
        <v>124</v>
      </c>
      <c r="Q981" s="507" t="s">
        <v>2960</v>
      </c>
      <c r="R981" s="507" t="s">
        <v>2961</v>
      </c>
      <c r="S981" s="507" t="s">
        <v>3093</v>
      </c>
      <c r="T981" s="507" t="s">
        <v>133</v>
      </c>
      <c r="U981" s="507" t="s">
        <v>125</v>
      </c>
      <c r="V981" s="507" t="s">
        <v>24</v>
      </c>
      <c r="W981" s="507" t="s">
        <v>1064</v>
      </c>
      <c r="X981" s="507" t="s">
        <v>1065</v>
      </c>
      <c r="Y981" s="507" t="s">
        <v>126</v>
      </c>
      <c r="Z981" s="507" t="s">
        <v>3101</v>
      </c>
      <c r="AA981" s="507" t="s">
        <v>272</v>
      </c>
      <c r="AB981" s="507" t="s">
        <v>3127</v>
      </c>
      <c r="AC981" s="507" t="s">
        <v>29</v>
      </c>
    </row>
    <row r="982" spans="1:29" ht="12.5">
      <c r="B982" s="43"/>
      <c r="E982" s="43"/>
      <c r="G982"/>
      <c r="H982"/>
      <c r="I982"/>
      <c r="J982"/>
      <c r="K982"/>
      <c r="L982"/>
      <c r="M982"/>
      <c r="N982"/>
      <c r="O982"/>
      <c r="P982" s="1188"/>
      <c r="Q982"/>
      <c r="R982"/>
      <c r="S982"/>
      <c r="T982"/>
      <c r="U982"/>
      <c r="V982"/>
      <c r="W982"/>
      <c r="X982"/>
      <c r="Y982"/>
      <c r="Z982"/>
      <c r="AA982"/>
      <c r="AB982"/>
      <c r="AC982"/>
    </row>
    <row r="983" spans="1:29" ht="12.5">
      <c r="B983" s="43"/>
      <c r="E983" s="43"/>
      <c r="G983"/>
      <c r="H983"/>
      <c r="I983"/>
      <c r="J983"/>
      <c r="K983"/>
      <c r="L983"/>
      <c r="M983"/>
      <c r="N983"/>
      <c r="O983"/>
      <c r="P983" s="1188"/>
      <c r="Q983"/>
      <c r="R983"/>
      <c r="S983"/>
      <c r="T983"/>
      <c r="U983"/>
      <c r="V983"/>
      <c r="W983"/>
      <c r="X983"/>
      <c r="Y983"/>
      <c r="Z983"/>
      <c r="AA983"/>
      <c r="AB983"/>
      <c r="AC983"/>
    </row>
    <row r="984" spans="1:29" ht="12.5">
      <c r="B984" s="43"/>
      <c r="E984" s="43"/>
      <c r="G984"/>
      <c r="H984"/>
      <c r="I984"/>
      <c r="J984"/>
      <c r="K984"/>
      <c r="L984"/>
      <c r="M984"/>
      <c r="N984"/>
      <c r="O984"/>
      <c r="P984" s="1188"/>
      <c r="Q984"/>
      <c r="R984"/>
      <c r="S984"/>
      <c r="T984"/>
      <c r="U984"/>
      <c r="V984"/>
      <c r="W984"/>
      <c r="X984"/>
      <c r="Y984"/>
      <c r="Z984"/>
      <c r="AA984"/>
      <c r="AB984"/>
      <c r="AC984"/>
    </row>
    <row r="985" spans="1:29" ht="12.5">
      <c r="B985" s="43"/>
      <c r="E985" s="43"/>
      <c r="G985"/>
      <c r="H985"/>
      <c r="I985"/>
      <c r="J985"/>
      <c r="K985"/>
      <c r="L985"/>
      <c r="M985"/>
      <c r="N985"/>
      <c r="O985"/>
      <c r="P985" s="1188"/>
      <c r="Q985"/>
      <c r="R985"/>
      <c r="S985"/>
      <c r="T985"/>
      <c r="U985"/>
      <c r="V985"/>
      <c r="W985"/>
      <c r="X985"/>
      <c r="Y985"/>
      <c r="Z985"/>
      <c r="AA985"/>
      <c r="AB985"/>
      <c r="AC985"/>
    </row>
    <row r="986" spans="1:29" ht="12.5">
      <c r="B986" s="43"/>
      <c r="E986" s="43"/>
      <c r="G986"/>
      <c r="H986"/>
      <c r="I986"/>
      <c r="J986"/>
      <c r="K986"/>
      <c r="L986"/>
      <c r="M986"/>
      <c r="N986"/>
      <c r="O986"/>
      <c r="P986" s="1188"/>
      <c r="Q986"/>
      <c r="R986"/>
      <c r="S986"/>
      <c r="T986"/>
      <c r="U986"/>
      <c r="V986"/>
      <c r="W986"/>
      <c r="X986"/>
      <c r="Y986"/>
      <c r="Z986"/>
      <c r="AA986"/>
      <c r="AB986"/>
      <c r="AC986"/>
    </row>
    <row r="987" spans="1:29" ht="12.5">
      <c r="B987" s="43"/>
      <c r="E987" s="43"/>
      <c r="G987"/>
      <c r="H987"/>
      <c r="I987"/>
      <c r="J987"/>
      <c r="K987"/>
      <c r="L987"/>
      <c r="M987"/>
      <c r="N987"/>
      <c r="O987"/>
      <c r="P987" s="1188"/>
      <c r="Q987"/>
      <c r="R987"/>
      <c r="S987"/>
      <c r="T987"/>
      <c r="U987"/>
      <c r="V987"/>
      <c r="W987"/>
      <c r="X987"/>
      <c r="Y987"/>
      <c r="Z987"/>
      <c r="AA987"/>
      <c r="AB987"/>
      <c r="AC987"/>
    </row>
    <row r="988" spans="1:29" ht="12.5">
      <c r="B988" s="43"/>
      <c r="E988" s="43"/>
      <c r="G988"/>
      <c r="H988"/>
      <c r="I988"/>
      <c r="J988"/>
      <c r="K988"/>
      <c r="L988"/>
      <c r="M988"/>
      <c r="N988"/>
      <c r="O988"/>
      <c r="P988" s="1188"/>
      <c r="Q988"/>
      <c r="R988"/>
      <c r="S988"/>
      <c r="T988"/>
      <c r="U988"/>
      <c r="V988"/>
      <c r="W988"/>
      <c r="X988"/>
      <c r="Y988"/>
      <c r="Z988"/>
      <c r="AA988"/>
      <c r="AB988"/>
      <c r="AC988"/>
    </row>
    <row r="989" spans="1:29" ht="12.5">
      <c r="B989" s="43"/>
      <c r="E989" s="43"/>
      <c r="G989"/>
      <c r="H989"/>
      <c r="I989"/>
      <c r="J989"/>
      <c r="K989"/>
      <c r="L989"/>
      <c r="M989"/>
      <c r="N989"/>
      <c r="O989"/>
      <c r="P989" s="1188"/>
      <c r="Q989"/>
      <c r="R989"/>
      <c r="S989"/>
      <c r="T989"/>
      <c r="U989"/>
      <c r="V989"/>
      <c r="W989"/>
      <c r="X989"/>
      <c r="Y989"/>
      <c r="Z989"/>
      <c r="AA989"/>
      <c r="AB989"/>
      <c r="AC989"/>
    </row>
    <row r="990" spans="1:29" ht="12.5">
      <c r="B990" s="43"/>
      <c r="E990" s="43"/>
      <c r="G990"/>
      <c r="H990"/>
      <c r="I990"/>
      <c r="J990"/>
      <c r="K990"/>
      <c r="L990"/>
      <c r="M990"/>
      <c r="N990"/>
      <c r="O990"/>
      <c r="P990" s="1188"/>
      <c r="Q990"/>
      <c r="R990"/>
      <c r="S990"/>
      <c r="T990"/>
      <c r="U990"/>
      <c r="V990"/>
      <c r="W990"/>
      <c r="X990"/>
      <c r="Y990"/>
      <c r="Z990"/>
      <c r="AA990"/>
      <c r="AB990"/>
      <c r="AC990"/>
    </row>
    <row r="991" spans="1:29" ht="12.5">
      <c r="B991" s="43"/>
      <c r="E991" s="43"/>
      <c r="G991"/>
      <c r="H991"/>
      <c r="I991"/>
      <c r="J991"/>
      <c r="K991"/>
      <c r="L991"/>
      <c r="M991"/>
      <c r="N991"/>
      <c r="O991"/>
      <c r="P991" s="1188"/>
      <c r="Q991"/>
      <c r="R991"/>
      <c r="S991"/>
      <c r="T991"/>
      <c r="U991"/>
      <c r="V991"/>
      <c r="W991"/>
      <c r="X991"/>
      <c r="Y991"/>
      <c r="Z991"/>
      <c r="AA991"/>
      <c r="AB991"/>
      <c r="AC991"/>
    </row>
    <row r="992" spans="1:29" ht="12.5">
      <c r="B992" s="43"/>
      <c r="E992" s="43"/>
      <c r="G992"/>
      <c r="H992"/>
      <c r="I992"/>
      <c r="J992"/>
      <c r="K992"/>
      <c r="L992"/>
      <c r="M992"/>
      <c r="N992"/>
      <c r="O992"/>
      <c r="P992" s="1188"/>
      <c r="Q992"/>
      <c r="R992"/>
      <c r="S992"/>
      <c r="T992"/>
      <c r="U992"/>
      <c r="V992"/>
      <c r="W992"/>
      <c r="X992"/>
      <c r="Y992"/>
      <c r="Z992"/>
      <c r="AA992"/>
      <c r="AB992"/>
      <c r="AC992"/>
    </row>
    <row r="993" spans="2:29" ht="12.5">
      <c r="B993" s="43"/>
      <c r="E993" s="43"/>
      <c r="G993"/>
      <c r="H993"/>
      <c r="I993"/>
      <c r="J993"/>
      <c r="K993"/>
      <c r="L993"/>
      <c r="M993"/>
      <c r="N993"/>
      <c r="O993"/>
      <c r="P993" s="1188"/>
      <c r="Q993"/>
      <c r="R993"/>
      <c r="S993"/>
      <c r="T993"/>
      <c r="U993"/>
      <c r="V993"/>
      <c r="W993"/>
      <c r="X993"/>
      <c r="Y993"/>
      <c r="Z993"/>
      <c r="AA993"/>
      <c r="AB993"/>
      <c r="AC993"/>
    </row>
    <row r="994" spans="2:29" ht="12.5">
      <c r="B994" s="43"/>
      <c r="E994" s="43"/>
      <c r="G994"/>
      <c r="H994"/>
      <c r="I994"/>
      <c r="J994"/>
      <c r="K994"/>
      <c r="L994"/>
      <c r="M994"/>
      <c r="N994"/>
      <c r="O994"/>
      <c r="P994" s="1188"/>
      <c r="Q994"/>
      <c r="R994"/>
      <c r="S994"/>
      <c r="T994"/>
      <c r="U994"/>
      <c r="V994"/>
      <c r="W994"/>
      <c r="X994"/>
      <c r="Y994"/>
      <c r="Z994"/>
      <c r="AA994"/>
      <c r="AB994"/>
      <c r="AC994"/>
    </row>
    <row r="995" spans="2:29" ht="12.5">
      <c r="B995" s="43"/>
      <c r="E995" s="43"/>
      <c r="G995"/>
      <c r="H995"/>
      <c r="I995"/>
      <c r="J995"/>
      <c r="K995"/>
      <c r="L995"/>
      <c r="M995"/>
      <c r="N995"/>
      <c r="O995"/>
      <c r="P995" s="1188"/>
      <c r="Q995"/>
      <c r="R995"/>
      <c r="S995"/>
      <c r="T995"/>
      <c r="U995"/>
      <c r="V995"/>
      <c r="W995"/>
      <c r="X995"/>
      <c r="Y995"/>
      <c r="Z995"/>
      <c r="AA995"/>
      <c r="AB995"/>
      <c r="AC995"/>
    </row>
    <row r="996" spans="2:29" ht="12.5">
      <c r="B996" s="43"/>
      <c r="E996" s="43"/>
      <c r="G996"/>
      <c r="H996"/>
      <c r="I996"/>
      <c r="J996"/>
      <c r="K996"/>
      <c r="L996"/>
      <c r="M996"/>
      <c r="N996"/>
      <c r="O996"/>
      <c r="P996" s="1188"/>
      <c r="Q996"/>
      <c r="R996"/>
      <c r="S996"/>
      <c r="T996"/>
      <c r="U996"/>
      <c r="V996"/>
      <c r="W996"/>
      <c r="X996"/>
      <c r="Y996"/>
      <c r="Z996"/>
      <c r="AA996"/>
      <c r="AB996"/>
      <c r="AC996"/>
    </row>
    <row r="997" spans="2:29" ht="12.5">
      <c r="B997" s="43"/>
      <c r="E997" s="43"/>
      <c r="G997"/>
      <c r="H997"/>
      <c r="I997"/>
      <c r="J997"/>
      <c r="K997"/>
      <c r="L997"/>
      <c r="M997"/>
      <c r="N997"/>
      <c r="O997"/>
      <c r="P997" s="1188"/>
      <c r="Q997"/>
      <c r="R997"/>
      <c r="S997"/>
      <c r="T997"/>
      <c r="U997"/>
      <c r="V997"/>
      <c r="W997"/>
      <c r="X997"/>
      <c r="Y997"/>
      <c r="Z997"/>
      <c r="AA997"/>
      <c r="AB997"/>
      <c r="AC997"/>
    </row>
    <row r="998" spans="2:29" ht="12.5">
      <c r="B998" s="43"/>
      <c r="E998" s="43"/>
      <c r="G998"/>
      <c r="H998"/>
      <c r="I998"/>
      <c r="J998"/>
      <c r="K998"/>
      <c r="L998"/>
      <c r="M998"/>
      <c r="N998"/>
      <c r="O998"/>
      <c r="P998" s="1188"/>
      <c r="Q998"/>
      <c r="R998"/>
      <c r="S998"/>
      <c r="T998"/>
      <c r="U998"/>
      <c r="V998"/>
      <c r="W998"/>
      <c r="X998"/>
      <c r="Y998"/>
      <c r="Z998"/>
      <c r="AA998"/>
      <c r="AB998"/>
      <c r="AC998"/>
    </row>
    <row r="999" spans="2:29" ht="12.5">
      <c r="B999" s="43"/>
      <c r="E999" s="43"/>
      <c r="G999"/>
      <c r="H999"/>
      <c r="I999"/>
      <c r="J999"/>
      <c r="K999"/>
      <c r="L999"/>
      <c r="M999"/>
      <c r="N999"/>
      <c r="O999"/>
      <c r="P999" s="1188"/>
      <c r="Q999"/>
      <c r="R999"/>
      <c r="S999"/>
      <c r="T999"/>
      <c r="U999"/>
      <c r="V999"/>
      <c r="W999"/>
      <c r="X999"/>
      <c r="Y999"/>
      <c r="Z999"/>
      <c r="AA999"/>
      <c r="AB999"/>
      <c r="AC999"/>
    </row>
    <row r="1000" spans="2:29" ht="12.5">
      <c r="B1000" s="43"/>
      <c r="E1000" s="43"/>
      <c r="G1000"/>
      <c r="H1000"/>
      <c r="I1000"/>
      <c r="J1000"/>
      <c r="K1000"/>
      <c r="L1000"/>
      <c r="M1000"/>
      <c r="N1000"/>
      <c r="O1000"/>
      <c r="P1000" s="1188"/>
      <c r="Q1000"/>
      <c r="R1000"/>
      <c r="S1000"/>
      <c r="T1000"/>
      <c r="U1000"/>
      <c r="V1000"/>
      <c r="W1000"/>
      <c r="X1000"/>
      <c r="Y1000"/>
      <c r="Z1000"/>
      <c r="AA1000"/>
      <c r="AB1000"/>
      <c r="AC1000"/>
    </row>
    <row r="1001" spans="2:29" ht="12.5">
      <c r="B1001" s="43"/>
      <c r="E1001" s="43"/>
      <c r="G1001"/>
      <c r="H1001"/>
      <c r="I1001"/>
      <c r="J1001"/>
      <c r="K1001"/>
      <c r="L1001"/>
      <c r="M1001"/>
      <c r="N1001"/>
      <c r="O1001"/>
      <c r="P1001" s="1188"/>
      <c r="Q1001"/>
      <c r="R1001"/>
      <c r="S1001"/>
      <c r="T1001"/>
      <c r="U1001"/>
      <c r="V1001"/>
      <c r="W1001"/>
      <c r="X1001"/>
      <c r="Y1001"/>
      <c r="Z1001"/>
      <c r="AA1001"/>
      <c r="AB1001"/>
      <c r="AC1001"/>
    </row>
    <row r="1002" spans="2:29" ht="12.5">
      <c r="B1002" s="43"/>
      <c r="E1002" s="43"/>
      <c r="G1002"/>
      <c r="H1002"/>
      <c r="I1002"/>
      <c r="J1002"/>
      <c r="K1002"/>
      <c r="L1002"/>
      <c r="M1002"/>
      <c r="N1002"/>
      <c r="O1002"/>
      <c r="P1002" s="1188"/>
      <c r="Q1002"/>
      <c r="R1002"/>
      <c r="S1002"/>
      <c r="T1002"/>
      <c r="U1002"/>
      <c r="V1002"/>
      <c r="W1002"/>
      <c r="X1002"/>
      <c r="Y1002"/>
      <c r="Z1002"/>
      <c r="AA1002"/>
      <c r="AB1002"/>
      <c r="AC1002"/>
    </row>
    <row r="1003" spans="2:29" ht="12.5">
      <c r="B1003" s="43"/>
      <c r="E1003" s="43"/>
      <c r="G1003"/>
      <c r="H1003"/>
      <c r="I1003"/>
      <c r="J1003"/>
      <c r="K1003"/>
      <c r="L1003"/>
      <c r="M1003"/>
      <c r="N1003"/>
      <c r="O1003"/>
      <c r="P1003" s="1188"/>
      <c r="Q1003"/>
      <c r="R1003"/>
      <c r="S1003"/>
      <c r="T1003"/>
      <c r="U1003"/>
      <c r="V1003"/>
      <c r="W1003"/>
      <c r="X1003"/>
      <c r="Y1003"/>
      <c r="Z1003"/>
      <c r="AA1003"/>
      <c r="AB1003"/>
      <c r="AC1003"/>
    </row>
    <row r="1004" spans="2:29" ht="12.5">
      <c r="B1004" s="43"/>
      <c r="E1004" s="43"/>
      <c r="G1004"/>
      <c r="H1004"/>
      <c r="I1004"/>
      <c r="J1004"/>
      <c r="K1004"/>
      <c r="L1004"/>
      <c r="M1004"/>
      <c r="N1004"/>
      <c r="O1004"/>
      <c r="P1004" s="1188"/>
      <c r="Q1004"/>
      <c r="R1004"/>
      <c r="S1004"/>
      <c r="T1004"/>
      <c r="U1004"/>
      <c r="V1004"/>
      <c r="W1004"/>
      <c r="X1004"/>
      <c r="Y1004"/>
      <c r="Z1004"/>
      <c r="AA1004"/>
      <c r="AB1004"/>
      <c r="AC1004"/>
    </row>
    <row r="1005" spans="2:29" ht="12.5">
      <c r="B1005" s="43"/>
      <c r="E1005" s="43"/>
      <c r="G1005"/>
      <c r="H1005"/>
      <c r="I1005"/>
      <c r="J1005"/>
      <c r="K1005"/>
      <c r="L1005"/>
      <c r="M1005"/>
      <c r="N1005"/>
      <c r="O1005"/>
      <c r="P1005" s="1188"/>
      <c r="Q1005"/>
      <c r="R1005"/>
      <c r="S1005"/>
      <c r="T1005"/>
      <c r="U1005"/>
      <c r="V1005"/>
      <c r="W1005"/>
      <c r="X1005"/>
      <c r="Y1005"/>
      <c r="Z1005"/>
      <c r="AA1005"/>
      <c r="AB1005"/>
      <c r="AC1005"/>
    </row>
    <row r="1006" spans="2:29" ht="12.5">
      <c r="B1006" s="43"/>
      <c r="E1006" s="43"/>
      <c r="G1006"/>
      <c r="H1006"/>
      <c r="I1006"/>
      <c r="J1006"/>
      <c r="K1006"/>
      <c r="L1006"/>
      <c r="M1006"/>
      <c r="N1006"/>
      <c r="O1006"/>
      <c r="P1006" s="1188"/>
      <c r="Q1006"/>
      <c r="R1006"/>
      <c r="S1006"/>
      <c r="T1006"/>
      <c r="U1006"/>
      <c r="V1006"/>
      <c r="W1006"/>
      <c r="X1006"/>
      <c r="Y1006"/>
      <c r="Z1006"/>
      <c r="AA1006"/>
      <c r="AB1006"/>
      <c r="AC1006"/>
    </row>
    <row r="1007" spans="2:29" ht="12.5">
      <c r="B1007" s="43"/>
      <c r="E1007" s="43"/>
      <c r="G1007"/>
      <c r="H1007"/>
      <c r="I1007"/>
      <c r="J1007"/>
      <c r="K1007"/>
      <c r="L1007"/>
      <c r="M1007"/>
      <c r="N1007"/>
      <c r="O1007"/>
      <c r="P1007" s="1188"/>
      <c r="Q1007"/>
      <c r="R1007"/>
      <c r="S1007"/>
      <c r="T1007"/>
      <c r="U1007"/>
      <c r="V1007"/>
      <c r="W1007"/>
      <c r="X1007"/>
      <c r="Y1007"/>
      <c r="Z1007"/>
      <c r="AA1007"/>
      <c r="AB1007"/>
      <c r="AC1007"/>
    </row>
    <row r="1008" spans="2:29" ht="12.5">
      <c r="B1008" s="43"/>
      <c r="E1008" s="43"/>
      <c r="G1008"/>
      <c r="H1008"/>
      <c r="I1008"/>
      <c r="J1008"/>
      <c r="K1008"/>
      <c r="L1008"/>
      <c r="M1008"/>
      <c r="N1008"/>
      <c r="O1008"/>
      <c r="P1008" s="1188"/>
      <c r="Q1008"/>
      <c r="R1008"/>
      <c r="S1008"/>
      <c r="T1008"/>
      <c r="U1008"/>
      <c r="V1008"/>
      <c r="W1008"/>
      <c r="X1008"/>
      <c r="Y1008"/>
      <c r="Z1008"/>
      <c r="AA1008"/>
      <c r="AB1008"/>
      <c r="AC1008"/>
    </row>
    <row r="1009" spans="2:29" ht="12.5">
      <c r="B1009" s="43"/>
      <c r="E1009" s="43"/>
      <c r="G1009"/>
      <c r="H1009"/>
      <c r="I1009"/>
      <c r="J1009"/>
      <c r="K1009"/>
      <c r="L1009"/>
      <c r="M1009"/>
      <c r="N1009"/>
      <c r="O1009"/>
      <c r="P1009" s="1188"/>
      <c r="Q1009"/>
      <c r="R1009"/>
      <c r="S1009"/>
      <c r="T1009"/>
      <c r="U1009"/>
      <c r="V1009"/>
      <c r="W1009"/>
      <c r="X1009"/>
      <c r="Y1009"/>
      <c r="Z1009"/>
      <c r="AA1009"/>
      <c r="AB1009"/>
      <c r="AC1009"/>
    </row>
    <row r="1010" spans="2:29" ht="12.5">
      <c r="B1010" s="43"/>
      <c r="E1010" s="43"/>
      <c r="G1010"/>
      <c r="H1010"/>
      <c r="I1010"/>
      <c r="J1010"/>
      <c r="K1010"/>
      <c r="L1010"/>
      <c r="M1010"/>
      <c r="N1010"/>
      <c r="O1010"/>
      <c r="P1010" s="1188"/>
      <c r="Q1010"/>
      <c r="R1010"/>
      <c r="S1010"/>
      <c r="T1010"/>
      <c r="U1010"/>
      <c r="V1010"/>
      <c r="W1010"/>
      <c r="X1010"/>
      <c r="Y1010"/>
      <c r="Z1010"/>
      <c r="AA1010"/>
      <c r="AB1010"/>
      <c r="AC1010"/>
    </row>
    <row r="1011" spans="2:29" ht="12.5">
      <c r="B1011" s="43"/>
      <c r="E1011" s="43"/>
      <c r="G1011"/>
      <c r="H1011"/>
      <c r="I1011"/>
      <c r="J1011"/>
      <c r="K1011"/>
      <c r="L1011"/>
      <c r="M1011"/>
      <c r="N1011"/>
      <c r="O1011"/>
      <c r="P1011" s="1188"/>
      <c r="Q1011"/>
      <c r="R1011"/>
      <c r="S1011"/>
      <c r="T1011"/>
      <c r="U1011"/>
      <c r="V1011"/>
      <c r="W1011"/>
      <c r="X1011"/>
      <c r="Y1011"/>
      <c r="Z1011"/>
      <c r="AA1011"/>
      <c r="AB1011"/>
      <c r="AC1011"/>
    </row>
    <row r="1012" spans="2:29" ht="12.5">
      <c r="B1012" s="43"/>
      <c r="E1012" s="43"/>
      <c r="G1012"/>
      <c r="H1012"/>
      <c r="I1012"/>
      <c r="J1012"/>
      <c r="K1012"/>
      <c r="L1012"/>
      <c r="M1012"/>
      <c r="N1012"/>
      <c r="O1012"/>
      <c r="P1012" s="1188"/>
      <c r="Q1012"/>
      <c r="R1012"/>
      <c r="S1012"/>
      <c r="T1012"/>
      <c r="U1012"/>
      <c r="V1012"/>
      <c r="W1012"/>
      <c r="X1012"/>
      <c r="Y1012"/>
      <c r="Z1012"/>
      <c r="AA1012"/>
      <c r="AB1012"/>
      <c r="AC1012"/>
    </row>
    <row r="1013" spans="2:29" ht="12.5">
      <c r="B1013" s="43"/>
      <c r="E1013" s="43"/>
      <c r="G1013"/>
      <c r="H1013"/>
      <c r="I1013"/>
      <c r="J1013"/>
      <c r="K1013"/>
      <c r="L1013"/>
      <c r="M1013"/>
      <c r="N1013"/>
      <c r="O1013"/>
      <c r="P1013" s="1188"/>
      <c r="Q1013"/>
      <c r="R1013"/>
      <c r="S1013"/>
      <c r="T1013"/>
      <c r="U1013"/>
      <c r="V1013"/>
      <c r="W1013"/>
      <c r="X1013"/>
      <c r="Y1013"/>
      <c r="Z1013"/>
      <c r="AA1013"/>
      <c r="AB1013"/>
      <c r="AC1013"/>
    </row>
    <row r="1014" spans="2:29" ht="12.5">
      <c r="B1014" s="43"/>
      <c r="E1014" s="43"/>
      <c r="G1014"/>
      <c r="H1014"/>
      <c r="I1014"/>
      <c r="J1014"/>
      <c r="K1014"/>
      <c r="L1014"/>
      <c r="M1014"/>
      <c r="N1014"/>
      <c r="O1014"/>
      <c r="P1014" s="1188"/>
      <c r="Q1014"/>
      <c r="R1014"/>
      <c r="S1014"/>
      <c r="T1014"/>
      <c r="U1014"/>
      <c r="V1014"/>
      <c r="W1014"/>
      <c r="X1014"/>
      <c r="Y1014"/>
      <c r="Z1014"/>
      <c r="AA1014"/>
      <c r="AB1014"/>
      <c r="AC1014"/>
    </row>
    <row r="1015" spans="2:29" ht="12.5">
      <c r="B1015" s="43"/>
      <c r="E1015" s="43"/>
      <c r="G1015"/>
      <c r="H1015"/>
      <c r="I1015"/>
      <c r="J1015"/>
      <c r="K1015"/>
      <c r="L1015"/>
      <c r="M1015"/>
      <c r="N1015"/>
      <c r="O1015"/>
      <c r="P1015" s="1188"/>
      <c r="Q1015"/>
      <c r="R1015"/>
      <c r="S1015"/>
      <c r="T1015"/>
      <c r="U1015"/>
      <c r="V1015"/>
      <c r="W1015"/>
      <c r="X1015"/>
      <c r="Y1015"/>
      <c r="Z1015"/>
      <c r="AA1015"/>
      <c r="AB1015"/>
      <c r="AC1015"/>
    </row>
    <row r="1016" spans="2:29" ht="12.5">
      <c r="B1016" s="43"/>
      <c r="E1016" s="43"/>
      <c r="G1016"/>
      <c r="H1016"/>
      <c r="I1016"/>
      <c r="J1016"/>
      <c r="K1016"/>
      <c r="L1016"/>
      <c r="M1016"/>
      <c r="N1016"/>
      <c r="O1016"/>
      <c r="P1016" s="1188"/>
      <c r="Q1016"/>
      <c r="R1016"/>
      <c r="S1016"/>
      <c r="T1016"/>
      <c r="U1016"/>
      <c r="V1016"/>
      <c r="W1016"/>
      <c r="X1016"/>
      <c r="Y1016"/>
      <c r="Z1016"/>
      <c r="AA1016"/>
      <c r="AB1016"/>
      <c r="AC1016"/>
    </row>
    <row r="1017" spans="2:29" ht="12.5">
      <c r="B1017" s="43"/>
      <c r="E1017" s="43"/>
      <c r="G1017"/>
      <c r="H1017"/>
      <c r="I1017"/>
      <c r="J1017"/>
      <c r="K1017"/>
      <c r="L1017"/>
      <c r="M1017"/>
      <c r="N1017"/>
      <c r="O1017"/>
      <c r="P1017" s="1188"/>
      <c r="Q1017"/>
      <c r="R1017"/>
      <c r="S1017"/>
      <c r="T1017"/>
      <c r="U1017"/>
      <c r="V1017"/>
      <c r="W1017"/>
      <c r="X1017"/>
      <c r="Y1017"/>
      <c r="Z1017"/>
      <c r="AA1017"/>
      <c r="AB1017"/>
      <c r="AC1017"/>
    </row>
    <row r="1018" spans="2:29" ht="12.5">
      <c r="B1018" s="43"/>
      <c r="E1018" s="43"/>
      <c r="G1018"/>
      <c r="H1018"/>
      <c r="I1018"/>
      <c r="J1018"/>
      <c r="K1018"/>
      <c r="L1018"/>
      <c r="M1018"/>
      <c r="N1018"/>
      <c r="O1018"/>
      <c r="P1018" s="1188"/>
      <c r="Q1018"/>
      <c r="R1018"/>
      <c r="S1018"/>
      <c r="T1018"/>
      <c r="U1018"/>
      <c r="V1018"/>
      <c r="W1018"/>
      <c r="X1018"/>
      <c r="Y1018"/>
      <c r="Z1018"/>
      <c r="AA1018"/>
      <c r="AB1018"/>
      <c r="AC1018"/>
    </row>
    <row r="1019" spans="2:29" ht="12.5">
      <c r="B1019" s="43"/>
      <c r="E1019" s="43"/>
      <c r="G1019"/>
      <c r="H1019"/>
      <c r="I1019"/>
      <c r="J1019"/>
      <c r="K1019"/>
      <c r="L1019"/>
      <c r="M1019"/>
      <c r="N1019"/>
      <c r="O1019"/>
      <c r="P1019" s="1188"/>
      <c r="Q1019"/>
      <c r="R1019"/>
      <c r="S1019"/>
      <c r="T1019"/>
      <c r="U1019"/>
      <c r="V1019"/>
      <c r="W1019"/>
      <c r="X1019"/>
      <c r="Y1019"/>
      <c r="Z1019"/>
      <c r="AA1019"/>
      <c r="AB1019"/>
      <c r="AC1019"/>
    </row>
    <row r="1020" spans="2:29" ht="12.5">
      <c r="B1020" s="43"/>
      <c r="E1020" s="43"/>
      <c r="G1020"/>
      <c r="H1020"/>
      <c r="I1020"/>
      <c r="J1020"/>
      <c r="K1020"/>
      <c r="L1020"/>
      <c r="M1020"/>
      <c r="N1020"/>
      <c r="O1020"/>
      <c r="P1020" s="1188"/>
      <c r="Q1020"/>
      <c r="R1020"/>
      <c r="S1020"/>
      <c r="T1020"/>
      <c r="U1020"/>
      <c r="V1020"/>
      <c r="W1020"/>
      <c r="X1020"/>
      <c r="Y1020"/>
      <c r="Z1020"/>
      <c r="AA1020"/>
      <c r="AB1020"/>
      <c r="AC1020"/>
    </row>
    <row r="1021" spans="2:29" ht="12.5">
      <c r="B1021" s="43"/>
      <c r="E1021" s="43"/>
      <c r="G1021"/>
      <c r="H1021"/>
      <c r="I1021"/>
      <c r="J1021"/>
      <c r="K1021"/>
      <c r="L1021"/>
      <c r="M1021"/>
      <c r="N1021"/>
      <c r="O1021"/>
      <c r="P1021" s="1188"/>
      <c r="Q1021"/>
      <c r="R1021"/>
      <c r="S1021"/>
      <c r="T1021"/>
      <c r="U1021"/>
      <c r="V1021"/>
      <c r="W1021"/>
      <c r="X1021"/>
      <c r="Y1021"/>
      <c r="Z1021"/>
      <c r="AA1021"/>
      <c r="AB1021"/>
      <c r="AC1021"/>
    </row>
    <row r="1022" spans="2:29" ht="12.5">
      <c r="B1022" s="43"/>
      <c r="E1022" s="43"/>
      <c r="G1022"/>
      <c r="H1022"/>
      <c r="I1022"/>
      <c r="J1022"/>
      <c r="K1022"/>
      <c r="L1022"/>
      <c r="M1022"/>
      <c r="N1022"/>
      <c r="O1022"/>
      <c r="P1022" s="1188"/>
      <c r="Q1022"/>
      <c r="R1022"/>
      <c r="S1022"/>
      <c r="T1022"/>
      <c r="U1022"/>
      <c r="V1022"/>
      <c r="W1022"/>
      <c r="X1022"/>
      <c r="Y1022"/>
      <c r="Z1022"/>
      <c r="AA1022"/>
      <c r="AB1022"/>
      <c r="AC1022"/>
    </row>
    <row r="1023" spans="2:29" ht="12.5">
      <c r="B1023" s="43"/>
      <c r="E1023" s="43"/>
      <c r="G1023"/>
      <c r="H1023"/>
      <c r="I1023"/>
      <c r="J1023"/>
      <c r="K1023"/>
      <c r="L1023"/>
      <c r="M1023"/>
      <c r="N1023"/>
      <c r="O1023"/>
      <c r="P1023" s="1188"/>
      <c r="Q1023"/>
      <c r="R1023"/>
      <c r="S1023"/>
      <c r="T1023"/>
      <c r="U1023"/>
      <c r="V1023"/>
      <c r="W1023"/>
      <c r="X1023"/>
      <c r="Y1023"/>
      <c r="Z1023"/>
      <c r="AA1023"/>
      <c r="AB1023"/>
      <c r="AC1023"/>
    </row>
    <row r="1024" spans="2:29" ht="12.5">
      <c r="B1024" s="43"/>
      <c r="E1024" s="43"/>
      <c r="G1024"/>
      <c r="H1024"/>
      <c r="I1024"/>
      <c r="J1024"/>
      <c r="K1024"/>
      <c r="L1024"/>
      <c r="M1024"/>
      <c r="N1024"/>
      <c r="O1024"/>
      <c r="P1024" s="1188"/>
      <c r="Q1024"/>
      <c r="R1024"/>
      <c r="S1024"/>
      <c r="T1024"/>
      <c r="U1024"/>
      <c r="V1024"/>
      <c r="W1024"/>
      <c r="X1024"/>
      <c r="Y1024"/>
      <c r="Z1024"/>
      <c r="AA1024"/>
      <c r="AB1024"/>
      <c r="AC1024"/>
    </row>
    <row r="1025" spans="2:29" ht="12.5">
      <c r="B1025" s="43"/>
      <c r="E1025" s="43"/>
      <c r="G1025"/>
      <c r="H1025"/>
      <c r="I1025"/>
      <c r="J1025"/>
      <c r="K1025"/>
      <c r="L1025"/>
      <c r="M1025"/>
      <c r="N1025"/>
      <c r="O1025"/>
      <c r="P1025" s="1188"/>
      <c r="Q1025"/>
      <c r="R1025"/>
      <c r="S1025"/>
      <c r="T1025"/>
      <c r="U1025"/>
      <c r="V1025"/>
      <c r="W1025"/>
      <c r="X1025"/>
      <c r="Y1025"/>
      <c r="Z1025"/>
      <c r="AA1025"/>
      <c r="AB1025"/>
      <c r="AC1025"/>
    </row>
    <row r="1026" spans="2:29" ht="12.5">
      <c r="B1026" s="43"/>
      <c r="E1026" s="43"/>
      <c r="G1026"/>
      <c r="H1026"/>
      <c r="I1026"/>
      <c r="J1026"/>
      <c r="K1026"/>
      <c r="L1026"/>
      <c r="M1026"/>
      <c r="N1026"/>
      <c r="O1026"/>
      <c r="P1026" s="1188"/>
      <c r="Q1026"/>
      <c r="R1026"/>
      <c r="S1026"/>
      <c r="T1026"/>
      <c r="U1026"/>
      <c r="V1026"/>
      <c r="W1026"/>
      <c r="X1026"/>
      <c r="Y1026"/>
      <c r="Z1026"/>
      <c r="AA1026"/>
      <c r="AB1026"/>
      <c r="AC1026"/>
    </row>
    <row r="1027" spans="2:29" ht="12.5">
      <c r="B1027" s="43"/>
      <c r="E1027" s="43"/>
      <c r="G1027"/>
      <c r="H1027"/>
      <c r="I1027"/>
      <c r="J1027"/>
      <c r="K1027"/>
      <c r="L1027"/>
      <c r="M1027"/>
      <c r="N1027"/>
      <c r="O1027"/>
      <c r="P1027" s="1188"/>
      <c r="Q1027"/>
      <c r="R1027"/>
      <c r="S1027"/>
      <c r="T1027"/>
      <c r="U1027"/>
      <c r="V1027"/>
      <c r="W1027"/>
      <c r="X1027"/>
      <c r="Y1027"/>
      <c r="Z1027"/>
      <c r="AA1027"/>
      <c r="AB1027"/>
      <c r="AC1027"/>
    </row>
    <row r="1028" spans="2:29" ht="12.5">
      <c r="B1028" s="43"/>
      <c r="E1028" s="43"/>
      <c r="G1028"/>
      <c r="H1028"/>
      <c r="I1028"/>
      <c r="J1028"/>
      <c r="K1028"/>
      <c r="L1028"/>
      <c r="M1028"/>
      <c r="N1028"/>
      <c r="O1028"/>
      <c r="P1028" s="1188"/>
      <c r="Q1028"/>
      <c r="R1028"/>
      <c r="S1028"/>
      <c r="T1028"/>
      <c r="U1028"/>
      <c r="V1028"/>
      <c r="W1028"/>
      <c r="X1028"/>
      <c r="Y1028"/>
      <c r="Z1028"/>
      <c r="AA1028"/>
      <c r="AB1028"/>
      <c r="AC1028"/>
    </row>
    <row r="1029" spans="2:29" ht="12.5">
      <c r="B1029" s="43"/>
      <c r="E1029" s="43"/>
      <c r="G1029"/>
      <c r="H1029"/>
      <c r="I1029"/>
      <c r="J1029"/>
      <c r="K1029"/>
      <c r="L1029"/>
      <c r="M1029"/>
      <c r="N1029"/>
      <c r="O1029"/>
      <c r="P1029" s="1188"/>
      <c r="Q1029"/>
      <c r="R1029"/>
      <c r="S1029"/>
      <c r="T1029"/>
      <c r="U1029"/>
      <c r="V1029"/>
      <c r="W1029"/>
      <c r="X1029"/>
      <c r="Y1029"/>
      <c r="Z1029"/>
      <c r="AA1029"/>
      <c r="AB1029"/>
      <c r="AC1029"/>
    </row>
    <row r="1030" spans="2:29" ht="12.5">
      <c r="B1030" s="43"/>
      <c r="E1030" s="43"/>
      <c r="G1030"/>
      <c r="H1030"/>
      <c r="I1030"/>
      <c r="J1030"/>
      <c r="K1030"/>
      <c r="L1030"/>
      <c r="M1030"/>
      <c r="N1030"/>
      <c r="O1030"/>
      <c r="P1030" s="1188"/>
      <c r="Q1030"/>
      <c r="R1030"/>
      <c r="S1030"/>
      <c r="T1030"/>
      <c r="U1030"/>
      <c r="V1030"/>
      <c r="W1030"/>
      <c r="X1030"/>
      <c r="Y1030"/>
      <c r="Z1030"/>
      <c r="AA1030"/>
      <c r="AB1030"/>
      <c r="AC1030"/>
    </row>
    <row r="1031" spans="2:29" ht="12.5">
      <c r="B1031" s="43"/>
      <c r="E1031" s="43"/>
      <c r="G1031"/>
      <c r="H1031"/>
      <c r="I1031"/>
      <c r="J1031"/>
      <c r="K1031"/>
      <c r="L1031"/>
      <c r="M1031"/>
      <c r="N1031"/>
      <c r="O1031"/>
      <c r="P1031" s="1188"/>
      <c r="Q1031"/>
      <c r="R1031"/>
      <c r="S1031"/>
      <c r="T1031"/>
      <c r="U1031"/>
      <c r="V1031"/>
      <c r="W1031"/>
      <c r="X1031"/>
      <c r="Y1031"/>
      <c r="Z1031"/>
      <c r="AA1031"/>
      <c r="AB1031"/>
      <c r="AC1031"/>
    </row>
    <row r="1032" spans="2:29" ht="12.5">
      <c r="B1032" s="43"/>
      <c r="E1032" s="43"/>
      <c r="G1032"/>
      <c r="H1032"/>
      <c r="I1032"/>
      <c r="J1032"/>
      <c r="K1032"/>
      <c r="L1032"/>
      <c r="M1032"/>
      <c r="N1032"/>
      <c r="O1032"/>
      <c r="P1032" s="1188"/>
      <c r="Q1032"/>
      <c r="R1032"/>
      <c r="S1032"/>
      <c r="T1032"/>
      <c r="U1032"/>
      <c r="V1032"/>
      <c r="W1032"/>
      <c r="X1032"/>
      <c r="Y1032"/>
      <c r="Z1032"/>
      <c r="AA1032"/>
      <c r="AB1032"/>
      <c r="AC1032"/>
    </row>
    <row r="1033" spans="2:29" ht="12.5">
      <c r="B1033" s="43"/>
      <c r="E1033" s="43"/>
      <c r="G1033"/>
      <c r="H1033"/>
      <c r="I1033"/>
      <c r="J1033"/>
      <c r="K1033"/>
      <c r="L1033"/>
      <c r="M1033"/>
      <c r="N1033"/>
      <c r="O1033"/>
      <c r="P1033" s="1188"/>
      <c r="Q1033"/>
      <c r="R1033"/>
      <c r="S1033"/>
      <c r="T1033"/>
      <c r="U1033"/>
      <c r="V1033"/>
      <c r="W1033"/>
      <c r="X1033"/>
      <c r="Y1033"/>
      <c r="Z1033"/>
      <c r="AA1033"/>
      <c r="AB1033"/>
      <c r="AC1033"/>
    </row>
    <row r="1034" spans="2:29" ht="12.5">
      <c r="B1034" s="43"/>
      <c r="E1034" s="43"/>
      <c r="G1034"/>
      <c r="H1034"/>
      <c r="I1034"/>
      <c r="J1034"/>
      <c r="K1034"/>
      <c r="L1034"/>
      <c r="M1034"/>
      <c r="N1034"/>
      <c r="O1034"/>
      <c r="P1034" s="1188"/>
      <c r="Q1034"/>
      <c r="R1034"/>
      <c r="S1034"/>
      <c r="T1034"/>
      <c r="U1034"/>
      <c r="V1034"/>
      <c r="W1034"/>
      <c r="X1034"/>
      <c r="Y1034"/>
      <c r="Z1034"/>
      <c r="AA1034"/>
      <c r="AB1034"/>
      <c r="AC1034"/>
    </row>
    <row r="1035" spans="2:29" ht="12.5">
      <c r="B1035" s="43"/>
      <c r="E1035" s="43"/>
      <c r="G1035"/>
      <c r="H1035"/>
      <c r="I1035"/>
      <c r="J1035"/>
      <c r="K1035"/>
      <c r="L1035"/>
      <c r="M1035"/>
      <c r="N1035"/>
      <c r="O1035"/>
      <c r="P1035" s="1188"/>
      <c r="Q1035"/>
      <c r="R1035"/>
      <c r="S1035"/>
      <c r="T1035"/>
      <c r="U1035"/>
      <c r="V1035"/>
      <c r="W1035"/>
      <c r="X1035"/>
      <c r="Y1035"/>
      <c r="Z1035"/>
      <c r="AA1035"/>
      <c r="AB1035"/>
      <c r="AC1035"/>
    </row>
    <row r="1036" spans="2:29" ht="12.5">
      <c r="B1036" s="43"/>
      <c r="E1036" s="43"/>
      <c r="G1036"/>
      <c r="H1036"/>
      <c r="I1036"/>
      <c r="J1036"/>
      <c r="K1036"/>
      <c r="L1036"/>
      <c r="M1036"/>
      <c r="N1036"/>
      <c r="O1036"/>
      <c r="P1036" s="1188"/>
      <c r="Q1036"/>
      <c r="R1036"/>
      <c r="S1036"/>
      <c r="T1036"/>
      <c r="U1036"/>
      <c r="V1036"/>
      <c r="W1036"/>
      <c r="X1036"/>
      <c r="Y1036"/>
      <c r="Z1036"/>
      <c r="AA1036"/>
      <c r="AB1036"/>
      <c r="AC1036"/>
    </row>
    <row r="1037" spans="2:29" ht="12.5">
      <c r="B1037" s="43"/>
      <c r="E1037" s="43"/>
      <c r="G1037"/>
      <c r="H1037"/>
      <c r="I1037"/>
      <c r="J1037"/>
      <c r="K1037"/>
      <c r="L1037"/>
      <c r="M1037"/>
      <c r="N1037"/>
      <c r="O1037"/>
      <c r="P1037" s="1188"/>
      <c r="Q1037"/>
      <c r="R1037"/>
      <c r="S1037"/>
      <c r="T1037"/>
      <c r="U1037"/>
      <c r="V1037"/>
      <c r="W1037"/>
      <c r="X1037"/>
      <c r="Y1037"/>
      <c r="Z1037"/>
      <c r="AA1037"/>
      <c r="AB1037"/>
      <c r="AC1037"/>
    </row>
    <row r="1038" spans="2:29" ht="12.5">
      <c r="B1038" s="43"/>
      <c r="E1038" s="43"/>
      <c r="G1038"/>
      <c r="H1038"/>
      <c r="I1038"/>
      <c r="J1038"/>
      <c r="K1038"/>
      <c r="L1038"/>
      <c r="M1038"/>
      <c r="N1038"/>
      <c r="O1038"/>
      <c r="P1038" s="1188"/>
      <c r="Q1038"/>
      <c r="R1038"/>
      <c r="S1038"/>
      <c r="T1038"/>
      <c r="U1038"/>
      <c r="V1038"/>
      <c r="W1038"/>
      <c r="X1038"/>
      <c r="Y1038"/>
      <c r="Z1038"/>
      <c r="AA1038"/>
      <c r="AB1038"/>
      <c r="AC1038"/>
    </row>
    <row r="1039" spans="2:29" ht="12.5">
      <c r="B1039" s="43"/>
      <c r="E1039" s="43"/>
      <c r="G1039"/>
      <c r="H1039"/>
      <c r="I1039"/>
      <c r="J1039"/>
      <c r="K1039"/>
      <c r="L1039"/>
      <c r="M1039"/>
      <c r="N1039"/>
      <c r="O1039"/>
      <c r="P1039" s="1188"/>
      <c r="Q1039"/>
      <c r="R1039"/>
      <c r="S1039"/>
      <c r="T1039"/>
      <c r="U1039"/>
      <c r="V1039"/>
      <c r="W1039"/>
      <c r="X1039"/>
      <c r="Y1039"/>
      <c r="Z1039"/>
      <c r="AA1039"/>
      <c r="AB1039"/>
      <c r="AC1039"/>
    </row>
    <row r="1040" spans="2:29" ht="12.5">
      <c r="B1040" s="43"/>
      <c r="E1040" s="43"/>
      <c r="G1040"/>
      <c r="H1040"/>
      <c r="I1040"/>
      <c r="J1040"/>
      <c r="K1040"/>
      <c r="L1040"/>
      <c r="M1040"/>
      <c r="N1040"/>
      <c r="O1040"/>
      <c r="P1040" s="1188"/>
      <c r="Q1040"/>
      <c r="R1040"/>
      <c r="S1040"/>
      <c r="T1040"/>
      <c r="U1040"/>
      <c r="V1040"/>
      <c r="W1040"/>
      <c r="X1040"/>
      <c r="Y1040"/>
      <c r="Z1040"/>
      <c r="AA1040"/>
      <c r="AB1040"/>
      <c r="AC1040"/>
    </row>
    <row r="1041" spans="2:29" ht="12.5">
      <c r="B1041" s="43"/>
      <c r="E1041" s="43"/>
      <c r="G1041"/>
      <c r="H1041"/>
      <c r="I1041"/>
      <c r="J1041"/>
      <c r="K1041"/>
      <c r="L1041"/>
      <c r="M1041"/>
      <c r="N1041"/>
      <c r="O1041"/>
      <c r="P1041" s="1188"/>
      <c r="Q1041"/>
      <c r="R1041"/>
      <c r="S1041"/>
      <c r="T1041"/>
      <c r="U1041"/>
      <c r="V1041"/>
      <c r="W1041"/>
      <c r="X1041"/>
      <c r="Y1041"/>
      <c r="Z1041"/>
      <c r="AA1041"/>
      <c r="AB1041"/>
      <c r="AC1041"/>
    </row>
    <row r="1042" spans="2:29" ht="12.5">
      <c r="B1042" s="43"/>
      <c r="E1042" s="43"/>
      <c r="G1042"/>
      <c r="H1042"/>
      <c r="I1042"/>
      <c r="J1042"/>
      <c r="K1042"/>
      <c r="L1042"/>
      <c r="M1042"/>
      <c r="N1042"/>
      <c r="O1042"/>
      <c r="P1042" s="1188"/>
      <c r="Q1042"/>
      <c r="R1042"/>
      <c r="S1042"/>
      <c r="T1042"/>
      <c r="U1042"/>
      <c r="V1042"/>
      <c r="W1042"/>
      <c r="X1042"/>
      <c r="Y1042"/>
      <c r="Z1042"/>
      <c r="AA1042"/>
      <c r="AB1042"/>
      <c r="AC1042"/>
    </row>
    <row r="1043" spans="2:29" ht="12.5">
      <c r="B1043" s="43"/>
      <c r="E1043" s="43"/>
      <c r="G1043"/>
      <c r="H1043"/>
      <c r="I1043"/>
      <c r="J1043"/>
      <c r="K1043"/>
      <c r="L1043"/>
      <c r="M1043"/>
      <c r="N1043"/>
      <c r="O1043"/>
      <c r="P1043" s="1188"/>
      <c r="Q1043"/>
      <c r="R1043"/>
      <c r="S1043"/>
      <c r="T1043"/>
      <c r="U1043"/>
      <c r="V1043"/>
      <c r="W1043"/>
      <c r="X1043"/>
      <c r="Y1043"/>
      <c r="Z1043"/>
      <c r="AA1043"/>
      <c r="AB1043"/>
      <c r="AC1043"/>
    </row>
    <row r="1044" spans="2:29" ht="12.5">
      <c r="B1044" s="43"/>
      <c r="E1044" s="43"/>
      <c r="G1044"/>
      <c r="H1044"/>
      <c r="I1044"/>
      <c r="J1044"/>
      <c r="K1044"/>
      <c r="L1044"/>
      <c r="M1044"/>
      <c r="N1044"/>
      <c r="O1044"/>
      <c r="P1044" s="1188"/>
      <c r="Q1044"/>
      <c r="R1044"/>
      <c r="S1044"/>
      <c r="T1044"/>
      <c r="U1044"/>
      <c r="V1044"/>
      <c r="W1044"/>
      <c r="X1044"/>
      <c r="Y1044"/>
      <c r="Z1044"/>
      <c r="AA1044"/>
      <c r="AB1044"/>
      <c r="AC1044"/>
    </row>
    <row r="1045" spans="2:29" ht="12.5">
      <c r="B1045" s="43"/>
      <c r="E1045" s="43"/>
      <c r="G1045"/>
      <c r="H1045"/>
      <c r="I1045"/>
      <c r="J1045"/>
      <c r="K1045"/>
      <c r="L1045"/>
      <c r="M1045"/>
      <c r="N1045"/>
      <c r="O1045"/>
      <c r="P1045" s="1188"/>
      <c r="Q1045"/>
      <c r="R1045"/>
      <c r="S1045"/>
      <c r="T1045"/>
      <c r="U1045"/>
      <c r="V1045"/>
      <c r="W1045"/>
      <c r="X1045"/>
      <c r="Y1045"/>
      <c r="Z1045"/>
      <c r="AA1045"/>
      <c r="AB1045"/>
      <c r="AC1045"/>
    </row>
    <row r="1046" spans="2:29" ht="12.5">
      <c r="B1046" s="43"/>
      <c r="E1046" s="43"/>
      <c r="G1046"/>
      <c r="H1046"/>
      <c r="I1046"/>
      <c r="J1046"/>
      <c r="K1046"/>
      <c r="L1046"/>
      <c r="M1046"/>
      <c r="N1046"/>
      <c r="O1046"/>
      <c r="P1046" s="1188"/>
      <c r="Q1046"/>
      <c r="R1046"/>
      <c r="S1046"/>
      <c r="T1046"/>
      <c r="U1046"/>
      <c r="V1046"/>
      <c r="W1046"/>
      <c r="X1046"/>
      <c r="Y1046"/>
      <c r="Z1046"/>
      <c r="AA1046"/>
      <c r="AB1046"/>
      <c r="AC1046"/>
    </row>
    <row r="1047" spans="2:29" ht="12.5">
      <c r="B1047" s="43"/>
      <c r="E1047" s="43"/>
      <c r="G1047"/>
      <c r="H1047"/>
      <c r="I1047"/>
      <c r="J1047"/>
      <c r="K1047"/>
      <c r="L1047"/>
      <c r="M1047"/>
      <c r="N1047"/>
      <c r="O1047"/>
      <c r="P1047" s="1188"/>
      <c r="Q1047"/>
      <c r="R1047"/>
      <c r="S1047"/>
      <c r="T1047"/>
      <c r="U1047"/>
      <c r="V1047"/>
      <c r="W1047"/>
      <c r="X1047"/>
      <c r="Y1047"/>
      <c r="Z1047"/>
      <c r="AA1047"/>
      <c r="AB1047"/>
      <c r="AC1047"/>
    </row>
    <row r="1048" spans="2:29" ht="12.5">
      <c r="B1048" s="43"/>
      <c r="E1048" s="43"/>
      <c r="G1048"/>
      <c r="H1048"/>
      <c r="I1048"/>
      <c r="J1048"/>
      <c r="K1048"/>
      <c r="L1048"/>
      <c r="M1048"/>
      <c r="N1048"/>
      <c r="O1048"/>
      <c r="P1048" s="1188"/>
      <c r="Q1048"/>
      <c r="R1048"/>
      <c r="S1048"/>
      <c r="T1048"/>
      <c r="U1048"/>
      <c r="V1048"/>
      <c r="W1048"/>
      <c r="X1048"/>
      <c r="Y1048"/>
      <c r="Z1048"/>
      <c r="AA1048"/>
      <c r="AB1048"/>
      <c r="AC1048"/>
    </row>
    <row r="1049" spans="2:29" ht="12.5">
      <c r="B1049" s="43"/>
      <c r="E1049" s="43"/>
      <c r="G1049"/>
      <c r="H1049"/>
      <c r="I1049"/>
      <c r="J1049"/>
      <c r="K1049"/>
      <c r="L1049"/>
      <c r="M1049"/>
      <c r="N1049"/>
      <c r="O1049"/>
      <c r="P1049" s="1188"/>
      <c r="Q1049"/>
      <c r="R1049"/>
      <c r="S1049"/>
      <c r="T1049"/>
      <c r="U1049"/>
      <c r="V1049"/>
      <c r="W1049"/>
      <c r="X1049"/>
      <c r="Y1049"/>
      <c r="Z1049"/>
      <c r="AA1049"/>
      <c r="AB1049"/>
      <c r="AC1049"/>
    </row>
    <row r="1050" spans="2:29" ht="12.5">
      <c r="B1050" s="43"/>
      <c r="E1050" s="43"/>
      <c r="G1050"/>
      <c r="H1050"/>
      <c r="I1050"/>
      <c r="J1050"/>
      <c r="K1050"/>
      <c r="L1050"/>
      <c r="M1050"/>
      <c r="N1050"/>
      <c r="O1050"/>
      <c r="P1050" s="1188"/>
      <c r="Q1050"/>
      <c r="R1050"/>
      <c r="S1050"/>
      <c r="T1050"/>
      <c r="U1050"/>
      <c r="V1050"/>
      <c r="W1050"/>
      <c r="X1050"/>
      <c r="Y1050"/>
      <c r="Z1050"/>
      <c r="AA1050"/>
      <c r="AB1050"/>
      <c r="AC1050"/>
    </row>
    <row r="1051" spans="2:29" ht="12.5">
      <c r="B1051" s="43"/>
      <c r="E1051" s="43"/>
      <c r="G1051"/>
      <c r="H1051"/>
      <c r="I1051"/>
      <c r="J1051"/>
      <c r="K1051"/>
      <c r="L1051"/>
      <c r="M1051"/>
      <c r="N1051"/>
      <c r="O1051"/>
      <c r="P1051" s="1188"/>
      <c r="Q1051"/>
      <c r="R1051"/>
      <c r="S1051"/>
      <c r="T1051"/>
      <c r="U1051"/>
      <c r="V1051"/>
      <c r="W1051"/>
      <c r="X1051"/>
      <c r="Y1051"/>
      <c r="Z1051"/>
      <c r="AA1051"/>
      <c r="AB1051"/>
      <c r="AC1051"/>
    </row>
    <row r="1052" spans="2:29" ht="12.5">
      <c r="B1052" s="43"/>
      <c r="E1052" s="43"/>
      <c r="G1052"/>
      <c r="H1052"/>
      <c r="I1052"/>
      <c r="J1052"/>
      <c r="K1052"/>
      <c r="L1052"/>
      <c r="M1052"/>
      <c r="N1052"/>
      <c r="O1052"/>
      <c r="P1052" s="1188"/>
      <c r="Q1052"/>
      <c r="R1052"/>
      <c r="S1052"/>
      <c r="T1052"/>
      <c r="U1052"/>
      <c r="V1052"/>
      <c r="W1052"/>
      <c r="X1052"/>
      <c r="Y1052"/>
      <c r="Z1052"/>
      <c r="AA1052"/>
      <c r="AB1052"/>
      <c r="AC1052"/>
    </row>
    <row r="1053" spans="2:29" ht="12.5">
      <c r="B1053" s="43"/>
      <c r="E1053" s="43"/>
      <c r="G1053"/>
      <c r="H1053"/>
      <c r="I1053"/>
      <c r="J1053"/>
      <c r="K1053"/>
      <c r="L1053"/>
      <c r="M1053"/>
      <c r="N1053"/>
      <c r="O1053"/>
      <c r="P1053" s="1188"/>
      <c r="Q1053"/>
      <c r="R1053"/>
      <c r="S1053"/>
      <c r="T1053"/>
      <c r="U1053"/>
      <c r="V1053"/>
      <c r="W1053"/>
      <c r="X1053"/>
      <c r="Y1053"/>
      <c r="Z1053"/>
      <c r="AA1053"/>
      <c r="AB1053"/>
      <c r="AC1053"/>
    </row>
    <row r="1054" spans="2:29" ht="12.5">
      <c r="B1054" s="43"/>
      <c r="E1054" s="43"/>
      <c r="G1054"/>
      <c r="H1054"/>
      <c r="I1054"/>
      <c r="J1054"/>
      <c r="K1054"/>
      <c r="L1054"/>
      <c r="M1054"/>
      <c r="N1054"/>
      <c r="O1054"/>
      <c r="P1054" s="1188"/>
      <c r="Q1054"/>
      <c r="R1054"/>
      <c r="S1054"/>
      <c r="T1054"/>
      <c r="U1054"/>
      <c r="V1054"/>
      <c r="W1054"/>
      <c r="X1054"/>
      <c r="Y1054"/>
      <c r="Z1054"/>
      <c r="AA1054"/>
      <c r="AB1054"/>
      <c r="AC1054"/>
    </row>
    <row r="1055" spans="2:29" ht="12.5">
      <c r="B1055" s="43"/>
      <c r="E1055" s="43"/>
      <c r="G1055"/>
      <c r="H1055"/>
      <c r="I1055"/>
      <c r="J1055"/>
      <c r="K1055"/>
      <c r="L1055"/>
      <c r="M1055"/>
      <c r="N1055"/>
      <c r="O1055"/>
      <c r="P1055" s="1188"/>
      <c r="Q1055"/>
      <c r="R1055"/>
      <c r="S1055"/>
      <c r="T1055"/>
      <c r="U1055"/>
      <c r="V1055"/>
      <c r="W1055"/>
      <c r="X1055"/>
      <c r="Y1055"/>
      <c r="Z1055"/>
      <c r="AA1055"/>
      <c r="AB1055"/>
      <c r="AC1055"/>
    </row>
    <row r="1056" spans="2:29" ht="12.5">
      <c r="B1056" s="43"/>
      <c r="E1056" s="43"/>
      <c r="G1056"/>
      <c r="H1056"/>
      <c r="I1056"/>
      <c r="J1056"/>
      <c r="K1056"/>
      <c r="L1056"/>
      <c r="M1056"/>
      <c r="N1056"/>
      <c r="O1056"/>
      <c r="P1056" s="1188"/>
      <c r="Q1056"/>
      <c r="R1056"/>
      <c r="S1056"/>
      <c r="T1056"/>
      <c r="U1056"/>
      <c r="V1056"/>
      <c r="W1056"/>
      <c r="X1056"/>
      <c r="Y1056"/>
      <c r="Z1056"/>
      <c r="AA1056"/>
      <c r="AB1056"/>
      <c r="AC1056"/>
    </row>
    <row r="1057" spans="2:29" ht="12.5">
      <c r="B1057" s="43"/>
      <c r="E1057" s="43"/>
      <c r="G1057"/>
      <c r="H1057"/>
      <c r="I1057"/>
      <c r="J1057"/>
      <c r="K1057"/>
      <c r="L1057"/>
      <c r="M1057"/>
      <c r="N1057"/>
      <c r="O1057"/>
      <c r="P1057" s="1188"/>
      <c r="Q1057"/>
      <c r="R1057"/>
      <c r="S1057"/>
      <c r="T1057"/>
      <c r="U1057"/>
      <c r="V1057"/>
      <c r="W1057"/>
      <c r="X1057"/>
      <c r="Y1057"/>
      <c r="Z1057"/>
      <c r="AA1057"/>
      <c r="AB1057"/>
      <c r="AC1057"/>
    </row>
    <row r="1058" spans="2:29" ht="12.5">
      <c r="B1058" s="43"/>
      <c r="E1058" s="43"/>
      <c r="G1058"/>
      <c r="H1058"/>
      <c r="I1058"/>
      <c r="J1058"/>
      <c r="K1058"/>
      <c r="L1058"/>
      <c r="M1058"/>
      <c r="N1058"/>
      <c r="O1058"/>
      <c r="P1058" s="1188"/>
      <c r="Q1058"/>
      <c r="R1058"/>
      <c r="S1058"/>
      <c r="T1058"/>
      <c r="U1058"/>
      <c r="V1058"/>
      <c r="W1058"/>
      <c r="X1058"/>
      <c r="Y1058"/>
      <c r="Z1058"/>
      <c r="AA1058"/>
      <c r="AB1058"/>
      <c r="AC1058"/>
    </row>
    <row r="1059" spans="2:29" ht="12.5">
      <c r="B1059" s="43"/>
      <c r="E1059" s="43"/>
      <c r="G1059"/>
      <c r="H1059"/>
      <c r="I1059"/>
      <c r="J1059"/>
      <c r="K1059"/>
      <c r="L1059"/>
      <c r="M1059"/>
      <c r="N1059"/>
      <c r="O1059"/>
      <c r="P1059" s="1188"/>
      <c r="Q1059"/>
      <c r="R1059"/>
      <c r="S1059"/>
      <c r="T1059"/>
      <c r="U1059"/>
      <c r="V1059"/>
      <c r="W1059"/>
      <c r="X1059"/>
      <c r="Y1059"/>
      <c r="Z1059"/>
      <c r="AA1059"/>
      <c r="AB1059"/>
      <c r="AC1059"/>
    </row>
    <row r="1060" spans="2:29" ht="12.5">
      <c r="B1060" s="43"/>
      <c r="E1060" s="43"/>
      <c r="G1060"/>
      <c r="H1060"/>
      <c r="I1060"/>
      <c r="J1060"/>
      <c r="K1060"/>
      <c r="L1060"/>
      <c r="M1060"/>
      <c r="N1060"/>
      <c r="O1060"/>
      <c r="P1060" s="1188"/>
      <c r="Q1060"/>
      <c r="R1060"/>
      <c r="S1060"/>
      <c r="T1060"/>
      <c r="U1060"/>
      <c r="V1060"/>
      <c r="W1060"/>
      <c r="X1060"/>
      <c r="Y1060"/>
      <c r="Z1060"/>
      <c r="AA1060"/>
      <c r="AB1060"/>
      <c r="AC1060"/>
    </row>
    <row r="1061" spans="2:29" ht="12.5">
      <c r="B1061" s="43"/>
      <c r="E1061" s="43"/>
      <c r="G1061"/>
      <c r="H1061"/>
      <c r="I1061"/>
      <c r="J1061"/>
      <c r="K1061"/>
      <c r="L1061"/>
      <c r="M1061"/>
      <c r="N1061"/>
      <c r="O1061"/>
      <c r="P1061" s="1188"/>
      <c r="Q1061"/>
      <c r="R1061"/>
      <c r="S1061"/>
      <c r="T1061"/>
      <c r="U1061"/>
      <c r="V1061"/>
      <c r="W1061"/>
      <c r="X1061"/>
      <c r="Y1061"/>
      <c r="Z1061"/>
      <c r="AA1061"/>
      <c r="AB1061"/>
      <c r="AC1061"/>
    </row>
    <row r="1062" spans="2:29" ht="12.5">
      <c r="B1062" s="43"/>
      <c r="E1062" s="43"/>
      <c r="G1062"/>
      <c r="H1062"/>
      <c r="I1062"/>
      <c r="J1062"/>
      <c r="K1062"/>
      <c r="L1062"/>
      <c r="M1062"/>
      <c r="N1062"/>
      <c r="O1062"/>
      <c r="P1062" s="1188"/>
      <c r="Q1062"/>
      <c r="R1062"/>
      <c r="S1062"/>
      <c r="T1062"/>
      <c r="U1062"/>
      <c r="V1062"/>
      <c r="W1062"/>
      <c r="X1062"/>
      <c r="Y1062"/>
      <c r="Z1062"/>
      <c r="AA1062"/>
      <c r="AB1062"/>
      <c r="AC1062"/>
    </row>
    <row r="1063" spans="2:29" ht="12.5">
      <c r="B1063" s="43"/>
      <c r="E1063" s="43"/>
      <c r="G1063"/>
      <c r="H1063"/>
      <c r="I1063"/>
      <c r="J1063"/>
      <c r="K1063"/>
      <c r="L1063"/>
      <c r="M1063"/>
      <c r="N1063"/>
      <c r="O1063"/>
      <c r="P1063" s="1188"/>
      <c r="Q1063"/>
      <c r="R1063"/>
      <c r="S1063"/>
      <c r="T1063"/>
      <c r="U1063"/>
      <c r="V1063"/>
      <c r="W1063"/>
      <c r="X1063"/>
      <c r="Y1063"/>
      <c r="Z1063"/>
      <c r="AA1063"/>
      <c r="AB1063"/>
      <c r="AC1063"/>
    </row>
    <row r="1064" spans="2:29" ht="12.5">
      <c r="B1064" s="43"/>
      <c r="E1064" s="43"/>
      <c r="G1064"/>
      <c r="H1064"/>
      <c r="I1064"/>
      <c r="J1064"/>
      <c r="K1064"/>
      <c r="L1064"/>
      <c r="M1064"/>
      <c r="N1064"/>
      <c r="O1064"/>
      <c r="P1064" s="1188"/>
      <c r="Q1064"/>
      <c r="R1064"/>
      <c r="S1064"/>
      <c r="T1064"/>
      <c r="U1064"/>
      <c r="V1064"/>
      <c r="W1064"/>
      <c r="X1064"/>
      <c r="Y1064"/>
      <c r="Z1064"/>
      <c r="AA1064"/>
      <c r="AB1064"/>
      <c r="AC1064"/>
    </row>
    <row r="1065" spans="2:29" ht="12.5">
      <c r="B1065" s="43"/>
      <c r="E1065" s="43"/>
      <c r="G1065"/>
      <c r="H1065"/>
      <c r="I1065"/>
      <c r="J1065"/>
      <c r="K1065"/>
      <c r="L1065"/>
      <c r="M1065"/>
      <c r="N1065"/>
      <c r="O1065"/>
      <c r="P1065" s="1188"/>
      <c r="Q1065"/>
      <c r="R1065"/>
      <c r="S1065"/>
      <c r="T1065"/>
      <c r="U1065"/>
      <c r="V1065"/>
      <c r="W1065"/>
      <c r="X1065"/>
      <c r="Y1065"/>
      <c r="Z1065"/>
      <c r="AA1065"/>
      <c r="AB1065"/>
      <c r="AC1065"/>
    </row>
    <row r="1066" spans="2:29" ht="12.5">
      <c r="B1066" s="43"/>
      <c r="E1066" s="43"/>
      <c r="G1066"/>
      <c r="H1066"/>
      <c r="I1066"/>
      <c r="J1066"/>
      <c r="K1066"/>
      <c r="L1066"/>
      <c r="M1066"/>
      <c r="N1066"/>
      <c r="O1066"/>
      <c r="P1066" s="1188"/>
      <c r="Q1066"/>
      <c r="R1066"/>
      <c r="S1066"/>
      <c r="T1066"/>
      <c r="U1066"/>
      <c r="V1066"/>
      <c r="W1066"/>
      <c r="X1066"/>
      <c r="Y1066"/>
      <c r="Z1066"/>
      <c r="AA1066"/>
      <c r="AB1066"/>
      <c r="AC1066"/>
    </row>
    <row r="1067" spans="2:29" ht="12.5">
      <c r="B1067" s="43"/>
      <c r="E1067" s="43"/>
      <c r="G1067"/>
      <c r="H1067"/>
      <c r="I1067"/>
      <c r="J1067"/>
      <c r="K1067"/>
      <c r="L1067"/>
      <c r="M1067"/>
      <c r="N1067"/>
      <c r="O1067"/>
      <c r="P1067" s="1188"/>
      <c r="Q1067"/>
      <c r="R1067"/>
      <c r="S1067"/>
      <c r="T1067"/>
      <c r="U1067"/>
      <c r="V1067"/>
      <c r="W1067"/>
      <c r="X1067"/>
      <c r="Y1067"/>
      <c r="Z1067"/>
      <c r="AA1067"/>
      <c r="AB1067"/>
      <c r="AC1067"/>
    </row>
    <row r="1068" spans="2:29" ht="12.5">
      <c r="B1068" s="43"/>
      <c r="E1068" s="43"/>
      <c r="G1068"/>
      <c r="H1068"/>
      <c r="I1068"/>
      <c r="J1068"/>
      <c r="K1068"/>
      <c r="L1068"/>
      <c r="M1068"/>
      <c r="N1068"/>
      <c r="O1068"/>
      <c r="P1068" s="1188"/>
      <c r="Q1068"/>
      <c r="R1068"/>
      <c r="S1068"/>
      <c r="T1068"/>
      <c r="U1068"/>
      <c r="V1068"/>
      <c r="W1068"/>
      <c r="X1068"/>
      <c r="Y1068"/>
      <c r="Z1068"/>
      <c r="AA1068"/>
      <c r="AB1068"/>
      <c r="AC1068"/>
    </row>
    <row r="1069" spans="2:29" ht="12.5">
      <c r="B1069" s="43"/>
      <c r="E1069" s="43"/>
      <c r="G1069"/>
      <c r="H1069"/>
      <c r="I1069"/>
      <c r="J1069"/>
      <c r="K1069"/>
      <c r="L1069"/>
      <c r="M1069"/>
      <c r="N1069"/>
      <c r="O1069"/>
      <c r="P1069" s="1188"/>
      <c r="Q1069"/>
      <c r="R1069"/>
      <c r="S1069"/>
      <c r="T1069"/>
      <c r="U1069"/>
      <c r="V1069"/>
      <c r="W1069"/>
      <c r="X1069"/>
      <c r="Y1069"/>
      <c r="Z1069"/>
      <c r="AA1069"/>
      <c r="AB1069"/>
      <c r="AC1069"/>
    </row>
    <row r="1070" spans="2:29" ht="12.5">
      <c r="B1070" s="43"/>
      <c r="E1070" s="43"/>
      <c r="G1070"/>
      <c r="H1070"/>
      <c r="I1070"/>
      <c r="J1070"/>
      <c r="K1070"/>
      <c r="L1070"/>
      <c r="M1070"/>
      <c r="N1070"/>
      <c r="O1070"/>
      <c r="P1070" s="1188"/>
      <c r="Q1070"/>
      <c r="R1070"/>
      <c r="S1070"/>
      <c r="T1070"/>
      <c r="U1070"/>
      <c r="V1070"/>
      <c r="W1070"/>
      <c r="X1070"/>
      <c r="Y1070"/>
      <c r="Z1070"/>
      <c r="AA1070"/>
      <c r="AB1070"/>
      <c r="AC1070"/>
    </row>
    <row r="1071" spans="2:29" ht="12.5">
      <c r="B1071" s="43"/>
      <c r="E1071" s="43"/>
      <c r="G1071"/>
      <c r="H1071"/>
      <c r="I1071"/>
      <c r="J1071"/>
      <c r="K1071"/>
      <c r="L1071"/>
      <c r="M1071"/>
      <c r="N1071"/>
      <c r="O1071"/>
      <c r="P1071" s="1188"/>
      <c r="Q1071"/>
      <c r="R1071"/>
      <c r="S1071"/>
      <c r="T1071"/>
      <c r="U1071"/>
      <c r="V1071"/>
      <c r="W1071"/>
      <c r="X1071"/>
      <c r="Y1071"/>
      <c r="Z1071"/>
      <c r="AA1071"/>
      <c r="AB1071"/>
      <c r="AC1071"/>
    </row>
    <row r="1072" spans="2:29" ht="12.5">
      <c r="B1072" s="43"/>
      <c r="E1072" s="43"/>
      <c r="G1072"/>
      <c r="H1072"/>
      <c r="I1072"/>
      <c r="J1072"/>
      <c r="K1072"/>
      <c r="L1072"/>
      <c r="M1072"/>
      <c r="N1072"/>
      <c r="O1072"/>
      <c r="P1072" s="1188"/>
      <c r="Q1072"/>
      <c r="R1072"/>
      <c r="S1072"/>
      <c r="T1072"/>
      <c r="U1072"/>
      <c r="V1072"/>
      <c r="W1072"/>
      <c r="X1072"/>
      <c r="Y1072"/>
      <c r="Z1072"/>
      <c r="AA1072"/>
      <c r="AB1072"/>
      <c r="AC1072"/>
    </row>
    <row r="1073" spans="1:29" ht="12.5">
      <c r="B1073" s="43"/>
      <c r="E1073" s="43"/>
      <c r="G1073"/>
      <c r="H1073"/>
      <c r="I1073"/>
      <c r="J1073"/>
      <c r="K1073"/>
      <c r="L1073"/>
      <c r="M1073"/>
      <c r="N1073"/>
      <c r="O1073"/>
      <c r="P1073" s="1188"/>
      <c r="Q1073"/>
      <c r="R1073"/>
      <c r="S1073"/>
      <c r="T1073"/>
      <c r="U1073"/>
      <c r="V1073"/>
      <c r="W1073"/>
      <c r="X1073"/>
      <c r="Y1073"/>
      <c r="Z1073"/>
      <c r="AA1073"/>
      <c r="AB1073"/>
      <c r="AC1073"/>
    </row>
    <row r="1074" spans="1:29" ht="12.5">
      <c r="B1074" s="43"/>
      <c r="E1074" s="43"/>
      <c r="G1074"/>
      <c r="H1074"/>
      <c r="I1074"/>
      <c r="J1074"/>
      <c r="K1074"/>
      <c r="L1074"/>
      <c r="M1074"/>
      <c r="N1074"/>
      <c r="O1074"/>
      <c r="P1074" s="1188"/>
      <c r="Q1074"/>
      <c r="R1074"/>
      <c r="S1074"/>
      <c r="T1074"/>
      <c r="U1074"/>
      <c r="V1074"/>
      <c r="W1074"/>
      <c r="X1074"/>
      <c r="Y1074"/>
      <c r="Z1074"/>
      <c r="AA1074"/>
      <c r="AB1074"/>
      <c r="AC1074"/>
    </row>
    <row r="1075" spans="1:29" ht="12.5">
      <c r="B1075" s="43"/>
      <c r="E1075" s="43"/>
      <c r="G1075"/>
      <c r="H1075"/>
      <c r="I1075"/>
      <c r="J1075"/>
      <c r="K1075"/>
      <c r="L1075"/>
      <c r="M1075"/>
      <c r="N1075"/>
      <c r="O1075"/>
      <c r="P1075" s="1188"/>
      <c r="Q1075"/>
      <c r="R1075"/>
      <c r="S1075"/>
      <c r="T1075"/>
      <c r="U1075"/>
      <c r="V1075"/>
      <c r="W1075"/>
      <c r="X1075"/>
      <c r="Y1075"/>
      <c r="Z1075"/>
      <c r="AA1075"/>
      <c r="AB1075"/>
      <c r="AC1075"/>
    </row>
    <row r="1076" spans="1:29" ht="12.5">
      <c r="B1076" s="43"/>
      <c r="E1076" s="43"/>
      <c r="G1076"/>
      <c r="H1076"/>
      <c r="I1076"/>
      <c r="J1076"/>
      <c r="K1076"/>
      <c r="L1076"/>
      <c r="M1076"/>
      <c r="N1076"/>
      <c r="O1076"/>
      <c r="P1076" s="1188"/>
      <c r="Q1076"/>
      <c r="R1076"/>
      <c r="S1076"/>
      <c r="T1076"/>
      <c r="U1076"/>
      <c r="V1076"/>
      <c r="W1076"/>
      <c r="X1076"/>
      <c r="Y1076"/>
      <c r="Z1076"/>
      <c r="AA1076"/>
      <c r="AB1076"/>
      <c r="AC1076"/>
    </row>
    <row r="1077" spans="1:29" ht="12.5">
      <c r="B1077" s="43"/>
      <c r="E1077" s="43"/>
      <c r="G1077"/>
      <c r="H1077"/>
      <c r="I1077"/>
      <c r="J1077"/>
      <c r="K1077"/>
      <c r="L1077"/>
      <c r="M1077"/>
      <c r="N1077"/>
      <c r="O1077"/>
      <c r="P1077" s="1188"/>
      <c r="Q1077"/>
      <c r="R1077"/>
      <c r="S1077"/>
      <c r="T1077"/>
      <c r="U1077"/>
      <c r="V1077"/>
      <c r="W1077"/>
      <c r="X1077"/>
      <c r="Y1077"/>
      <c r="Z1077"/>
      <c r="AA1077"/>
      <c r="AB1077"/>
      <c r="AC1077"/>
    </row>
    <row r="1078" spans="1:29" ht="12.5">
      <c r="B1078" s="43"/>
      <c r="E1078" s="43"/>
      <c r="G1078"/>
      <c r="H1078"/>
      <c r="I1078"/>
      <c r="J1078"/>
      <c r="K1078"/>
      <c r="L1078"/>
      <c r="M1078"/>
      <c r="N1078"/>
      <c r="O1078"/>
      <c r="P1078" s="1188"/>
      <c r="Q1078"/>
      <c r="R1078"/>
      <c r="S1078"/>
      <c r="T1078"/>
      <c r="U1078"/>
      <c r="V1078"/>
      <c r="W1078"/>
      <c r="X1078"/>
      <c r="Y1078"/>
      <c r="Z1078"/>
      <c r="AA1078"/>
      <c r="AB1078"/>
      <c r="AC1078"/>
    </row>
    <row r="1079" spans="1:29" ht="12.5">
      <c r="B1079" s="43"/>
      <c r="E1079" s="43"/>
      <c r="G1079"/>
      <c r="H1079"/>
      <c r="I1079"/>
      <c r="J1079"/>
      <c r="K1079"/>
      <c r="L1079"/>
      <c r="M1079"/>
      <c r="N1079"/>
      <c r="O1079"/>
      <c r="P1079" s="1188"/>
      <c r="Q1079"/>
      <c r="R1079"/>
      <c r="S1079"/>
      <c r="T1079"/>
      <c r="U1079"/>
      <c r="V1079"/>
      <c r="W1079"/>
      <c r="X1079"/>
      <c r="Y1079"/>
      <c r="Z1079"/>
      <c r="AA1079"/>
      <c r="AB1079"/>
      <c r="AC1079"/>
    </row>
    <row r="1080" spans="1:29" ht="12.5">
      <c r="B1080" s="43"/>
      <c r="E1080" s="43"/>
      <c r="G1080"/>
      <c r="H1080"/>
      <c r="I1080"/>
      <c r="J1080"/>
      <c r="K1080"/>
      <c r="L1080"/>
      <c r="M1080"/>
      <c r="N1080"/>
      <c r="O1080"/>
      <c r="P1080" s="1188"/>
      <c r="Q1080"/>
      <c r="R1080"/>
      <c r="S1080"/>
      <c r="T1080"/>
      <c r="U1080"/>
      <c r="V1080"/>
      <c r="W1080"/>
      <c r="X1080"/>
      <c r="Y1080"/>
      <c r="Z1080"/>
      <c r="AA1080"/>
      <c r="AB1080"/>
      <c r="AC1080"/>
    </row>
    <row r="1081" spans="1:29" ht="12.5">
      <c r="B1081" s="43"/>
      <c r="E1081" s="43"/>
      <c r="G1081"/>
      <c r="H1081"/>
      <c r="I1081"/>
      <c r="J1081"/>
      <c r="K1081"/>
      <c r="L1081"/>
      <c r="M1081"/>
      <c r="N1081"/>
      <c r="O1081"/>
      <c r="P1081" s="1188"/>
      <c r="Q1081"/>
      <c r="R1081"/>
      <c r="S1081"/>
      <c r="T1081"/>
      <c r="U1081"/>
      <c r="V1081"/>
      <c r="W1081"/>
      <c r="X1081"/>
      <c r="Y1081"/>
      <c r="Z1081"/>
      <c r="AA1081"/>
      <c r="AB1081"/>
      <c r="AC1081"/>
    </row>
    <row r="1082" spans="1:29" ht="12.5">
      <c r="B1082" s="43"/>
      <c r="E1082" s="43"/>
      <c r="G1082"/>
      <c r="H1082"/>
      <c r="I1082"/>
      <c r="J1082"/>
      <c r="K1082"/>
      <c r="L1082"/>
      <c r="M1082"/>
      <c r="N1082"/>
      <c r="O1082"/>
      <c r="P1082" s="1188"/>
      <c r="Q1082"/>
      <c r="R1082"/>
      <c r="S1082"/>
      <c r="T1082"/>
      <c r="U1082"/>
      <c r="V1082"/>
      <c r="W1082"/>
      <c r="X1082"/>
      <c r="Y1082"/>
      <c r="Z1082"/>
      <c r="AA1082"/>
      <c r="AB1082"/>
      <c r="AC1082"/>
    </row>
    <row r="1083" spans="1:29" ht="12.5">
      <c r="B1083" s="43"/>
      <c r="E1083" s="43"/>
      <c r="G1083"/>
      <c r="H1083"/>
      <c r="I1083"/>
      <c r="J1083"/>
      <c r="K1083"/>
      <c r="L1083"/>
      <c r="M1083"/>
      <c r="N1083"/>
      <c r="O1083"/>
      <c r="P1083" s="1188"/>
      <c r="Q1083"/>
      <c r="R1083"/>
      <c r="S1083"/>
      <c r="T1083"/>
      <c r="U1083"/>
      <c r="V1083"/>
      <c r="W1083"/>
      <c r="X1083"/>
      <c r="Y1083"/>
      <c r="Z1083"/>
      <c r="AA1083"/>
      <c r="AB1083"/>
      <c r="AC1083"/>
    </row>
    <row r="1084" spans="1:29" ht="12.5">
      <c r="B1084" s="43"/>
      <c r="E1084" s="43"/>
      <c r="G1084"/>
      <c r="H1084"/>
      <c r="I1084"/>
      <c r="J1084"/>
      <c r="K1084"/>
      <c r="L1084"/>
      <c r="M1084"/>
      <c r="N1084"/>
      <c r="O1084"/>
      <c r="P1084" s="1188"/>
      <c r="Q1084"/>
      <c r="R1084"/>
      <c r="S1084"/>
      <c r="T1084"/>
      <c r="U1084"/>
      <c r="V1084"/>
      <c r="W1084"/>
      <c r="X1084"/>
      <c r="Y1084"/>
      <c r="Z1084"/>
      <c r="AA1084"/>
      <c r="AB1084"/>
      <c r="AC1084"/>
    </row>
    <row r="1088" spans="1:29" ht="15.5">
      <c r="A1088" s="1190" t="s">
        <v>3142</v>
      </c>
    </row>
    <row r="1090" spans="1:24" ht="46">
      <c r="A1090" s="492" t="s">
        <v>176</v>
      </c>
      <c r="B1090" s="492" t="s">
        <v>1838</v>
      </c>
      <c r="C1090" s="492" t="s">
        <v>3071</v>
      </c>
      <c r="D1090" s="1170" t="s">
        <v>3184</v>
      </c>
      <c r="E1090" s="492" t="s">
        <v>3072</v>
      </c>
      <c r="F1090" s="507" t="s">
        <v>3190</v>
      </c>
      <c r="G1090" s="492" t="s">
        <v>3131</v>
      </c>
      <c r="H1090" s="1131" t="s">
        <v>132</v>
      </c>
      <c r="I1090" s="1131" t="s">
        <v>23</v>
      </c>
      <c r="J1090" s="1131" t="s">
        <v>124</v>
      </c>
      <c r="K1090" s="1131" t="s">
        <v>983</v>
      </c>
      <c r="L1090" s="1131" t="s">
        <v>100</v>
      </c>
      <c r="M1090" s="1131" t="s">
        <v>982</v>
      </c>
      <c r="N1090" s="1131" t="s">
        <v>3128</v>
      </c>
      <c r="O1090" s="1131" t="s">
        <v>3085</v>
      </c>
      <c r="P1090" s="1131" t="s">
        <v>2870</v>
      </c>
      <c r="Q1090" s="1131" t="s">
        <v>3086</v>
      </c>
      <c r="R1090" s="1131" t="s">
        <v>3087</v>
      </c>
      <c r="S1090" s="1131" t="s">
        <v>3088</v>
      </c>
      <c r="T1090" s="1131" t="s">
        <v>3130</v>
      </c>
      <c r="U1090" s="1131" t="s">
        <v>3129</v>
      </c>
      <c r="V1090" s="1131" t="s">
        <v>133</v>
      </c>
      <c r="W1090" s="1131" t="s">
        <v>254</v>
      </c>
      <c r="X1090" s="1131" t="s">
        <v>126</v>
      </c>
    </row>
    <row r="1091" spans="1:24">
      <c r="B1091" s="43"/>
      <c r="E1091" s="43"/>
      <c r="G1091" s="157"/>
      <c r="H1091" s="157"/>
      <c r="I1091" s="157"/>
      <c r="J1091" s="1183"/>
    </row>
    <row r="1092" spans="1:24">
      <c r="B1092" s="43"/>
      <c r="E1092" s="43"/>
      <c r="G1092" s="157"/>
      <c r="H1092" s="157"/>
      <c r="I1092" s="157"/>
      <c r="J1092" s="1183"/>
    </row>
    <row r="1093" spans="1:24">
      <c r="B1093" s="43"/>
      <c r="E1093" s="43"/>
      <c r="G1093" s="157"/>
      <c r="H1093" s="157"/>
      <c r="I1093" s="157"/>
      <c r="J1093" s="1183"/>
    </row>
    <row r="1094" spans="1:24">
      <c r="B1094" s="43"/>
      <c r="E1094" s="43"/>
      <c r="G1094" s="157"/>
      <c r="H1094" s="157"/>
      <c r="I1094" s="157"/>
      <c r="J1094" s="1183"/>
    </row>
    <row r="1095" spans="1:24">
      <c r="B1095" s="43"/>
      <c r="E1095" s="43"/>
      <c r="G1095" s="157"/>
      <c r="H1095" s="157"/>
      <c r="I1095" s="157"/>
      <c r="J1095" s="1183"/>
    </row>
    <row r="1096" spans="1:24">
      <c r="B1096" s="43"/>
      <c r="E1096" s="43"/>
      <c r="G1096" s="157"/>
      <c r="H1096" s="157"/>
      <c r="I1096" s="157"/>
      <c r="J1096" s="1183"/>
    </row>
    <row r="1097" spans="1:24">
      <c r="B1097" s="43"/>
      <c r="E1097" s="43"/>
      <c r="G1097" s="157"/>
      <c r="H1097" s="157"/>
      <c r="I1097" s="157"/>
      <c r="J1097" s="1183"/>
    </row>
    <row r="1098" spans="1:24">
      <c r="B1098" s="43"/>
      <c r="E1098" s="43"/>
      <c r="G1098" s="157"/>
      <c r="H1098" s="157"/>
      <c r="I1098" s="157"/>
      <c r="J1098" s="1183"/>
    </row>
    <row r="1099" spans="1:24">
      <c r="B1099" s="43"/>
      <c r="E1099" s="43"/>
      <c r="G1099" s="157"/>
      <c r="H1099" s="157"/>
      <c r="I1099" s="157"/>
      <c r="J1099" s="1183"/>
    </row>
    <row r="1100" spans="1:24">
      <c r="B1100" s="43"/>
      <c r="E1100" s="43"/>
      <c r="G1100" s="157"/>
      <c r="H1100" s="157"/>
      <c r="I1100" s="157"/>
      <c r="J1100" s="1183"/>
    </row>
    <row r="1101" spans="1:24">
      <c r="B1101" s="43"/>
      <c r="E1101" s="43"/>
      <c r="G1101" s="157"/>
      <c r="H1101" s="157"/>
      <c r="I1101" s="157"/>
      <c r="J1101" s="1183"/>
    </row>
    <row r="1102" spans="1:24">
      <c r="B1102" s="43"/>
      <c r="E1102" s="43"/>
      <c r="G1102" s="157"/>
      <c r="H1102" s="157"/>
      <c r="I1102" s="157"/>
      <c r="J1102" s="1183"/>
    </row>
    <row r="1103" spans="1:24">
      <c r="B1103" s="43"/>
      <c r="E1103" s="43"/>
      <c r="G1103" s="157"/>
      <c r="H1103" s="157"/>
      <c r="I1103" s="157"/>
      <c r="J1103" s="1183"/>
    </row>
    <row r="1104" spans="1:24">
      <c r="B1104" s="43"/>
      <c r="E1104" s="43"/>
      <c r="G1104" s="157"/>
      <c r="H1104" s="157"/>
      <c r="I1104" s="157"/>
      <c r="J1104" s="1183"/>
    </row>
    <row r="1105" spans="2:10">
      <c r="B1105" s="43"/>
      <c r="E1105" s="43"/>
      <c r="G1105" s="157"/>
      <c r="H1105" s="157"/>
      <c r="I1105" s="157"/>
      <c r="J1105" s="1183"/>
    </row>
    <row r="1106" spans="2:10">
      <c r="B1106" s="43"/>
      <c r="E1106" s="43"/>
      <c r="G1106" s="157"/>
      <c r="H1106" s="157"/>
      <c r="I1106" s="157"/>
      <c r="J1106" s="1183"/>
    </row>
    <row r="1107" spans="2:10">
      <c r="B1107" s="43"/>
      <c r="E1107" s="43"/>
      <c r="G1107" s="157"/>
      <c r="H1107" s="157"/>
      <c r="I1107" s="157"/>
      <c r="J1107" s="1183"/>
    </row>
    <row r="1108" spans="2:10">
      <c r="B1108" s="43"/>
      <c r="E1108" s="43"/>
      <c r="G1108" s="157"/>
      <c r="H1108" s="157"/>
      <c r="I1108" s="157"/>
      <c r="J1108" s="1183"/>
    </row>
    <row r="1109" spans="2:10">
      <c r="B1109" s="43"/>
      <c r="E1109" s="43"/>
      <c r="G1109" s="157"/>
      <c r="H1109" s="157"/>
      <c r="I1109" s="157"/>
      <c r="J1109" s="1183"/>
    </row>
    <row r="1110" spans="2:10">
      <c r="B1110" s="43"/>
      <c r="E1110" s="43"/>
      <c r="G1110" s="157"/>
      <c r="H1110" s="157"/>
      <c r="I1110" s="157"/>
      <c r="J1110" s="1183"/>
    </row>
    <row r="1111" spans="2:10">
      <c r="B1111" s="43"/>
      <c r="E1111" s="43"/>
      <c r="G1111" s="157"/>
      <c r="H1111" s="157"/>
      <c r="I1111" s="157"/>
      <c r="J1111" s="1183"/>
    </row>
    <row r="1112" spans="2:10">
      <c r="B1112" s="43"/>
      <c r="E1112" s="43"/>
      <c r="G1112" s="157"/>
      <c r="H1112" s="157"/>
      <c r="I1112" s="157"/>
      <c r="J1112" s="1183"/>
    </row>
    <row r="1113" spans="2:10">
      <c r="B1113" s="43"/>
      <c r="E1113" s="43"/>
      <c r="G1113" s="157"/>
      <c r="H1113" s="157"/>
      <c r="I1113" s="157"/>
      <c r="J1113" s="1183"/>
    </row>
    <row r="1114" spans="2:10">
      <c r="B1114" s="43"/>
      <c r="E1114" s="43"/>
      <c r="G1114" s="157"/>
      <c r="H1114" s="157"/>
      <c r="I1114" s="157"/>
      <c r="J1114" s="1183"/>
    </row>
    <row r="1115" spans="2:10">
      <c r="B1115" s="43"/>
      <c r="E1115" s="43"/>
      <c r="G1115" s="157"/>
      <c r="H1115" s="157"/>
      <c r="I1115" s="157"/>
      <c r="J1115" s="1183"/>
    </row>
    <row r="1116" spans="2:10">
      <c r="B1116" s="43"/>
      <c r="E1116" s="43"/>
      <c r="G1116" s="157"/>
      <c r="H1116" s="157"/>
      <c r="I1116" s="157"/>
      <c r="J1116" s="1183"/>
    </row>
    <row r="1117" spans="2:10">
      <c r="B1117" s="43"/>
      <c r="E1117" s="43"/>
      <c r="G1117" s="157"/>
      <c r="H1117" s="157"/>
      <c r="I1117" s="157"/>
      <c r="J1117" s="1183"/>
    </row>
    <row r="1118" spans="2:10">
      <c r="B1118" s="43"/>
      <c r="E1118" s="43"/>
      <c r="G1118" s="157"/>
      <c r="H1118" s="157"/>
      <c r="I1118" s="157"/>
      <c r="J1118" s="1183"/>
    </row>
    <row r="1119" spans="2:10">
      <c r="B1119" s="43"/>
      <c r="E1119" s="43"/>
      <c r="G1119" s="157"/>
      <c r="H1119" s="157"/>
      <c r="I1119" s="157"/>
      <c r="J1119" s="1183"/>
    </row>
    <row r="1120" spans="2:10">
      <c r="B1120" s="43"/>
      <c r="E1120" s="43"/>
      <c r="G1120" s="157"/>
      <c r="H1120" s="157"/>
      <c r="I1120" s="157"/>
      <c r="J1120" s="1183"/>
    </row>
    <row r="1121" spans="2:10">
      <c r="B1121" s="43"/>
      <c r="E1121" s="43"/>
      <c r="G1121" s="157"/>
      <c r="H1121" s="157"/>
      <c r="I1121" s="157"/>
      <c r="J1121" s="1183"/>
    </row>
    <row r="1122" spans="2:10">
      <c r="B1122" s="43"/>
      <c r="E1122" s="43"/>
      <c r="G1122" s="157"/>
      <c r="H1122" s="157"/>
      <c r="I1122" s="157"/>
      <c r="J1122" s="1183"/>
    </row>
    <row r="1123" spans="2:10">
      <c r="B1123" s="43"/>
      <c r="E1123" s="43"/>
      <c r="G1123" s="157"/>
      <c r="H1123" s="157"/>
      <c r="I1123" s="157"/>
      <c r="J1123" s="1183"/>
    </row>
    <row r="1124" spans="2:10">
      <c r="B1124" s="43"/>
      <c r="E1124" s="43"/>
      <c r="G1124" s="157"/>
      <c r="H1124" s="157"/>
      <c r="I1124" s="157"/>
      <c r="J1124" s="1183"/>
    </row>
    <row r="1125" spans="2:10">
      <c r="B1125" s="43"/>
      <c r="E1125" s="43"/>
      <c r="G1125" s="157"/>
      <c r="H1125" s="157"/>
      <c r="I1125" s="157"/>
      <c r="J1125" s="1183"/>
    </row>
    <row r="1126" spans="2:10">
      <c r="B1126" s="43"/>
      <c r="E1126" s="43"/>
      <c r="G1126" s="157"/>
      <c r="H1126" s="157"/>
      <c r="I1126" s="157"/>
      <c r="J1126" s="1183"/>
    </row>
    <row r="1127" spans="2:10">
      <c r="B1127" s="43"/>
      <c r="E1127" s="43"/>
      <c r="G1127" s="157"/>
      <c r="H1127" s="157"/>
      <c r="I1127" s="157"/>
      <c r="J1127" s="1183"/>
    </row>
    <row r="1128" spans="2:10">
      <c r="B1128" s="43"/>
      <c r="E1128" s="43"/>
      <c r="G1128" s="157"/>
      <c r="H1128" s="157"/>
      <c r="I1128" s="157"/>
      <c r="J1128" s="1183"/>
    </row>
    <row r="1129" spans="2:10">
      <c r="B1129" s="43"/>
      <c r="E1129" s="43"/>
      <c r="G1129" s="157"/>
      <c r="H1129" s="157"/>
      <c r="I1129" s="157"/>
      <c r="J1129" s="1183"/>
    </row>
    <row r="1130" spans="2:10">
      <c r="B1130" s="43"/>
      <c r="E1130" s="43"/>
      <c r="G1130" s="157"/>
      <c r="H1130" s="157"/>
      <c r="I1130" s="157"/>
      <c r="J1130" s="1183"/>
    </row>
    <row r="1131" spans="2:10">
      <c r="B1131" s="43"/>
      <c r="E1131" s="43"/>
      <c r="G1131" s="157"/>
      <c r="H1131" s="157"/>
      <c r="I1131" s="157"/>
      <c r="J1131" s="1183"/>
    </row>
    <row r="1132" spans="2:10">
      <c r="B1132" s="43"/>
      <c r="E1132" s="43"/>
      <c r="G1132" s="157"/>
      <c r="H1132" s="157"/>
      <c r="I1132" s="157"/>
      <c r="J1132" s="1183"/>
    </row>
    <row r="1133" spans="2:10">
      <c r="B1133" s="43"/>
      <c r="E1133" s="43"/>
      <c r="G1133" s="157"/>
      <c r="H1133" s="157"/>
      <c r="I1133" s="157"/>
      <c r="J1133" s="1183"/>
    </row>
    <row r="1134" spans="2:10">
      <c r="B1134" s="43"/>
      <c r="E1134" s="43"/>
      <c r="G1134" s="157"/>
      <c r="H1134" s="157"/>
      <c r="I1134" s="157"/>
      <c r="J1134" s="1183"/>
    </row>
    <row r="1135" spans="2:10">
      <c r="B1135" s="43"/>
      <c r="E1135" s="43"/>
      <c r="G1135" s="157"/>
      <c r="H1135" s="157"/>
      <c r="I1135" s="157"/>
      <c r="J1135" s="1183"/>
    </row>
    <row r="1136" spans="2:10">
      <c r="B1136" s="43"/>
      <c r="E1136" s="43"/>
      <c r="G1136" s="157"/>
      <c r="H1136" s="157"/>
      <c r="I1136" s="157"/>
      <c r="J1136" s="1183"/>
    </row>
    <row r="1137" spans="2:10">
      <c r="B1137" s="43"/>
      <c r="E1137" s="43"/>
      <c r="G1137" s="157"/>
      <c r="H1137" s="157"/>
      <c r="I1137" s="157"/>
      <c r="J1137" s="1183"/>
    </row>
    <row r="1138" spans="2:10">
      <c r="B1138" s="43"/>
      <c r="E1138" s="43"/>
      <c r="G1138" s="157"/>
      <c r="H1138" s="157"/>
      <c r="I1138" s="157"/>
      <c r="J1138" s="1183"/>
    </row>
    <row r="1139" spans="2:10">
      <c r="B1139" s="43"/>
      <c r="E1139" s="43"/>
      <c r="G1139" s="157"/>
      <c r="H1139" s="157"/>
      <c r="I1139" s="157"/>
      <c r="J1139" s="1183"/>
    </row>
    <row r="1140" spans="2:10">
      <c r="B1140" s="43"/>
      <c r="E1140" s="43"/>
      <c r="G1140" s="157"/>
      <c r="H1140" s="157"/>
      <c r="I1140" s="157"/>
      <c r="J1140" s="1183"/>
    </row>
    <row r="1141" spans="2:10">
      <c r="B1141" s="43"/>
      <c r="E1141" s="43"/>
      <c r="G1141" s="157"/>
      <c r="H1141" s="157"/>
      <c r="I1141" s="157"/>
      <c r="J1141" s="1183"/>
    </row>
    <row r="1142" spans="2:10">
      <c r="B1142" s="43"/>
      <c r="E1142" s="43"/>
      <c r="G1142" s="157"/>
      <c r="H1142" s="157"/>
      <c r="I1142" s="157"/>
      <c r="J1142" s="1183"/>
    </row>
    <row r="1143" spans="2:10">
      <c r="B1143" s="43"/>
      <c r="E1143" s="43"/>
      <c r="G1143" s="157"/>
      <c r="H1143" s="157"/>
      <c r="I1143" s="157"/>
      <c r="J1143" s="1183"/>
    </row>
    <row r="1144" spans="2:10">
      <c r="B1144" s="43"/>
      <c r="E1144" s="43"/>
      <c r="G1144" s="157"/>
      <c r="H1144" s="157"/>
      <c r="I1144" s="157"/>
      <c r="J1144" s="1183"/>
    </row>
    <row r="1145" spans="2:10">
      <c r="B1145" s="43"/>
      <c r="E1145" s="43"/>
      <c r="G1145" s="157"/>
      <c r="H1145" s="157"/>
      <c r="I1145" s="157"/>
      <c r="J1145" s="1183"/>
    </row>
    <row r="1146" spans="2:10">
      <c r="B1146" s="43"/>
      <c r="E1146" s="43"/>
      <c r="G1146" s="157"/>
      <c r="H1146" s="157"/>
      <c r="I1146" s="157"/>
      <c r="J1146" s="1183"/>
    </row>
    <row r="1147" spans="2:10">
      <c r="B1147" s="43"/>
      <c r="E1147" s="43"/>
      <c r="G1147" s="157"/>
      <c r="H1147" s="157"/>
      <c r="I1147" s="157"/>
      <c r="J1147" s="1183"/>
    </row>
    <row r="1148" spans="2:10">
      <c r="B1148" s="43"/>
      <c r="E1148" s="43"/>
      <c r="G1148" s="157"/>
      <c r="H1148" s="157"/>
      <c r="I1148" s="157"/>
      <c r="J1148" s="1183"/>
    </row>
    <row r="1149" spans="2:10">
      <c r="B1149" s="43"/>
      <c r="E1149" s="43"/>
      <c r="G1149" s="157"/>
      <c r="H1149" s="157"/>
      <c r="I1149" s="157"/>
      <c r="J1149" s="1183"/>
    </row>
    <row r="1150" spans="2:10">
      <c r="B1150" s="43"/>
      <c r="E1150" s="43"/>
      <c r="G1150" s="157"/>
      <c r="H1150" s="157"/>
      <c r="I1150" s="157"/>
      <c r="J1150" s="1183"/>
    </row>
    <row r="1151" spans="2:10">
      <c r="B1151" s="43"/>
      <c r="E1151" s="43"/>
      <c r="G1151" s="157"/>
      <c r="H1151" s="157"/>
      <c r="I1151" s="157"/>
      <c r="J1151" s="1183"/>
    </row>
    <row r="1152" spans="2:10">
      <c r="B1152" s="43"/>
      <c r="E1152" s="43"/>
      <c r="G1152" s="157"/>
      <c r="H1152" s="157"/>
      <c r="I1152" s="157"/>
      <c r="J1152" s="1183"/>
    </row>
    <row r="1153" spans="2:10">
      <c r="B1153" s="43"/>
      <c r="E1153" s="43"/>
      <c r="G1153" s="157"/>
      <c r="H1153" s="157"/>
      <c r="I1153" s="157"/>
      <c r="J1153" s="1183"/>
    </row>
    <row r="1154" spans="2:10">
      <c r="B1154" s="43"/>
      <c r="E1154" s="43"/>
      <c r="G1154" s="157"/>
      <c r="H1154" s="157"/>
      <c r="I1154" s="157"/>
      <c r="J1154" s="1183"/>
    </row>
    <row r="1155" spans="2:10">
      <c r="B1155" s="43"/>
      <c r="E1155" s="43"/>
      <c r="G1155" s="157"/>
      <c r="H1155" s="157"/>
      <c r="I1155" s="157"/>
      <c r="J1155" s="1183"/>
    </row>
    <row r="1156" spans="2:10">
      <c r="B1156" s="43"/>
      <c r="E1156" s="43"/>
      <c r="G1156" s="157"/>
      <c r="H1156" s="157"/>
      <c r="I1156" s="157"/>
      <c r="J1156" s="1183"/>
    </row>
    <row r="1157" spans="2:10">
      <c r="B1157" s="43"/>
      <c r="E1157" s="43"/>
      <c r="G1157" s="157"/>
      <c r="H1157" s="157"/>
      <c r="I1157" s="157"/>
      <c r="J1157" s="1183"/>
    </row>
    <row r="1158" spans="2:10">
      <c r="B1158" s="43"/>
      <c r="E1158" s="43"/>
      <c r="G1158" s="157"/>
      <c r="H1158" s="157"/>
      <c r="I1158" s="157"/>
      <c r="J1158" s="1183"/>
    </row>
    <row r="1159" spans="2:10">
      <c r="B1159" s="43"/>
      <c r="E1159" s="43"/>
      <c r="G1159" s="157"/>
      <c r="H1159" s="157"/>
      <c r="I1159" s="157"/>
      <c r="J1159" s="1183"/>
    </row>
    <row r="1160" spans="2:10">
      <c r="B1160" s="43"/>
      <c r="E1160" s="43"/>
      <c r="G1160" s="157"/>
      <c r="H1160" s="157"/>
      <c r="I1160" s="157"/>
      <c r="J1160" s="1183"/>
    </row>
    <row r="1161" spans="2:10">
      <c r="B1161" s="43"/>
      <c r="E1161" s="43"/>
      <c r="G1161" s="157"/>
      <c r="H1161" s="157"/>
      <c r="I1161" s="157"/>
      <c r="J1161" s="1183"/>
    </row>
    <row r="1162" spans="2:10">
      <c r="B1162" s="43"/>
      <c r="E1162" s="43"/>
      <c r="G1162" s="157"/>
      <c r="H1162" s="157"/>
      <c r="I1162" s="157"/>
      <c r="J1162" s="1183"/>
    </row>
    <row r="1163" spans="2:10">
      <c r="B1163" s="43"/>
      <c r="E1163" s="43"/>
      <c r="G1163" s="157"/>
      <c r="H1163" s="157"/>
      <c r="I1163" s="157"/>
      <c r="J1163" s="1183"/>
    </row>
    <row r="1164" spans="2:10">
      <c r="B1164" s="43"/>
      <c r="E1164" s="43"/>
      <c r="G1164" s="157"/>
      <c r="H1164" s="157"/>
      <c r="I1164" s="157"/>
      <c r="J1164" s="1183"/>
    </row>
    <row r="1165" spans="2:10">
      <c r="B1165" s="43"/>
      <c r="E1165" s="43"/>
      <c r="G1165" s="157"/>
      <c r="H1165" s="157"/>
      <c r="I1165" s="157"/>
      <c r="J1165" s="1183"/>
    </row>
    <row r="1166" spans="2:10">
      <c r="B1166" s="43"/>
      <c r="E1166" s="43"/>
      <c r="G1166" s="157"/>
      <c r="H1166" s="157"/>
      <c r="I1166" s="157"/>
      <c r="J1166" s="1183"/>
    </row>
    <row r="1167" spans="2:10">
      <c r="B1167" s="43"/>
      <c r="E1167" s="43"/>
      <c r="G1167" s="157"/>
      <c r="H1167" s="157"/>
      <c r="I1167" s="157"/>
      <c r="J1167" s="1183"/>
    </row>
    <row r="1168" spans="2:10">
      <c r="B1168" s="43"/>
      <c r="E1168" s="43"/>
      <c r="G1168" s="157"/>
      <c r="H1168" s="157"/>
      <c r="I1168" s="157"/>
      <c r="J1168" s="1183"/>
    </row>
    <row r="1169" spans="2:10">
      <c r="B1169" s="43"/>
      <c r="E1169" s="43"/>
      <c r="G1169" s="157"/>
      <c r="H1169" s="157"/>
      <c r="I1169" s="157"/>
      <c r="J1169" s="1183"/>
    </row>
    <row r="1170" spans="2:10">
      <c r="B1170" s="43"/>
      <c r="E1170" s="43"/>
      <c r="G1170" s="157"/>
      <c r="H1170" s="157"/>
      <c r="I1170" s="157"/>
      <c r="J1170" s="1183"/>
    </row>
    <row r="1171" spans="2:10">
      <c r="B1171" s="43"/>
      <c r="E1171" s="43"/>
      <c r="G1171" s="157"/>
      <c r="H1171" s="157"/>
      <c r="I1171" s="157"/>
      <c r="J1171" s="1183"/>
    </row>
    <row r="1172" spans="2:10">
      <c r="B1172" s="43"/>
      <c r="E1172" s="43"/>
      <c r="G1172" s="157"/>
      <c r="H1172" s="157"/>
      <c r="I1172" s="157"/>
      <c r="J1172" s="1183"/>
    </row>
    <row r="1173" spans="2:10">
      <c r="B1173" s="43"/>
      <c r="E1173" s="43"/>
      <c r="G1173" s="157"/>
      <c r="H1173" s="157"/>
      <c r="I1173" s="157"/>
      <c r="J1173" s="1183"/>
    </row>
    <row r="1174" spans="2:10">
      <c r="B1174" s="43"/>
      <c r="E1174" s="43"/>
      <c r="G1174" s="157"/>
      <c r="H1174" s="157"/>
      <c r="I1174" s="157"/>
      <c r="J1174" s="1183"/>
    </row>
    <row r="1175" spans="2:10">
      <c r="B1175" s="43"/>
      <c r="E1175" s="43"/>
      <c r="G1175" s="157"/>
      <c r="H1175" s="157"/>
      <c r="I1175" s="157"/>
      <c r="J1175" s="1183"/>
    </row>
    <row r="1176" spans="2:10">
      <c r="B1176" s="43"/>
      <c r="E1176" s="43"/>
      <c r="G1176" s="157"/>
      <c r="H1176" s="157"/>
      <c r="I1176" s="157"/>
      <c r="J1176" s="1183"/>
    </row>
    <row r="1177" spans="2:10">
      <c r="B1177" s="43"/>
      <c r="E1177" s="43"/>
      <c r="G1177" s="157"/>
      <c r="H1177" s="157"/>
      <c r="I1177" s="157"/>
      <c r="J1177" s="1183"/>
    </row>
    <row r="1178" spans="2:10">
      <c r="B1178" s="43"/>
      <c r="E1178" s="43"/>
      <c r="G1178" s="157"/>
      <c r="H1178" s="157"/>
      <c r="I1178" s="157"/>
      <c r="J1178" s="1183"/>
    </row>
    <row r="1179" spans="2:10">
      <c r="B1179" s="43"/>
      <c r="E1179" s="43"/>
      <c r="G1179" s="157"/>
      <c r="H1179" s="157"/>
      <c r="I1179" s="157"/>
      <c r="J1179" s="1183"/>
    </row>
    <row r="1180" spans="2:10">
      <c r="B1180" s="43"/>
      <c r="E1180" s="43"/>
      <c r="G1180" s="157"/>
      <c r="H1180" s="157"/>
      <c r="I1180" s="157"/>
      <c r="J1180" s="1183"/>
    </row>
    <row r="1181" spans="2:10">
      <c r="B1181" s="43"/>
      <c r="E1181" s="43"/>
      <c r="G1181" s="157"/>
      <c r="H1181" s="157"/>
      <c r="I1181" s="157"/>
      <c r="J1181" s="1183"/>
    </row>
    <row r="1182" spans="2:10">
      <c r="B1182" s="43"/>
      <c r="E1182" s="43"/>
      <c r="G1182" s="157"/>
      <c r="H1182" s="157"/>
      <c r="I1182" s="157"/>
      <c r="J1182" s="1183"/>
    </row>
    <row r="1183" spans="2:10">
      <c r="B1183" s="43"/>
      <c r="E1183" s="43"/>
      <c r="G1183" s="157"/>
      <c r="H1183" s="157"/>
      <c r="I1183" s="157"/>
      <c r="J1183" s="1183"/>
    </row>
    <row r="1184" spans="2:10">
      <c r="B1184" s="43"/>
      <c r="E1184" s="43"/>
      <c r="G1184" s="157"/>
      <c r="H1184" s="157"/>
      <c r="I1184" s="157"/>
      <c r="J1184" s="1183"/>
    </row>
    <row r="1185" spans="1:22">
      <c r="B1185" s="43"/>
      <c r="E1185" s="43"/>
      <c r="G1185" s="157"/>
      <c r="H1185" s="157"/>
      <c r="I1185" s="157"/>
      <c r="J1185" s="1183"/>
    </row>
    <row r="1186" spans="1:22">
      <c r="B1186" s="43"/>
      <c r="E1186" s="43"/>
      <c r="G1186" s="157"/>
      <c r="H1186" s="157"/>
      <c r="I1186" s="157"/>
      <c r="J1186" s="1183"/>
    </row>
    <row r="1187" spans="1:22">
      <c r="B1187" s="43"/>
      <c r="E1187" s="43"/>
      <c r="G1187" s="157"/>
      <c r="H1187" s="157"/>
      <c r="I1187" s="157"/>
      <c r="J1187" s="1183"/>
    </row>
    <row r="1188" spans="1:22">
      <c r="B1188" s="43"/>
      <c r="E1188" s="43"/>
      <c r="G1188" s="157"/>
      <c r="H1188" s="157"/>
      <c r="I1188" s="157"/>
      <c r="J1188" s="1183"/>
    </row>
    <row r="1189" spans="1:22">
      <c r="B1189" s="43"/>
      <c r="E1189" s="43"/>
      <c r="G1189" s="157"/>
      <c r="H1189" s="157"/>
      <c r="I1189" s="157"/>
      <c r="J1189" s="1183"/>
    </row>
    <row r="1190" spans="1:22">
      <c r="B1190" s="43"/>
      <c r="E1190" s="43"/>
      <c r="G1190" s="157"/>
      <c r="H1190" s="157"/>
      <c r="I1190" s="157"/>
      <c r="J1190" s="1183"/>
    </row>
    <row r="1194" spans="1:22" ht="15.5">
      <c r="A1194" s="1190" t="s">
        <v>3143</v>
      </c>
    </row>
    <row r="1196" spans="1:22" ht="46">
      <c r="A1196" s="507" t="s">
        <v>176</v>
      </c>
      <c r="B1196" s="507" t="s">
        <v>1838</v>
      </c>
      <c r="C1196" s="507" t="s">
        <v>3071</v>
      </c>
      <c r="D1196" s="1170" t="s">
        <v>3184</v>
      </c>
      <c r="E1196" s="507" t="s">
        <v>3072</v>
      </c>
      <c r="F1196" s="507" t="s">
        <v>3190</v>
      </c>
      <c r="G1196" s="1131" t="s">
        <v>2962</v>
      </c>
      <c r="H1196" s="1131" t="s">
        <v>23</v>
      </c>
      <c r="I1196" s="1131" t="s">
        <v>124</v>
      </c>
      <c r="J1196" s="1131" t="s">
        <v>983</v>
      </c>
      <c r="K1196" s="1131" t="s">
        <v>100</v>
      </c>
      <c r="L1196" s="1131" t="s">
        <v>982</v>
      </c>
      <c r="M1196" s="1131" t="s">
        <v>3085</v>
      </c>
      <c r="N1196" s="1131" t="s">
        <v>2870</v>
      </c>
      <c r="O1196" s="1131" t="s">
        <v>305</v>
      </c>
      <c r="P1196" s="1131" t="s">
        <v>3087</v>
      </c>
      <c r="Q1196" s="1131" t="s">
        <v>3088</v>
      </c>
      <c r="R1196" s="1131" t="s">
        <v>3130</v>
      </c>
      <c r="S1196" s="1131" t="s">
        <v>3129</v>
      </c>
      <c r="T1196" s="1131" t="s">
        <v>133</v>
      </c>
      <c r="U1196" s="1131" t="s">
        <v>3002</v>
      </c>
      <c r="V1196" s="1131" t="s">
        <v>126</v>
      </c>
    </row>
    <row r="1197" spans="1:22">
      <c r="B1197" s="43"/>
      <c r="E1197" s="43"/>
      <c r="G1197" s="43"/>
      <c r="H1197" s="43"/>
      <c r="I1197" s="1177"/>
      <c r="J1197" s="1183"/>
      <c r="K1197" s="1183"/>
      <c r="L1197" s="1183"/>
      <c r="M1197" s="1183"/>
    </row>
    <row r="1198" spans="1:22">
      <c r="B1198" s="43"/>
      <c r="E1198" s="43"/>
      <c r="G1198" s="43"/>
      <c r="H1198" s="43"/>
      <c r="I1198" s="1177"/>
      <c r="J1198" s="1183"/>
      <c r="K1198" s="1183"/>
      <c r="L1198" s="1183"/>
      <c r="M1198" s="1183"/>
    </row>
    <row r="1199" spans="1:22">
      <c r="B1199" s="43"/>
      <c r="E1199" s="43"/>
      <c r="G1199" s="43"/>
      <c r="H1199" s="43"/>
      <c r="I1199" s="1177"/>
      <c r="J1199" s="1183"/>
      <c r="K1199" s="1183"/>
      <c r="L1199" s="1183"/>
      <c r="M1199" s="1183"/>
    </row>
    <row r="1200" spans="1:22">
      <c r="B1200" s="43"/>
      <c r="E1200" s="43"/>
      <c r="G1200" s="43"/>
      <c r="H1200" s="43"/>
      <c r="I1200" s="1177"/>
      <c r="J1200" s="1183"/>
      <c r="K1200" s="1183"/>
      <c r="L1200" s="1183"/>
      <c r="M1200" s="1183"/>
    </row>
    <row r="1201" spans="2:13">
      <c r="B1201" s="43"/>
      <c r="E1201" s="43"/>
      <c r="G1201" s="43"/>
      <c r="H1201" s="43"/>
      <c r="I1201" s="1177"/>
      <c r="J1201" s="1183"/>
      <c r="K1201" s="1183"/>
      <c r="L1201" s="1183"/>
      <c r="M1201" s="1183"/>
    </row>
    <row r="1202" spans="2:13">
      <c r="B1202" s="43"/>
      <c r="E1202" s="43"/>
      <c r="G1202" s="43"/>
      <c r="H1202" s="43"/>
      <c r="I1202" s="1177"/>
      <c r="J1202" s="1183"/>
      <c r="K1202" s="1183"/>
      <c r="L1202" s="1183"/>
      <c r="M1202" s="1183"/>
    </row>
    <row r="1203" spans="2:13">
      <c r="B1203" s="43"/>
      <c r="E1203" s="43"/>
      <c r="G1203" s="43"/>
      <c r="H1203" s="43"/>
      <c r="I1203" s="1177"/>
      <c r="J1203" s="1183"/>
      <c r="K1203" s="1183"/>
      <c r="L1203" s="1183"/>
      <c r="M1203" s="1183"/>
    </row>
    <row r="1204" spans="2:13">
      <c r="B1204" s="43"/>
      <c r="E1204" s="43"/>
      <c r="G1204" s="43"/>
      <c r="H1204" s="43"/>
      <c r="I1204" s="1177"/>
      <c r="J1204" s="1183"/>
      <c r="K1204" s="1183"/>
      <c r="L1204" s="1183"/>
      <c r="M1204" s="1183"/>
    </row>
    <row r="1205" spans="2:13">
      <c r="B1205" s="43"/>
      <c r="E1205" s="43"/>
      <c r="G1205" s="43"/>
      <c r="H1205" s="43"/>
      <c r="I1205" s="1177"/>
      <c r="J1205" s="1183"/>
      <c r="K1205" s="1183"/>
      <c r="L1205" s="1183"/>
      <c r="M1205" s="1183"/>
    </row>
    <row r="1206" spans="2:13">
      <c r="B1206" s="43"/>
      <c r="E1206" s="43"/>
      <c r="G1206" s="43"/>
      <c r="H1206" s="43"/>
      <c r="I1206" s="1177"/>
      <c r="J1206" s="1183"/>
      <c r="K1206" s="1183"/>
      <c r="L1206" s="1183"/>
      <c r="M1206" s="1183"/>
    </row>
    <row r="1207" spans="2:13">
      <c r="B1207" s="43"/>
      <c r="E1207" s="43"/>
      <c r="G1207" s="43"/>
      <c r="H1207" s="43"/>
      <c r="I1207" s="1177"/>
      <c r="J1207" s="1183"/>
      <c r="K1207" s="1183"/>
      <c r="L1207" s="1183"/>
      <c r="M1207" s="1183"/>
    </row>
    <row r="1208" spans="2:13">
      <c r="B1208" s="43"/>
      <c r="E1208" s="43"/>
      <c r="G1208" s="43"/>
      <c r="H1208" s="43"/>
      <c r="I1208" s="1177"/>
      <c r="J1208" s="1183"/>
      <c r="K1208" s="1183"/>
      <c r="L1208" s="1183"/>
      <c r="M1208" s="1183"/>
    </row>
    <row r="1209" spans="2:13">
      <c r="B1209" s="43"/>
      <c r="E1209" s="43"/>
      <c r="G1209" s="43"/>
      <c r="H1209" s="43"/>
      <c r="I1209" s="1177"/>
      <c r="J1209" s="1183"/>
      <c r="K1209" s="1183"/>
      <c r="L1209" s="1183"/>
      <c r="M1209" s="1183"/>
    </row>
    <row r="1210" spans="2:13">
      <c r="B1210" s="43"/>
      <c r="E1210" s="43"/>
      <c r="G1210" s="43"/>
      <c r="H1210" s="43"/>
      <c r="I1210" s="1177"/>
      <c r="J1210" s="1183"/>
      <c r="K1210" s="1183"/>
      <c r="L1210" s="1183"/>
      <c r="M1210" s="1183"/>
    </row>
    <row r="1211" spans="2:13">
      <c r="B1211" s="43"/>
      <c r="E1211" s="43"/>
      <c r="G1211" s="43"/>
      <c r="H1211" s="43"/>
      <c r="I1211" s="1177"/>
      <c r="J1211" s="1183"/>
      <c r="K1211" s="1183"/>
      <c r="L1211" s="1183"/>
      <c r="M1211" s="1183"/>
    </row>
    <row r="1212" spans="2:13">
      <c r="B1212" s="43"/>
      <c r="E1212" s="43"/>
      <c r="G1212" s="43"/>
      <c r="H1212" s="43"/>
      <c r="I1212" s="1177"/>
      <c r="J1212" s="1183"/>
      <c r="K1212" s="1183"/>
      <c r="L1212" s="1183"/>
      <c r="M1212" s="1183"/>
    </row>
    <row r="1213" spans="2:13">
      <c r="B1213" s="43"/>
      <c r="E1213" s="43"/>
      <c r="G1213" s="43"/>
      <c r="H1213" s="43"/>
      <c r="I1213" s="1177"/>
      <c r="J1213" s="1183"/>
      <c r="K1213" s="1183"/>
      <c r="L1213" s="1183"/>
      <c r="M1213" s="1183"/>
    </row>
    <row r="1214" spans="2:13">
      <c r="B1214" s="43"/>
      <c r="E1214" s="43"/>
      <c r="G1214" s="43"/>
      <c r="H1214" s="43"/>
      <c r="I1214" s="1177"/>
      <c r="J1214" s="1183"/>
      <c r="K1214" s="1183"/>
      <c r="L1214" s="1183"/>
      <c r="M1214" s="1183"/>
    </row>
    <row r="1215" spans="2:13">
      <c r="B1215" s="43"/>
      <c r="E1215" s="43"/>
      <c r="G1215" s="43"/>
      <c r="H1215" s="43"/>
      <c r="I1215" s="1177"/>
      <c r="J1215" s="1183"/>
      <c r="K1215" s="1183"/>
      <c r="L1215" s="1183"/>
      <c r="M1215" s="1183"/>
    </row>
    <row r="1216" spans="2:13">
      <c r="B1216" s="43"/>
      <c r="E1216" s="43"/>
      <c r="G1216" s="43"/>
      <c r="H1216" s="43"/>
      <c r="I1216" s="1177"/>
      <c r="J1216" s="1183"/>
      <c r="K1216" s="1183"/>
      <c r="L1216" s="1183"/>
      <c r="M1216" s="1183"/>
    </row>
    <row r="1217" spans="2:13">
      <c r="B1217" s="43"/>
      <c r="E1217" s="43"/>
      <c r="G1217" s="43"/>
      <c r="H1217" s="43"/>
      <c r="I1217" s="1177"/>
      <c r="J1217" s="1183"/>
      <c r="K1217" s="1183"/>
      <c r="L1217" s="1183"/>
      <c r="M1217" s="1183"/>
    </row>
    <row r="1218" spans="2:13">
      <c r="B1218" s="43"/>
      <c r="E1218" s="43"/>
      <c r="G1218" s="43"/>
      <c r="H1218" s="43"/>
      <c r="I1218" s="1177"/>
      <c r="J1218" s="1183"/>
      <c r="K1218" s="1183"/>
      <c r="L1218" s="1183"/>
      <c r="M1218" s="1183"/>
    </row>
    <row r="1219" spans="2:13">
      <c r="B1219" s="43"/>
      <c r="E1219" s="43"/>
      <c r="G1219" s="43"/>
      <c r="H1219" s="43"/>
      <c r="I1219" s="1177"/>
      <c r="J1219" s="1183"/>
      <c r="K1219" s="1183"/>
      <c r="L1219" s="1183"/>
      <c r="M1219" s="1183"/>
    </row>
    <row r="1220" spans="2:13">
      <c r="B1220" s="43"/>
      <c r="E1220" s="43"/>
      <c r="G1220" s="43"/>
      <c r="H1220" s="43"/>
      <c r="I1220" s="1177"/>
      <c r="J1220" s="1183"/>
      <c r="K1220" s="1183"/>
      <c r="L1220" s="1183"/>
      <c r="M1220" s="1183"/>
    </row>
    <row r="1221" spans="2:13">
      <c r="B1221" s="43"/>
      <c r="E1221" s="43"/>
      <c r="G1221" s="43"/>
      <c r="H1221" s="43"/>
      <c r="I1221" s="1177"/>
      <c r="J1221" s="1183"/>
      <c r="K1221" s="1183"/>
      <c r="L1221" s="1183"/>
      <c r="M1221" s="1183"/>
    </row>
    <row r="1222" spans="2:13">
      <c r="B1222" s="43"/>
      <c r="E1222" s="43"/>
      <c r="G1222" s="43"/>
      <c r="H1222" s="43"/>
      <c r="I1222" s="1177"/>
      <c r="J1222" s="1183"/>
      <c r="K1222" s="1183"/>
      <c r="L1222" s="1183"/>
      <c r="M1222" s="1183"/>
    </row>
    <row r="1223" spans="2:13">
      <c r="B1223" s="43"/>
      <c r="E1223" s="43"/>
      <c r="G1223" s="43"/>
      <c r="H1223" s="43"/>
      <c r="I1223" s="1177"/>
      <c r="J1223" s="1183"/>
      <c r="K1223" s="1183"/>
      <c r="L1223" s="1183"/>
      <c r="M1223" s="1183"/>
    </row>
    <row r="1224" spans="2:13">
      <c r="B1224" s="43"/>
      <c r="E1224" s="43"/>
      <c r="G1224" s="43"/>
      <c r="H1224" s="43"/>
      <c r="I1224" s="1177"/>
      <c r="J1224" s="1183"/>
      <c r="K1224" s="1183"/>
      <c r="L1224" s="1183"/>
      <c r="M1224" s="1183"/>
    </row>
    <row r="1225" spans="2:13">
      <c r="B1225" s="43"/>
      <c r="E1225" s="43"/>
      <c r="G1225" s="43"/>
      <c r="H1225" s="43"/>
      <c r="I1225" s="1177"/>
      <c r="J1225" s="1183"/>
      <c r="K1225" s="1183"/>
      <c r="L1225" s="1183"/>
      <c r="M1225" s="1183"/>
    </row>
    <row r="1226" spans="2:13">
      <c r="B1226" s="43"/>
      <c r="E1226" s="43"/>
      <c r="G1226" s="43"/>
      <c r="H1226" s="43"/>
      <c r="I1226" s="1177"/>
      <c r="J1226" s="1183"/>
      <c r="K1226" s="1183"/>
      <c r="L1226" s="1183"/>
      <c r="M1226" s="1183"/>
    </row>
    <row r="1227" spans="2:13">
      <c r="B1227" s="43"/>
      <c r="E1227" s="43"/>
      <c r="G1227" s="43"/>
      <c r="H1227" s="43"/>
      <c r="I1227" s="1177"/>
      <c r="J1227" s="1183"/>
      <c r="K1227" s="1183"/>
      <c r="L1227" s="1183"/>
      <c r="M1227" s="1183"/>
    </row>
    <row r="1228" spans="2:13">
      <c r="B1228" s="43"/>
      <c r="E1228" s="43"/>
      <c r="G1228" s="43"/>
      <c r="H1228" s="43"/>
      <c r="I1228" s="1177"/>
      <c r="J1228" s="1183"/>
      <c r="K1228" s="1183"/>
      <c r="L1228" s="1183"/>
      <c r="M1228" s="1183"/>
    </row>
    <row r="1229" spans="2:13">
      <c r="B1229" s="43"/>
      <c r="E1229" s="43"/>
      <c r="G1229" s="43"/>
      <c r="H1229" s="43"/>
      <c r="I1229" s="1177"/>
      <c r="J1229" s="1183"/>
      <c r="K1229" s="1183"/>
      <c r="L1229" s="1183"/>
      <c r="M1229" s="1183"/>
    </row>
    <row r="1230" spans="2:13">
      <c r="B1230" s="43"/>
      <c r="E1230" s="43"/>
      <c r="G1230" s="43"/>
      <c r="H1230" s="43"/>
      <c r="I1230" s="1177"/>
      <c r="J1230" s="1183"/>
      <c r="K1230" s="1183"/>
      <c r="L1230" s="1183"/>
      <c r="M1230" s="1183"/>
    </row>
    <row r="1231" spans="2:13">
      <c r="B1231" s="43"/>
      <c r="E1231" s="43"/>
      <c r="G1231" s="43"/>
      <c r="H1231" s="43"/>
      <c r="I1231" s="1177"/>
      <c r="J1231" s="1183"/>
      <c r="K1231" s="1183"/>
      <c r="L1231" s="1183"/>
      <c r="M1231" s="1183"/>
    </row>
    <row r="1232" spans="2:13">
      <c r="B1232" s="43"/>
      <c r="E1232" s="43"/>
      <c r="G1232" s="43"/>
      <c r="H1232" s="43"/>
      <c r="I1232" s="1177"/>
      <c r="J1232" s="1183"/>
      <c r="K1232" s="1183"/>
      <c r="L1232" s="1183"/>
      <c r="M1232" s="1183"/>
    </row>
    <row r="1233" spans="2:13">
      <c r="B1233" s="43"/>
      <c r="E1233" s="43"/>
      <c r="G1233" s="43"/>
      <c r="H1233" s="43"/>
      <c r="I1233" s="1177"/>
      <c r="J1233" s="1183"/>
      <c r="K1233" s="1183"/>
      <c r="L1233" s="1183"/>
      <c r="M1233" s="1183"/>
    </row>
    <row r="1234" spans="2:13">
      <c r="B1234" s="43"/>
      <c r="E1234" s="43"/>
      <c r="G1234" s="43"/>
      <c r="H1234" s="43"/>
      <c r="I1234" s="1177"/>
      <c r="J1234" s="1183"/>
      <c r="K1234" s="1183"/>
      <c r="L1234" s="1183"/>
      <c r="M1234" s="1183"/>
    </row>
    <row r="1235" spans="2:13">
      <c r="B1235" s="43"/>
      <c r="E1235" s="43"/>
      <c r="G1235" s="43"/>
      <c r="H1235" s="43"/>
      <c r="I1235" s="1177"/>
      <c r="J1235" s="1183"/>
      <c r="K1235" s="1183"/>
      <c r="L1235" s="1183"/>
      <c r="M1235" s="1183"/>
    </row>
    <row r="1236" spans="2:13">
      <c r="B1236" s="43"/>
      <c r="E1236" s="43"/>
      <c r="G1236" s="43"/>
      <c r="H1236" s="43"/>
      <c r="I1236" s="1177"/>
      <c r="J1236" s="1183"/>
      <c r="K1236" s="1183"/>
      <c r="L1236" s="1183"/>
      <c r="M1236" s="1183"/>
    </row>
    <row r="1237" spans="2:13">
      <c r="B1237" s="43"/>
      <c r="E1237" s="43"/>
      <c r="G1237" s="43"/>
      <c r="H1237" s="43"/>
      <c r="I1237" s="1177"/>
      <c r="J1237" s="1183"/>
      <c r="K1237" s="1183"/>
      <c r="L1237" s="1183"/>
      <c r="M1237" s="1183"/>
    </row>
    <row r="1238" spans="2:13">
      <c r="B1238" s="43"/>
      <c r="E1238" s="43"/>
      <c r="G1238" s="43"/>
      <c r="H1238" s="43"/>
      <c r="I1238" s="1177"/>
      <c r="J1238" s="1183"/>
      <c r="K1238" s="1183"/>
      <c r="L1238" s="1183"/>
      <c r="M1238" s="1183"/>
    </row>
    <row r="1239" spans="2:13">
      <c r="B1239" s="43"/>
      <c r="E1239" s="43"/>
      <c r="G1239" s="43"/>
      <c r="H1239" s="43"/>
      <c r="I1239" s="1177"/>
      <c r="J1239" s="1183"/>
      <c r="K1239" s="1183"/>
      <c r="L1239" s="1183"/>
      <c r="M1239" s="1183"/>
    </row>
    <row r="1240" spans="2:13">
      <c r="B1240" s="43"/>
      <c r="E1240" s="43"/>
      <c r="G1240" s="43"/>
      <c r="H1240" s="43"/>
      <c r="I1240" s="1177"/>
      <c r="J1240" s="1183"/>
      <c r="K1240" s="1183"/>
      <c r="L1240" s="1183"/>
      <c r="M1240" s="1183"/>
    </row>
    <row r="1241" spans="2:13">
      <c r="B1241" s="43"/>
      <c r="E1241" s="43"/>
      <c r="G1241" s="43"/>
      <c r="H1241" s="43"/>
      <c r="I1241" s="1177"/>
      <c r="J1241" s="1183"/>
      <c r="K1241" s="1183"/>
      <c r="L1241" s="1183"/>
      <c r="M1241" s="1183"/>
    </row>
    <row r="1242" spans="2:13">
      <c r="B1242" s="43"/>
      <c r="E1242" s="43"/>
      <c r="G1242" s="43"/>
      <c r="H1242" s="43"/>
      <c r="I1242" s="1177"/>
      <c r="J1242" s="1183"/>
      <c r="K1242" s="1183"/>
      <c r="L1242" s="1183"/>
      <c r="M1242" s="1183"/>
    </row>
    <row r="1243" spans="2:13">
      <c r="B1243" s="43"/>
      <c r="E1243" s="43"/>
      <c r="G1243" s="43"/>
      <c r="H1243" s="43"/>
      <c r="I1243" s="1177"/>
      <c r="J1243" s="1183"/>
      <c r="K1243" s="1183"/>
      <c r="L1243" s="1183"/>
      <c r="M1243" s="1183"/>
    </row>
    <row r="1244" spans="2:13">
      <c r="B1244" s="43"/>
      <c r="E1244" s="43"/>
      <c r="G1244" s="43"/>
      <c r="H1244" s="43"/>
      <c r="I1244" s="1177"/>
      <c r="J1244" s="1183"/>
      <c r="K1244" s="1183"/>
      <c r="L1244" s="1183"/>
      <c r="M1244" s="1183"/>
    </row>
    <row r="1245" spans="2:13">
      <c r="B1245" s="43"/>
      <c r="E1245" s="43"/>
      <c r="G1245" s="43"/>
      <c r="H1245" s="43"/>
      <c r="I1245" s="1177"/>
      <c r="J1245" s="1183"/>
      <c r="K1245" s="1183"/>
      <c r="L1245" s="1183"/>
      <c r="M1245" s="1183"/>
    </row>
    <row r="1246" spans="2:13">
      <c r="B1246" s="43"/>
      <c r="E1246" s="43"/>
      <c r="G1246" s="43"/>
      <c r="H1246" s="43"/>
      <c r="I1246" s="1177"/>
      <c r="J1246" s="1183"/>
      <c r="K1246" s="1183"/>
      <c r="L1246" s="1183"/>
      <c r="M1246" s="1183"/>
    </row>
    <row r="1247" spans="2:13">
      <c r="B1247" s="43"/>
      <c r="E1247" s="43"/>
      <c r="G1247" s="43"/>
      <c r="H1247" s="43"/>
      <c r="I1247" s="1177"/>
      <c r="J1247" s="1183"/>
      <c r="K1247" s="1183"/>
      <c r="L1247" s="1183"/>
      <c r="M1247" s="1183"/>
    </row>
    <row r="1248" spans="2:13">
      <c r="B1248" s="43"/>
      <c r="E1248" s="43"/>
      <c r="G1248" s="43"/>
      <c r="H1248" s="43"/>
      <c r="I1248" s="1177"/>
      <c r="J1248" s="1183"/>
      <c r="K1248" s="1183"/>
      <c r="L1248" s="1183"/>
      <c r="M1248" s="1183"/>
    </row>
    <row r="1249" spans="2:13">
      <c r="B1249" s="43"/>
      <c r="E1249" s="43"/>
      <c r="G1249" s="43"/>
      <c r="H1249" s="43"/>
      <c r="I1249" s="1177"/>
      <c r="J1249" s="1183"/>
      <c r="K1249" s="1183"/>
      <c r="L1249" s="1183"/>
      <c r="M1249" s="1183"/>
    </row>
    <row r="1250" spans="2:13">
      <c r="B1250" s="43"/>
      <c r="E1250" s="43"/>
      <c r="G1250" s="43"/>
      <c r="H1250" s="43"/>
      <c r="I1250" s="1177"/>
      <c r="J1250" s="1183"/>
      <c r="K1250" s="1183"/>
      <c r="L1250" s="1183"/>
      <c r="M1250" s="1183"/>
    </row>
    <row r="1251" spans="2:13">
      <c r="B1251" s="43"/>
      <c r="E1251" s="43"/>
      <c r="G1251" s="43"/>
      <c r="H1251" s="43"/>
      <c r="I1251" s="1177"/>
      <c r="J1251" s="1183"/>
      <c r="K1251" s="1183"/>
      <c r="L1251" s="1183"/>
      <c r="M1251" s="1183"/>
    </row>
    <row r="1252" spans="2:13">
      <c r="B1252" s="43"/>
      <c r="E1252" s="43"/>
      <c r="G1252" s="43"/>
      <c r="H1252" s="43"/>
      <c r="I1252" s="1177"/>
      <c r="J1252" s="1183"/>
      <c r="K1252" s="1183"/>
      <c r="L1252" s="1183"/>
      <c r="M1252" s="1183"/>
    </row>
    <row r="1253" spans="2:13">
      <c r="B1253" s="43"/>
      <c r="E1253" s="43"/>
      <c r="G1253" s="43"/>
      <c r="H1253" s="43"/>
      <c r="I1253" s="1177"/>
      <c r="J1253" s="1183"/>
      <c r="K1253" s="1183"/>
      <c r="L1253" s="1183"/>
      <c r="M1253" s="1183"/>
    </row>
    <row r="1254" spans="2:13">
      <c r="B1254" s="43"/>
      <c r="E1254" s="43"/>
      <c r="G1254" s="43"/>
      <c r="H1254" s="43"/>
      <c r="I1254" s="1177"/>
      <c r="J1254" s="1183"/>
      <c r="K1254" s="1183"/>
      <c r="L1254" s="1183"/>
      <c r="M1254" s="1183"/>
    </row>
    <row r="1255" spans="2:13">
      <c r="B1255" s="43"/>
      <c r="E1255" s="43"/>
      <c r="G1255" s="43"/>
      <c r="H1255" s="43"/>
      <c r="I1255" s="1177"/>
      <c r="J1255" s="1183"/>
      <c r="K1255" s="1183"/>
      <c r="L1255" s="1183"/>
      <c r="M1255" s="1183"/>
    </row>
    <row r="1256" spans="2:13">
      <c r="B1256" s="43"/>
      <c r="E1256" s="43"/>
      <c r="G1256" s="43"/>
      <c r="H1256" s="43"/>
      <c r="I1256" s="1177"/>
      <c r="J1256" s="1183"/>
      <c r="K1256" s="1183"/>
      <c r="L1256" s="1183"/>
      <c r="M1256" s="1183"/>
    </row>
    <row r="1257" spans="2:13">
      <c r="B1257" s="43"/>
      <c r="E1257" s="43"/>
      <c r="G1257" s="43"/>
      <c r="H1257" s="43"/>
      <c r="I1257" s="1177"/>
      <c r="J1257" s="1183"/>
      <c r="K1257" s="1183"/>
      <c r="L1257" s="1183"/>
      <c r="M1257" s="1183"/>
    </row>
    <row r="1258" spans="2:13">
      <c r="B1258" s="43"/>
      <c r="E1258" s="43"/>
      <c r="G1258" s="43"/>
      <c r="H1258" s="43"/>
      <c r="I1258" s="1177"/>
      <c r="J1258" s="1183"/>
      <c r="K1258" s="1183"/>
      <c r="L1258" s="1183"/>
      <c r="M1258" s="1183"/>
    </row>
    <row r="1259" spans="2:13">
      <c r="B1259" s="43"/>
      <c r="E1259" s="43"/>
      <c r="G1259" s="43"/>
      <c r="H1259" s="43"/>
      <c r="I1259" s="1177"/>
      <c r="J1259" s="1183"/>
      <c r="K1259" s="1183"/>
      <c r="L1259" s="1183"/>
      <c r="M1259" s="1183"/>
    </row>
    <row r="1260" spans="2:13">
      <c r="B1260" s="43"/>
      <c r="E1260" s="43"/>
      <c r="G1260" s="43"/>
      <c r="H1260" s="43"/>
      <c r="I1260" s="1177"/>
      <c r="J1260" s="1183"/>
      <c r="K1260" s="1183"/>
      <c r="L1260" s="1183"/>
      <c r="M1260" s="1183"/>
    </row>
    <row r="1261" spans="2:13">
      <c r="B1261" s="43"/>
      <c r="E1261" s="43"/>
      <c r="G1261" s="43"/>
      <c r="H1261" s="43"/>
      <c r="I1261" s="1177"/>
      <c r="J1261" s="1183"/>
      <c r="K1261" s="1183"/>
      <c r="L1261" s="1183"/>
      <c r="M1261" s="1183"/>
    </row>
    <row r="1262" spans="2:13">
      <c r="B1262" s="43"/>
      <c r="E1262" s="43"/>
      <c r="G1262" s="43"/>
      <c r="H1262" s="43"/>
      <c r="I1262" s="1177"/>
      <c r="J1262" s="1183"/>
      <c r="K1262" s="1183"/>
      <c r="L1262" s="1183"/>
      <c r="M1262" s="1183"/>
    </row>
    <row r="1263" spans="2:13">
      <c r="B1263" s="43"/>
      <c r="E1263" s="43"/>
      <c r="G1263" s="43"/>
      <c r="H1263" s="43"/>
      <c r="I1263" s="1177"/>
      <c r="J1263" s="1183"/>
      <c r="K1263" s="1183"/>
      <c r="L1263" s="1183"/>
      <c r="M1263" s="1183"/>
    </row>
    <row r="1264" spans="2:13">
      <c r="B1264" s="43"/>
      <c r="E1264" s="43"/>
      <c r="G1264" s="43"/>
      <c r="H1264" s="43"/>
      <c r="I1264" s="1177"/>
      <c r="J1264" s="1183"/>
      <c r="K1264" s="1183"/>
      <c r="L1264" s="1183"/>
      <c r="M1264" s="1183"/>
    </row>
    <row r="1265" spans="2:13">
      <c r="B1265" s="43"/>
      <c r="E1265" s="43"/>
      <c r="G1265" s="43"/>
      <c r="H1265" s="43"/>
      <c r="I1265" s="1177"/>
      <c r="J1265" s="1183"/>
      <c r="K1265" s="1183"/>
      <c r="L1265" s="1183"/>
      <c r="M1265" s="1183"/>
    </row>
    <row r="1266" spans="2:13">
      <c r="B1266" s="43"/>
      <c r="E1266" s="43"/>
      <c r="G1266" s="43"/>
      <c r="H1266" s="43"/>
      <c r="I1266" s="1177"/>
      <c r="J1266" s="1183"/>
      <c r="K1266" s="1183"/>
      <c r="L1266" s="1183"/>
      <c r="M1266" s="1183"/>
    </row>
    <row r="1267" spans="2:13">
      <c r="B1267" s="43"/>
      <c r="E1267" s="43"/>
      <c r="G1267" s="43"/>
      <c r="H1267" s="43"/>
      <c r="I1267" s="1177"/>
      <c r="J1267" s="1183"/>
      <c r="K1267" s="1183"/>
      <c r="L1267" s="1183"/>
      <c r="M1267" s="1183"/>
    </row>
    <row r="1268" spans="2:13">
      <c r="B1268" s="43"/>
      <c r="E1268" s="43"/>
      <c r="G1268" s="43"/>
      <c r="H1268" s="43"/>
      <c r="I1268" s="1177"/>
      <c r="J1268" s="1183"/>
      <c r="K1268" s="1183"/>
      <c r="L1268" s="1183"/>
      <c r="M1268" s="1183"/>
    </row>
    <row r="1269" spans="2:13">
      <c r="B1269" s="43"/>
      <c r="E1269" s="43"/>
      <c r="G1269" s="43"/>
      <c r="H1269" s="43"/>
      <c r="I1269" s="1177"/>
      <c r="J1269" s="1183"/>
      <c r="K1269" s="1183"/>
      <c r="L1269" s="1183"/>
      <c r="M1269" s="1183"/>
    </row>
    <row r="1270" spans="2:13">
      <c r="B1270" s="43"/>
      <c r="E1270" s="43"/>
      <c r="G1270" s="43"/>
      <c r="H1270" s="43"/>
      <c r="I1270" s="1177"/>
      <c r="J1270" s="1183"/>
      <c r="K1270" s="1183"/>
      <c r="L1270" s="1183"/>
      <c r="M1270" s="1183"/>
    </row>
    <row r="1271" spans="2:13">
      <c r="B1271" s="43"/>
      <c r="E1271" s="43"/>
      <c r="G1271" s="43"/>
      <c r="H1271" s="43"/>
      <c r="I1271" s="1177"/>
      <c r="J1271" s="1183"/>
      <c r="K1271" s="1183"/>
      <c r="L1271" s="1183"/>
      <c r="M1271" s="1183"/>
    </row>
    <row r="1272" spans="2:13">
      <c r="B1272" s="43"/>
      <c r="E1272" s="43"/>
      <c r="G1272" s="43"/>
      <c r="H1272" s="43"/>
      <c r="I1272" s="1177"/>
      <c r="J1272" s="1183"/>
      <c r="K1272" s="1183"/>
      <c r="L1272" s="1183"/>
      <c r="M1272" s="1183"/>
    </row>
    <row r="1273" spans="2:13">
      <c r="B1273" s="43"/>
      <c r="E1273" s="43"/>
      <c r="G1273" s="43"/>
      <c r="H1273" s="43"/>
      <c r="I1273" s="1177"/>
      <c r="J1273" s="1183"/>
      <c r="K1273" s="1183"/>
      <c r="L1273" s="1183"/>
      <c r="M1273" s="1183"/>
    </row>
    <row r="1274" spans="2:13">
      <c r="B1274" s="43"/>
      <c r="E1274" s="43"/>
      <c r="G1274" s="43"/>
      <c r="H1274" s="43"/>
      <c r="I1274" s="1177"/>
      <c r="J1274" s="1183"/>
      <c r="K1274" s="1183"/>
      <c r="L1274" s="1183"/>
      <c r="M1274" s="1183"/>
    </row>
    <row r="1275" spans="2:13">
      <c r="B1275" s="43"/>
      <c r="E1275" s="43"/>
      <c r="G1275" s="43"/>
      <c r="H1275" s="43"/>
      <c r="I1275" s="1177"/>
      <c r="J1275" s="1183"/>
      <c r="K1275" s="1183"/>
      <c r="L1275" s="1183"/>
      <c r="M1275" s="1183"/>
    </row>
    <row r="1276" spans="2:13">
      <c r="B1276" s="43"/>
      <c r="E1276" s="43"/>
      <c r="G1276" s="43"/>
      <c r="H1276" s="43"/>
      <c r="I1276" s="1177"/>
      <c r="J1276" s="1183"/>
      <c r="K1276" s="1183"/>
      <c r="L1276" s="1183"/>
      <c r="M1276" s="1183"/>
    </row>
    <row r="1277" spans="2:13">
      <c r="B1277" s="43"/>
      <c r="E1277" s="43"/>
      <c r="G1277" s="43"/>
      <c r="H1277" s="43"/>
      <c r="I1277" s="1177"/>
      <c r="J1277" s="1183"/>
      <c r="K1277" s="1183"/>
      <c r="L1277" s="1183"/>
      <c r="M1277" s="1183"/>
    </row>
    <row r="1278" spans="2:13">
      <c r="B1278" s="43"/>
      <c r="E1278" s="43"/>
      <c r="G1278" s="43"/>
      <c r="H1278" s="43"/>
      <c r="I1278" s="1177"/>
      <c r="J1278" s="1183"/>
      <c r="K1278" s="1183"/>
      <c r="L1278" s="1183"/>
      <c r="M1278" s="1183"/>
    </row>
    <row r="1279" spans="2:13">
      <c r="B1279" s="43"/>
      <c r="E1279" s="43"/>
      <c r="G1279" s="43"/>
      <c r="H1279" s="43"/>
      <c r="I1279" s="1177"/>
      <c r="J1279" s="1183"/>
      <c r="K1279" s="1183"/>
      <c r="L1279" s="1183"/>
      <c r="M1279" s="1183"/>
    </row>
    <row r="1280" spans="2:13">
      <c r="B1280" s="43"/>
      <c r="E1280" s="43"/>
      <c r="G1280" s="43"/>
      <c r="H1280" s="43"/>
      <c r="I1280" s="1177"/>
      <c r="J1280" s="1183"/>
      <c r="K1280" s="1183"/>
      <c r="L1280" s="1183"/>
      <c r="M1280" s="1183"/>
    </row>
    <row r="1281" spans="2:13">
      <c r="B1281" s="43"/>
      <c r="E1281" s="43"/>
      <c r="G1281" s="43"/>
      <c r="H1281" s="43"/>
      <c r="I1281" s="1177"/>
      <c r="J1281" s="1183"/>
      <c r="K1281" s="1183"/>
      <c r="L1281" s="1183"/>
      <c r="M1281" s="1183"/>
    </row>
    <row r="1282" spans="2:13">
      <c r="B1282" s="43"/>
      <c r="E1282" s="43"/>
      <c r="G1282" s="43"/>
      <c r="H1282" s="43"/>
      <c r="I1282" s="1177"/>
      <c r="J1282" s="1183"/>
      <c r="K1282" s="1183"/>
      <c r="L1282" s="1183"/>
      <c r="M1282" s="1183"/>
    </row>
    <row r="1283" spans="2:13">
      <c r="B1283" s="43"/>
      <c r="E1283" s="43"/>
      <c r="G1283" s="43"/>
      <c r="H1283" s="43"/>
      <c r="I1283" s="1177"/>
      <c r="J1283" s="1183"/>
      <c r="K1283" s="1183"/>
      <c r="L1283" s="1183"/>
      <c r="M1283" s="1183"/>
    </row>
    <row r="1284" spans="2:13">
      <c r="B1284" s="43"/>
      <c r="E1284" s="43"/>
      <c r="G1284" s="43"/>
      <c r="H1284" s="43"/>
      <c r="I1284" s="1177"/>
      <c r="J1284" s="1183"/>
      <c r="K1284" s="1183"/>
      <c r="L1284" s="1183"/>
      <c r="M1284" s="1183"/>
    </row>
    <row r="1285" spans="2:13">
      <c r="B1285" s="43"/>
      <c r="E1285" s="43"/>
      <c r="G1285" s="43"/>
      <c r="H1285" s="43"/>
      <c r="I1285" s="1177"/>
      <c r="J1285" s="1183"/>
      <c r="K1285" s="1183"/>
      <c r="L1285" s="1183"/>
      <c r="M1285" s="1183"/>
    </row>
    <row r="1286" spans="2:13">
      <c r="B1286" s="43"/>
      <c r="E1286" s="43"/>
      <c r="G1286" s="43"/>
      <c r="H1286" s="43"/>
      <c r="I1286" s="1177"/>
      <c r="J1286" s="1183"/>
      <c r="K1286" s="1183"/>
      <c r="L1286" s="1183"/>
      <c r="M1286" s="1183"/>
    </row>
    <row r="1287" spans="2:13">
      <c r="B1287" s="43"/>
      <c r="E1287" s="43"/>
      <c r="G1287" s="43"/>
      <c r="H1287" s="43"/>
      <c r="I1287" s="1177"/>
      <c r="J1287" s="1183"/>
      <c r="K1287" s="1183"/>
      <c r="L1287" s="1183"/>
      <c r="M1287" s="1183"/>
    </row>
    <row r="1288" spans="2:13">
      <c r="B1288" s="43"/>
      <c r="E1288" s="43"/>
      <c r="G1288" s="43"/>
      <c r="H1288" s="43"/>
      <c r="I1288" s="1177"/>
      <c r="J1288" s="1183"/>
      <c r="K1288" s="1183"/>
      <c r="L1288" s="1183"/>
      <c r="M1288" s="1183"/>
    </row>
    <row r="1289" spans="2:13">
      <c r="B1289" s="43"/>
      <c r="E1289" s="43"/>
      <c r="G1289" s="43"/>
      <c r="H1289" s="43"/>
      <c r="I1289" s="1177"/>
      <c r="J1289" s="1183"/>
      <c r="K1289" s="1183"/>
      <c r="L1289" s="1183"/>
      <c r="M1289" s="1183"/>
    </row>
    <row r="1290" spans="2:13">
      <c r="B1290" s="43"/>
      <c r="E1290" s="43"/>
      <c r="G1290" s="43"/>
      <c r="H1290" s="43"/>
      <c r="I1290" s="1177"/>
      <c r="J1290" s="1183"/>
      <c r="K1290" s="1183"/>
      <c r="L1290" s="1183"/>
      <c r="M1290" s="1183"/>
    </row>
    <row r="1291" spans="2:13">
      <c r="B1291" s="43"/>
      <c r="E1291" s="43"/>
      <c r="G1291" s="43"/>
      <c r="H1291" s="43"/>
      <c r="I1291" s="1177"/>
      <c r="J1291" s="1183"/>
      <c r="K1291" s="1183"/>
      <c r="L1291" s="1183"/>
      <c r="M1291" s="1183"/>
    </row>
    <row r="1292" spans="2:13">
      <c r="B1292" s="43"/>
      <c r="E1292" s="43"/>
      <c r="G1292" s="43"/>
      <c r="H1292" s="43"/>
      <c r="I1292" s="1177"/>
      <c r="J1292" s="1183"/>
      <c r="K1292" s="1183"/>
      <c r="L1292" s="1183"/>
      <c r="M1292" s="1183"/>
    </row>
    <row r="1293" spans="2:13">
      <c r="B1293" s="43"/>
      <c r="E1293" s="43"/>
      <c r="G1293" s="43"/>
      <c r="H1293" s="43"/>
      <c r="I1293" s="1177"/>
      <c r="J1293" s="1183"/>
      <c r="K1293" s="1183"/>
      <c r="L1293" s="1183"/>
      <c r="M1293" s="1183"/>
    </row>
    <row r="1294" spans="2:13">
      <c r="B1294" s="43"/>
      <c r="E1294" s="43"/>
      <c r="G1294" s="43"/>
      <c r="H1294" s="43"/>
      <c r="I1294" s="1177"/>
      <c r="J1294" s="1183"/>
      <c r="K1294" s="1183"/>
      <c r="L1294" s="1183"/>
      <c r="M1294" s="1183"/>
    </row>
    <row r="1295" spans="2:13">
      <c r="B1295" s="43"/>
      <c r="E1295" s="43"/>
      <c r="G1295" s="43"/>
      <c r="H1295" s="43"/>
      <c r="I1295" s="1177"/>
      <c r="J1295" s="1183"/>
      <c r="K1295" s="1183"/>
      <c r="L1295" s="1183"/>
      <c r="M1295" s="1183"/>
    </row>
    <row r="1296" spans="2:13">
      <c r="B1296" s="43"/>
      <c r="E1296" s="43"/>
      <c r="G1296" s="43"/>
      <c r="H1296" s="43"/>
      <c r="I1296" s="1177"/>
      <c r="J1296" s="1183"/>
      <c r="K1296" s="1183"/>
      <c r="L1296" s="1183"/>
      <c r="M1296" s="1183"/>
    </row>
    <row r="1300" spans="1:23" ht="14">
      <c r="A1300" s="1189" t="s">
        <v>3148</v>
      </c>
    </row>
    <row r="1302" spans="1:23" s="41" customFormat="1" ht="69">
      <c r="A1302" s="507" t="s">
        <v>176</v>
      </c>
      <c r="B1302" s="507" t="s">
        <v>1838</v>
      </c>
      <c r="C1302" s="507" t="s">
        <v>3071</v>
      </c>
      <c r="D1302" s="1170" t="s">
        <v>3184</v>
      </c>
      <c r="E1302" s="507" t="s">
        <v>3072</v>
      </c>
      <c r="F1302" s="507" t="s">
        <v>3190</v>
      </c>
      <c r="G1302" s="507" t="s">
        <v>23</v>
      </c>
      <c r="H1302" s="507" t="s">
        <v>983</v>
      </c>
      <c r="I1302" s="507" t="s">
        <v>100</v>
      </c>
      <c r="J1302" s="507" t="s">
        <v>124</v>
      </c>
      <c r="K1302" s="507" t="s">
        <v>3085</v>
      </c>
      <c r="L1302" s="507" t="s">
        <v>2870</v>
      </c>
      <c r="M1302" s="507" t="s">
        <v>305</v>
      </c>
      <c r="N1302" s="507" t="s">
        <v>3087</v>
      </c>
      <c r="O1302" s="507" t="s">
        <v>3088</v>
      </c>
      <c r="P1302" s="507" t="s">
        <v>2966</v>
      </c>
      <c r="Q1302" s="507" t="s">
        <v>3149</v>
      </c>
      <c r="R1302" s="507" t="s">
        <v>3150</v>
      </c>
      <c r="S1302" s="507" t="s">
        <v>133</v>
      </c>
      <c r="T1302" s="507" t="s">
        <v>254</v>
      </c>
      <c r="U1302" s="507" t="s">
        <v>255</v>
      </c>
      <c r="V1302" s="507" t="s">
        <v>256</v>
      </c>
      <c r="W1302" s="507" t="s">
        <v>3151</v>
      </c>
    </row>
    <row r="1303" spans="1:23">
      <c r="B1303" s="43"/>
      <c r="E1303" s="43"/>
      <c r="J1303" s="1183"/>
    </row>
    <row r="1304" spans="1:23">
      <c r="B1304" s="43"/>
      <c r="E1304" s="43"/>
      <c r="J1304" s="1183"/>
    </row>
    <row r="1305" spans="1:23">
      <c r="B1305" s="43"/>
      <c r="E1305" s="43"/>
      <c r="J1305" s="1183"/>
    </row>
    <row r="1306" spans="1:23">
      <c r="B1306" s="43"/>
      <c r="E1306" s="43"/>
      <c r="J1306" s="1183"/>
    </row>
    <row r="1307" spans="1:23">
      <c r="B1307" s="43"/>
      <c r="E1307" s="43"/>
      <c r="J1307" s="1183"/>
    </row>
    <row r="1308" spans="1:23">
      <c r="B1308" s="43"/>
      <c r="E1308" s="43"/>
      <c r="J1308" s="1183"/>
    </row>
    <row r="1309" spans="1:23">
      <c r="B1309" s="43"/>
      <c r="E1309" s="43"/>
      <c r="J1309" s="1183"/>
    </row>
    <row r="1310" spans="1:23">
      <c r="B1310" s="43"/>
      <c r="E1310" s="43"/>
      <c r="J1310" s="1183"/>
    </row>
    <row r="1311" spans="1:23">
      <c r="B1311" s="43"/>
      <c r="E1311" s="43"/>
      <c r="J1311" s="1183"/>
    </row>
    <row r="1312" spans="1:23">
      <c r="B1312" s="43"/>
      <c r="E1312" s="43"/>
      <c r="J1312" s="1183"/>
    </row>
    <row r="1313" spans="2:10">
      <c r="B1313" s="43"/>
      <c r="E1313" s="43"/>
      <c r="J1313" s="1183"/>
    </row>
    <row r="1314" spans="2:10">
      <c r="B1314" s="43"/>
      <c r="E1314" s="43"/>
      <c r="J1314" s="1183"/>
    </row>
    <row r="1315" spans="2:10">
      <c r="B1315" s="43"/>
      <c r="E1315" s="43"/>
      <c r="J1315" s="1183"/>
    </row>
    <row r="1316" spans="2:10">
      <c r="B1316" s="43"/>
      <c r="E1316" s="43"/>
      <c r="J1316" s="1183"/>
    </row>
    <row r="1317" spans="2:10">
      <c r="B1317" s="43"/>
      <c r="E1317" s="43"/>
      <c r="J1317" s="1183"/>
    </row>
    <row r="1318" spans="2:10">
      <c r="B1318" s="43"/>
      <c r="E1318" s="43"/>
      <c r="J1318" s="1183"/>
    </row>
    <row r="1319" spans="2:10">
      <c r="B1319" s="43"/>
      <c r="E1319" s="43"/>
      <c r="J1319" s="1183"/>
    </row>
    <row r="1320" spans="2:10">
      <c r="B1320" s="43"/>
      <c r="E1320" s="43"/>
      <c r="J1320" s="1183"/>
    </row>
    <row r="1321" spans="2:10">
      <c r="B1321" s="43"/>
      <c r="E1321" s="43"/>
      <c r="J1321" s="1183"/>
    </row>
    <row r="1322" spans="2:10">
      <c r="B1322" s="43"/>
      <c r="E1322" s="43"/>
      <c r="J1322" s="1183"/>
    </row>
    <row r="1323" spans="2:10">
      <c r="B1323" s="43"/>
      <c r="E1323" s="43"/>
      <c r="J1323" s="1183"/>
    </row>
    <row r="1324" spans="2:10">
      <c r="B1324" s="43"/>
      <c r="E1324" s="43"/>
      <c r="J1324" s="1183"/>
    </row>
    <row r="1325" spans="2:10">
      <c r="B1325" s="43"/>
      <c r="E1325" s="43"/>
      <c r="J1325" s="1183"/>
    </row>
    <row r="1326" spans="2:10">
      <c r="B1326" s="43"/>
      <c r="E1326" s="43"/>
      <c r="J1326" s="1183"/>
    </row>
    <row r="1327" spans="2:10">
      <c r="B1327" s="43"/>
      <c r="E1327" s="43"/>
      <c r="J1327" s="1183"/>
    </row>
    <row r="1328" spans="2:10">
      <c r="B1328" s="43"/>
      <c r="E1328" s="43"/>
      <c r="J1328" s="1183"/>
    </row>
    <row r="1329" spans="2:10">
      <c r="B1329" s="43"/>
      <c r="E1329" s="43"/>
      <c r="J1329" s="1183"/>
    </row>
    <row r="1330" spans="2:10">
      <c r="B1330" s="43"/>
      <c r="E1330" s="43"/>
      <c r="J1330" s="1183"/>
    </row>
    <row r="1331" spans="2:10">
      <c r="B1331" s="43"/>
      <c r="E1331" s="43"/>
      <c r="J1331" s="1183"/>
    </row>
    <row r="1332" spans="2:10">
      <c r="B1332" s="43"/>
      <c r="E1332" s="43"/>
      <c r="J1332" s="1183"/>
    </row>
    <row r="1333" spans="2:10">
      <c r="B1333" s="43"/>
      <c r="E1333" s="43"/>
      <c r="J1333" s="1183"/>
    </row>
    <row r="1334" spans="2:10">
      <c r="B1334" s="43"/>
      <c r="E1334" s="43"/>
      <c r="J1334" s="1183"/>
    </row>
    <row r="1335" spans="2:10">
      <c r="B1335" s="43"/>
      <c r="E1335" s="43"/>
      <c r="J1335" s="1183"/>
    </row>
    <row r="1336" spans="2:10">
      <c r="B1336" s="43"/>
      <c r="E1336" s="43"/>
      <c r="J1336" s="1183"/>
    </row>
    <row r="1337" spans="2:10">
      <c r="B1337" s="43"/>
      <c r="E1337" s="43"/>
      <c r="J1337" s="1183"/>
    </row>
    <row r="1338" spans="2:10">
      <c r="B1338" s="43"/>
      <c r="E1338" s="43"/>
      <c r="J1338" s="1183"/>
    </row>
    <row r="1339" spans="2:10">
      <c r="B1339" s="43"/>
      <c r="E1339" s="43"/>
      <c r="J1339" s="1183"/>
    </row>
    <row r="1340" spans="2:10">
      <c r="B1340" s="43"/>
      <c r="E1340" s="43"/>
      <c r="J1340" s="1183"/>
    </row>
    <row r="1341" spans="2:10">
      <c r="B1341" s="43"/>
      <c r="E1341" s="43"/>
      <c r="J1341" s="1183"/>
    </row>
    <row r="1342" spans="2:10">
      <c r="B1342" s="43"/>
      <c r="E1342" s="43"/>
      <c r="J1342" s="1183"/>
    </row>
    <row r="1343" spans="2:10">
      <c r="B1343" s="43"/>
      <c r="E1343" s="43"/>
      <c r="J1343" s="1183"/>
    </row>
    <row r="1344" spans="2:10">
      <c r="B1344" s="43"/>
      <c r="E1344" s="43"/>
      <c r="J1344" s="1183"/>
    </row>
    <row r="1345" spans="2:10">
      <c r="B1345" s="43"/>
      <c r="E1345" s="43"/>
      <c r="J1345" s="1183"/>
    </row>
    <row r="1346" spans="2:10">
      <c r="B1346" s="43"/>
      <c r="E1346" s="43"/>
      <c r="J1346" s="1183"/>
    </row>
    <row r="1347" spans="2:10">
      <c r="B1347" s="43"/>
      <c r="E1347" s="43"/>
      <c r="J1347" s="1183"/>
    </row>
    <row r="1348" spans="2:10">
      <c r="B1348" s="43"/>
      <c r="E1348" s="43"/>
      <c r="J1348" s="1183"/>
    </row>
    <row r="1349" spans="2:10">
      <c r="B1349" s="43"/>
      <c r="E1349" s="43"/>
      <c r="J1349" s="1183"/>
    </row>
    <row r="1350" spans="2:10">
      <c r="B1350" s="43"/>
      <c r="E1350" s="43"/>
      <c r="J1350" s="1183"/>
    </row>
    <row r="1351" spans="2:10">
      <c r="B1351" s="43"/>
      <c r="E1351" s="43"/>
      <c r="J1351" s="1183"/>
    </row>
    <row r="1352" spans="2:10">
      <c r="B1352" s="43"/>
      <c r="E1352" s="43"/>
      <c r="J1352" s="1183"/>
    </row>
    <row r="1353" spans="2:10">
      <c r="B1353" s="43"/>
      <c r="E1353" s="43"/>
      <c r="J1353" s="1183"/>
    </row>
    <row r="1354" spans="2:10">
      <c r="B1354" s="43"/>
      <c r="E1354" s="43"/>
      <c r="J1354" s="1183"/>
    </row>
    <row r="1355" spans="2:10">
      <c r="B1355" s="43"/>
      <c r="E1355" s="43"/>
      <c r="J1355" s="1183"/>
    </row>
    <row r="1356" spans="2:10">
      <c r="B1356" s="43"/>
      <c r="E1356" s="43"/>
      <c r="J1356" s="1183"/>
    </row>
    <row r="1357" spans="2:10">
      <c r="B1357" s="43"/>
      <c r="E1357" s="43"/>
      <c r="J1357" s="1183"/>
    </row>
    <row r="1358" spans="2:10">
      <c r="B1358" s="43"/>
      <c r="E1358" s="43"/>
      <c r="J1358" s="1183"/>
    </row>
    <row r="1359" spans="2:10">
      <c r="B1359" s="43"/>
      <c r="E1359" s="43"/>
      <c r="J1359" s="1183"/>
    </row>
    <row r="1360" spans="2:10">
      <c r="B1360" s="43"/>
      <c r="E1360" s="43"/>
      <c r="J1360" s="1183"/>
    </row>
    <row r="1361" spans="2:10">
      <c r="B1361" s="43"/>
      <c r="E1361" s="43"/>
      <c r="J1361" s="1183"/>
    </row>
    <row r="1362" spans="2:10">
      <c r="B1362" s="43"/>
      <c r="E1362" s="43"/>
      <c r="J1362" s="1183"/>
    </row>
    <row r="1363" spans="2:10">
      <c r="B1363" s="43"/>
      <c r="E1363" s="43"/>
      <c r="J1363" s="1183"/>
    </row>
    <row r="1364" spans="2:10">
      <c r="B1364" s="43"/>
      <c r="E1364" s="43"/>
      <c r="J1364" s="1183"/>
    </row>
    <row r="1365" spans="2:10">
      <c r="B1365" s="43"/>
      <c r="E1365" s="43"/>
      <c r="J1365" s="1183"/>
    </row>
    <row r="1366" spans="2:10">
      <c r="B1366" s="43"/>
      <c r="E1366" s="43"/>
      <c r="J1366" s="1183"/>
    </row>
    <row r="1367" spans="2:10">
      <c r="B1367" s="43"/>
      <c r="E1367" s="43"/>
      <c r="J1367" s="1183"/>
    </row>
    <row r="1368" spans="2:10">
      <c r="B1368" s="43"/>
      <c r="E1368" s="43"/>
      <c r="J1368" s="1183"/>
    </row>
    <row r="1369" spans="2:10">
      <c r="B1369" s="43"/>
      <c r="E1369" s="43"/>
      <c r="J1369" s="1183"/>
    </row>
    <row r="1370" spans="2:10">
      <c r="B1370" s="43"/>
      <c r="E1370" s="43"/>
      <c r="J1370" s="1183"/>
    </row>
    <row r="1371" spans="2:10">
      <c r="B1371" s="43"/>
      <c r="E1371" s="43"/>
      <c r="J1371" s="1183"/>
    </row>
    <row r="1372" spans="2:10">
      <c r="B1372" s="43"/>
      <c r="E1372" s="43"/>
      <c r="J1372" s="1183"/>
    </row>
    <row r="1373" spans="2:10">
      <c r="B1373" s="43"/>
      <c r="E1373" s="43"/>
      <c r="J1373" s="1183"/>
    </row>
    <row r="1374" spans="2:10">
      <c r="B1374" s="43"/>
      <c r="E1374" s="43"/>
      <c r="J1374" s="1183"/>
    </row>
    <row r="1375" spans="2:10">
      <c r="B1375" s="43"/>
      <c r="E1375" s="43"/>
      <c r="J1375" s="1183"/>
    </row>
    <row r="1376" spans="2:10">
      <c r="B1376" s="43"/>
      <c r="E1376" s="43"/>
      <c r="J1376" s="1183"/>
    </row>
    <row r="1377" spans="2:10">
      <c r="B1377" s="43"/>
      <c r="E1377" s="43"/>
      <c r="J1377" s="1183"/>
    </row>
    <row r="1378" spans="2:10">
      <c r="B1378" s="43"/>
      <c r="E1378" s="43"/>
      <c r="J1378" s="1183"/>
    </row>
    <row r="1379" spans="2:10">
      <c r="B1379" s="43"/>
      <c r="E1379" s="43"/>
      <c r="J1379" s="1183"/>
    </row>
    <row r="1380" spans="2:10">
      <c r="B1380" s="43"/>
      <c r="E1380" s="43"/>
      <c r="J1380" s="1183"/>
    </row>
    <row r="1381" spans="2:10">
      <c r="B1381" s="43"/>
      <c r="E1381" s="43"/>
      <c r="J1381" s="1183"/>
    </row>
    <row r="1382" spans="2:10">
      <c r="B1382" s="43"/>
      <c r="E1382" s="43"/>
      <c r="J1382" s="1183"/>
    </row>
    <row r="1383" spans="2:10">
      <c r="B1383" s="43"/>
      <c r="E1383" s="43"/>
      <c r="J1383" s="1183"/>
    </row>
    <row r="1384" spans="2:10">
      <c r="B1384" s="43"/>
      <c r="E1384" s="43"/>
      <c r="J1384" s="1183"/>
    </row>
    <row r="1385" spans="2:10">
      <c r="B1385" s="43"/>
      <c r="E1385" s="43"/>
      <c r="J1385" s="1183"/>
    </row>
    <row r="1386" spans="2:10">
      <c r="B1386" s="43"/>
      <c r="E1386" s="43"/>
      <c r="J1386" s="1183"/>
    </row>
    <row r="1387" spans="2:10">
      <c r="B1387" s="43"/>
      <c r="E1387" s="43"/>
      <c r="J1387" s="1183"/>
    </row>
    <row r="1388" spans="2:10">
      <c r="B1388" s="43"/>
      <c r="E1388" s="43"/>
      <c r="J1388" s="1183"/>
    </row>
    <row r="1389" spans="2:10">
      <c r="B1389" s="43"/>
      <c r="E1389" s="43"/>
      <c r="J1389" s="1183"/>
    </row>
    <row r="1390" spans="2:10">
      <c r="B1390" s="43"/>
      <c r="E1390" s="43"/>
      <c r="J1390" s="1183"/>
    </row>
    <row r="1391" spans="2:10">
      <c r="B1391" s="43"/>
      <c r="E1391" s="43"/>
      <c r="J1391" s="1183"/>
    </row>
    <row r="1392" spans="2:10">
      <c r="B1392" s="43"/>
      <c r="E1392" s="43"/>
      <c r="J1392" s="1183"/>
    </row>
    <row r="1393" spans="1:13">
      <c r="B1393" s="43"/>
      <c r="E1393" s="43"/>
      <c r="J1393" s="1183"/>
    </row>
    <row r="1394" spans="1:13">
      <c r="B1394" s="43"/>
      <c r="E1394" s="43"/>
      <c r="J1394" s="1183"/>
    </row>
    <row r="1395" spans="1:13">
      <c r="B1395" s="43"/>
      <c r="E1395" s="43"/>
      <c r="J1395" s="1183"/>
    </row>
    <row r="1396" spans="1:13">
      <c r="B1396" s="43"/>
      <c r="E1396" s="43"/>
      <c r="J1396" s="1183"/>
    </row>
    <row r="1397" spans="1:13">
      <c r="B1397" s="43"/>
      <c r="E1397" s="43"/>
      <c r="J1397" s="1183"/>
    </row>
    <row r="1398" spans="1:13">
      <c r="B1398" s="43"/>
      <c r="E1398" s="43"/>
      <c r="J1398" s="1183"/>
    </row>
    <row r="1399" spans="1:13">
      <c r="B1399" s="43"/>
      <c r="E1399" s="43"/>
      <c r="J1399" s="1183"/>
    </row>
    <row r="1400" spans="1:13">
      <c r="B1400" s="43"/>
      <c r="E1400" s="43"/>
      <c r="J1400" s="1183"/>
    </row>
    <row r="1401" spans="1:13">
      <c r="B1401" s="43"/>
      <c r="E1401" s="43"/>
      <c r="J1401" s="1183"/>
    </row>
    <row r="1402" spans="1:13">
      <c r="B1402" s="43"/>
      <c r="E1402" s="43"/>
      <c r="J1402" s="1183"/>
    </row>
    <row r="1403" spans="1:13">
      <c r="E1403" s="43"/>
      <c r="J1403" s="1183"/>
    </row>
    <row r="1404" spans="1:13">
      <c r="E1404" s="43"/>
      <c r="J1404" s="1183"/>
    </row>
    <row r="1405" spans="1:13">
      <c r="E1405" s="43"/>
      <c r="J1405" s="1183"/>
    </row>
    <row r="1406" spans="1:13">
      <c r="E1406" s="43"/>
      <c r="J1406" s="1183"/>
    </row>
    <row r="1407" spans="1:13">
      <c r="A1407" s="43" t="s">
        <v>3163</v>
      </c>
      <c r="E1407" s="43"/>
      <c r="J1407" s="1183"/>
    </row>
    <row r="1408" spans="1:13" ht="46">
      <c r="A1408" s="507" t="s">
        <v>176</v>
      </c>
      <c r="B1408" s="507" t="s">
        <v>1838</v>
      </c>
      <c r="C1408" s="507" t="s">
        <v>3071</v>
      </c>
      <c r="D1408" s="1170" t="s">
        <v>3184</v>
      </c>
      <c r="E1408" s="507" t="s">
        <v>3072</v>
      </c>
      <c r="F1408" s="507" t="s">
        <v>3190</v>
      </c>
      <c r="G1408" s="507" t="s">
        <v>3164</v>
      </c>
      <c r="H1408" s="507" t="s">
        <v>3165</v>
      </c>
      <c r="I1408" s="507" t="s">
        <v>3166</v>
      </c>
      <c r="J1408" s="507" t="s">
        <v>3167</v>
      </c>
      <c r="K1408" s="507" t="s">
        <v>3168</v>
      </c>
      <c r="L1408" s="507" t="s">
        <v>126</v>
      </c>
      <c r="M1408" s="507" t="s">
        <v>3169</v>
      </c>
    </row>
    <row r="1409" spans="1:26">
      <c r="B1409" s="43"/>
      <c r="E1409" s="43"/>
      <c r="L1409" s="106"/>
      <c r="M1409" s="1195"/>
    </row>
    <row r="1410" spans="1:26">
      <c r="E1410" s="43"/>
    </row>
    <row r="1411" spans="1:26">
      <c r="E1411" s="43"/>
    </row>
    <row r="1412" spans="1:26">
      <c r="A1412" s="7" t="s">
        <v>3189</v>
      </c>
      <c r="E1412" s="43"/>
    </row>
    <row r="1413" spans="1:26">
      <c r="E1413" s="43"/>
    </row>
    <row r="1414" spans="1:26" ht="34.5">
      <c r="A1414" s="507" t="s">
        <v>176</v>
      </c>
      <c r="B1414" s="507" t="s">
        <v>1838</v>
      </c>
      <c r="C1414" s="507" t="s">
        <v>3071</v>
      </c>
      <c r="D1414" s="1170" t="s">
        <v>3184</v>
      </c>
      <c r="E1414" s="507" t="s">
        <v>3072</v>
      </c>
      <c r="F1414" s="507" t="s">
        <v>3190</v>
      </c>
      <c r="G1414" s="507" t="s">
        <v>3170</v>
      </c>
      <c r="H1414" s="507" t="s">
        <v>3171</v>
      </c>
      <c r="I1414" s="507" t="s">
        <v>3172</v>
      </c>
      <c r="J1414" s="507" t="s">
        <v>178</v>
      </c>
      <c r="K1414" s="507" t="s">
        <v>120</v>
      </c>
      <c r="L1414" s="507" t="s">
        <v>121</v>
      </c>
      <c r="M1414"/>
      <c r="N1414"/>
      <c r="O1414"/>
      <c r="P1414"/>
      <c r="Q1414"/>
      <c r="R1414"/>
      <c r="S1414"/>
      <c r="T1414"/>
      <c r="U1414"/>
      <c r="V1414"/>
      <c r="W1414"/>
      <c r="X1414"/>
      <c r="Y1414"/>
      <c r="Z1414"/>
    </row>
    <row r="1415" spans="1:26">
      <c r="B1415" s="43"/>
      <c r="E1415" s="43"/>
    </row>
    <row r="1416" spans="1:26">
      <c r="B1416" s="43"/>
      <c r="E1416" s="43"/>
    </row>
    <row r="1417" spans="1:26">
      <c r="B1417" s="43"/>
      <c r="E1417" s="43"/>
    </row>
    <row r="1418" spans="1:26">
      <c r="B1418" s="43"/>
      <c r="E1418" s="43"/>
    </row>
    <row r="1419" spans="1:26">
      <c r="B1419" s="43"/>
      <c r="E1419" s="43"/>
    </row>
    <row r="1420" spans="1:26">
      <c r="B1420" s="43"/>
      <c r="E1420" s="43"/>
    </row>
    <row r="1421" spans="1:26">
      <c r="B1421" s="43"/>
      <c r="E1421" s="43"/>
    </row>
    <row r="1422" spans="1:26">
      <c r="B1422" s="43"/>
      <c r="E1422" s="43"/>
    </row>
    <row r="1423" spans="1:26">
      <c r="B1423" s="43"/>
      <c r="E1423" s="43"/>
    </row>
    <row r="1424" spans="1:26">
      <c r="B1424" s="43"/>
      <c r="E1424" s="43"/>
    </row>
    <row r="1425" spans="1:28">
      <c r="B1425" s="43"/>
      <c r="E1425" s="43"/>
    </row>
    <row r="1426" spans="1:28">
      <c r="B1426" s="43"/>
      <c r="E1426" s="43"/>
    </row>
    <row r="1427" spans="1:28">
      <c r="B1427" s="43"/>
      <c r="E1427" s="43"/>
    </row>
    <row r="1428" spans="1:28">
      <c r="B1428" s="43"/>
      <c r="E1428" s="43"/>
    </row>
    <row r="1429" spans="1:28">
      <c r="B1429" s="43"/>
      <c r="E1429" s="43"/>
    </row>
    <row r="1430" spans="1:28">
      <c r="B1430" s="43"/>
      <c r="E1430" s="43"/>
    </row>
    <row r="1431" spans="1:28">
      <c r="B1431" s="43"/>
      <c r="E1431" s="43"/>
    </row>
    <row r="1432" spans="1:28">
      <c r="E1432" s="43"/>
    </row>
    <row r="1433" spans="1:28">
      <c r="E1433" s="43"/>
    </row>
    <row r="1434" spans="1:28">
      <c r="E1434" s="43"/>
    </row>
    <row r="1435" spans="1:28">
      <c r="E1435" s="43"/>
    </row>
    <row r="1438" spans="1:28">
      <c r="A1438" s="43" t="s">
        <v>3157</v>
      </c>
    </row>
    <row r="1440" spans="1:28" ht="69">
      <c r="A1440" s="507" t="s">
        <v>176</v>
      </c>
      <c r="B1440" s="507" t="s">
        <v>1838</v>
      </c>
      <c r="C1440" s="507" t="s">
        <v>3071</v>
      </c>
      <c r="D1440" s="1170" t="s">
        <v>3184</v>
      </c>
      <c r="E1440" s="507" t="s">
        <v>3072</v>
      </c>
      <c r="F1440" s="507" t="s">
        <v>3190</v>
      </c>
      <c r="G1440" s="507" t="s">
        <v>3161</v>
      </c>
      <c r="H1440" s="1118" t="s">
        <v>3103</v>
      </c>
      <c r="I1440" s="507" t="s">
        <v>987</v>
      </c>
      <c r="J1440" s="507" t="s">
        <v>104</v>
      </c>
      <c r="K1440" s="507" t="s">
        <v>105</v>
      </c>
      <c r="L1440" s="507" t="s">
        <v>124</v>
      </c>
      <c r="M1440" s="507" t="s">
        <v>106</v>
      </c>
      <c r="N1440" s="507" t="s">
        <v>3085</v>
      </c>
      <c r="O1440" s="507" t="s">
        <v>3162</v>
      </c>
      <c r="P1440" s="507" t="s">
        <v>3160</v>
      </c>
      <c r="Q1440" s="507" t="s">
        <v>2870</v>
      </c>
      <c r="R1440" s="507" t="s">
        <v>3086</v>
      </c>
      <c r="S1440" s="507" t="s">
        <v>3087</v>
      </c>
      <c r="T1440" s="507" t="s">
        <v>3088</v>
      </c>
      <c r="U1440" s="507" t="s">
        <v>3159</v>
      </c>
      <c r="V1440" s="507" t="s">
        <v>310</v>
      </c>
      <c r="W1440" s="507" t="s">
        <v>24</v>
      </c>
      <c r="X1440" s="507" t="s">
        <v>311</v>
      </c>
      <c r="Y1440" s="507" t="s">
        <v>107</v>
      </c>
      <c r="Z1440" s="507" t="s">
        <v>2963</v>
      </c>
      <c r="AA1440" s="507" t="s">
        <v>2964</v>
      </c>
      <c r="AB1440" s="507" t="s">
        <v>3158</v>
      </c>
    </row>
    <row r="1441" spans="2:28">
      <c r="B1441" s="43"/>
      <c r="E1441" s="43"/>
      <c r="V1441" s="36"/>
      <c r="W1441" s="36"/>
      <c r="X1441" s="36"/>
      <c r="Y1441" s="36"/>
      <c r="Z1441" s="36"/>
      <c r="AA1441" s="36"/>
      <c r="AB1441" s="36"/>
    </row>
    <row r="1442" spans="2:28">
      <c r="B1442" s="43"/>
      <c r="E1442" s="43"/>
      <c r="V1442" s="36"/>
      <c r="W1442" s="36"/>
      <c r="X1442" s="36"/>
      <c r="Y1442" s="36"/>
      <c r="Z1442" s="36"/>
      <c r="AA1442" s="36"/>
      <c r="AB1442" s="36"/>
    </row>
    <row r="1443" spans="2:28">
      <c r="B1443" s="43"/>
      <c r="E1443" s="43"/>
      <c r="V1443" s="36"/>
      <c r="W1443" s="36"/>
      <c r="X1443" s="36"/>
      <c r="Y1443" s="36"/>
      <c r="Z1443" s="36"/>
      <c r="AA1443" s="36"/>
      <c r="AB1443" s="36"/>
    </row>
    <row r="1444" spans="2:28">
      <c r="B1444" s="43"/>
      <c r="E1444" s="43"/>
      <c r="V1444" s="36"/>
      <c r="W1444" s="36"/>
      <c r="X1444" s="36"/>
      <c r="Y1444" s="36"/>
      <c r="Z1444" s="36"/>
      <c r="AA1444" s="36"/>
      <c r="AB1444" s="36"/>
    </row>
    <row r="1445" spans="2:28">
      <c r="B1445" s="43"/>
      <c r="E1445" s="43"/>
      <c r="V1445" s="36"/>
      <c r="W1445" s="36"/>
      <c r="X1445" s="36"/>
      <c r="Y1445" s="36"/>
      <c r="Z1445" s="36"/>
      <c r="AA1445" s="36"/>
      <c r="AB1445" s="36"/>
    </row>
    <row r="1446" spans="2:28">
      <c r="B1446" s="43"/>
      <c r="E1446" s="43"/>
      <c r="V1446" s="36"/>
      <c r="W1446" s="36"/>
      <c r="X1446" s="36"/>
      <c r="Y1446" s="36"/>
      <c r="Z1446" s="36"/>
      <c r="AA1446" s="36"/>
      <c r="AB1446" s="36"/>
    </row>
    <row r="1447" spans="2:28">
      <c r="B1447" s="43"/>
      <c r="E1447" s="43"/>
      <c r="V1447" s="36"/>
      <c r="W1447" s="36"/>
      <c r="X1447" s="36"/>
      <c r="Y1447" s="36"/>
      <c r="Z1447" s="36"/>
      <c r="AA1447" s="36"/>
      <c r="AB1447" s="36"/>
    </row>
    <row r="1448" spans="2:28">
      <c r="B1448" s="43"/>
      <c r="E1448" s="43"/>
      <c r="V1448" s="36"/>
      <c r="W1448" s="36"/>
      <c r="X1448" s="36"/>
      <c r="Y1448" s="36"/>
      <c r="Z1448" s="36"/>
      <c r="AA1448" s="36"/>
      <c r="AB1448" s="36"/>
    </row>
    <row r="1449" spans="2:28">
      <c r="B1449" s="43"/>
      <c r="E1449" s="43"/>
      <c r="V1449" s="36"/>
      <c r="W1449" s="36"/>
      <c r="X1449" s="36"/>
      <c r="Y1449" s="36"/>
      <c r="Z1449" s="36"/>
      <c r="AA1449" s="36"/>
      <c r="AB1449" s="36"/>
    </row>
    <row r="1450" spans="2:28">
      <c r="B1450" s="43"/>
      <c r="E1450" s="43"/>
      <c r="V1450" s="36"/>
      <c r="W1450" s="36"/>
      <c r="X1450" s="36"/>
      <c r="Y1450" s="36"/>
      <c r="Z1450" s="36"/>
      <c r="AA1450" s="36"/>
      <c r="AB1450" s="36"/>
    </row>
    <row r="1451" spans="2:28">
      <c r="B1451" s="43"/>
      <c r="E1451" s="43"/>
      <c r="V1451" s="36"/>
      <c r="W1451" s="36"/>
      <c r="X1451" s="36"/>
      <c r="Y1451" s="36"/>
      <c r="Z1451" s="36"/>
      <c r="AA1451" s="36"/>
      <c r="AB1451" s="36"/>
    </row>
    <row r="1452" spans="2:28">
      <c r="B1452" s="43"/>
      <c r="E1452" s="43"/>
      <c r="V1452" s="36"/>
      <c r="W1452" s="36"/>
      <c r="X1452" s="36"/>
      <c r="Y1452" s="36"/>
      <c r="Z1452" s="36"/>
      <c r="AA1452" s="36"/>
      <c r="AB1452" s="36"/>
    </row>
    <row r="1453" spans="2:28">
      <c r="B1453" s="43"/>
      <c r="E1453" s="43"/>
      <c r="V1453" s="36"/>
      <c r="W1453" s="36"/>
      <c r="X1453" s="36"/>
      <c r="Y1453" s="36"/>
      <c r="Z1453" s="36"/>
      <c r="AA1453" s="36"/>
      <c r="AB1453" s="36"/>
    </row>
    <row r="1454" spans="2:28">
      <c r="B1454" s="43"/>
      <c r="E1454" s="43"/>
      <c r="V1454" s="36"/>
      <c r="W1454" s="36"/>
      <c r="X1454" s="36"/>
      <c r="Y1454" s="36"/>
      <c r="Z1454" s="36"/>
      <c r="AA1454" s="36"/>
      <c r="AB1454" s="36"/>
    </row>
    <row r="1455" spans="2:28">
      <c r="B1455" s="43"/>
      <c r="E1455" s="43"/>
      <c r="V1455" s="36"/>
      <c r="W1455" s="36"/>
      <c r="X1455" s="36"/>
      <c r="Y1455" s="36"/>
      <c r="Z1455" s="36"/>
      <c r="AA1455" s="36"/>
      <c r="AB1455" s="36"/>
    </row>
    <row r="1456" spans="2:28">
      <c r="B1456" s="43"/>
      <c r="E1456" s="43"/>
      <c r="V1456" s="36"/>
      <c r="W1456" s="36"/>
      <c r="X1456" s="36"/>
      <c r="Y1456" s="36"/>
      <c r="Z1456" s="36"/>
      <c r="AA1456" s="36"/>
      <c r="AB1456" s="36"/>
    </row>
    <row r="1457" spans="2:28">
      <c r="B1457" s="43"/>
      <c r="E1457" s="43"/>
      <c r="V1457" s="36"/>
      <c r="W1457" s="36"/>
      <c r="X1457" s="36"/>
      <c r="Y1457" s="36"/>
      <c r="Z1457" s="36"/>
      <c r="AA1457" s="36"/>
      <c r="AB1457" s="36"/>
    </row>
    <row r="1458" spans="2:28">
      <c r="B1458" s="43"/>
      <c r="E1458" s="43"/>
      <c r="V1458" s="36"/>
      <c r="W1458" s="36"/>
      <c r="X1458" s="36"/>
      <c r="Y1458" s="36"/>
      <c r="Z1458" s="36"/>
      <c r="AA1458" s="36"/>
      <c r="AB1458" s="36"/>
    </row>
    <row r="1459" spans="2:28">
      <c r="B1459" s="43"/>
      <c r="E1459" s="43"/>
      <c r="V1459" s="36"/>
      <c r="W1459" s="36"/>
      <c r="X1459" s="36"/>
      <c r="Y1459" s="36"/>
      <c r="Z1459" s="36"/>
      <c r="AA1459" s="36"/>
      <c r="AB1459" s="36"/>
    </row>
    <row r="1460" spans="2:28">
      <c r="B1460" s="43"/>
      <c r="E1460" s="43"/>
      <c r="V1460" s="36"/>
      <c r="W1460" s="36"/>
      <c r="X1460" s="36"/>
      <c r="Y1460" s="36"/>
      <c r="Z1460" s="36"/>
      <c r="AA1460" s="36"/>
      <c r="AB1460" s="36"/>
    </row>
    <row r="1461" spans="2:28">
      <c r="B1461" s="43"/>
      <c r="E1461" s="43"/>
      <c r="V1461" s="36"/>
      <c r="W1461" s="36"/>
      <c r="X1461" s="36"/>
      <c r="Y1461" s="36"/>
      <c r="Z1461" s="36"/>
      <c r="AA1461" s="36"/>
      <c r="AB1461" s="36"/>
    </row>
    <row r="1462" spans="2:28">
      <c r="B1462" s="43"/>
      <c r="E1462" s="43"/>
      <c r="V1462" s="36"/>
      <c r="W1462" s="36"/>
      <c r="X1462" s="36"/>
      <c r="Y1462" s="36"/>
      <c r="Z1462" s="36"/>
      <c r="AA1462" s="36"/>
      <c r="AB1462" s="36"/>
    </row>
    <row r="1463" spans="2:28">
      <c r="B1463" s="43"/>
      <c r="E1463" s="43"/>
      <c r="V1463" s="36"/>
      <c r="W1463" s="36"/>
      <c r="X1463" s="36"/>
      <c r="Y1463" s="36"/>
      <c r="Z1463" s="36"/>
      <c r="AA1463" s="36"/>
      <c r="AB1463" s="36"/>
    </row>
    <row r="1464" spans="2:28">
      <c r="B1464" s="43"/>
      <c r="E1464" s="43"/>
      <c r="V1464" s="36"/>
      <c r="W1464" s="36"/>
      <c r="X1464" s="36"/>
      <c r="Y1464" s="36"/>
      <c r="Z1464" s="36"/>
      <c r="AA1464" s="36"/>
      <c r="AB1464" s="36"/>
    </row>
    <row r="1465" spans="2:28">
      <c r="B1465" s="43"/>
      <c r="E1465" s="43"/>
      <c r="V1465" s="36"/>
      <c r="W1465" s="36"/>
      <c r="X1465" s="36"/>
      <c r="Y1465" s="36"/>
      <c r="Z1465" s="36"/>
      <c r="AA1465" s="36"/>
      <c r="AB1465" s="36"/>
    </row>
    <row r="1466" spans="2:28">
      <c r="B1466" s="43"/>
      <c r="E1466" s="43"/>
      <c r="V1466" s="36"/>
      <c r="W1466" s="36"/>
      <c r="X1466" s="36"/>
      <c r="Y1466" s="36"/>
      <c r="Z1466" s="36"/>
      <c r="AA1466" s="36"/>
      <c r="AB1466" s="36"/>
    </row>
    <row r="1467" spans="2:28">
      <c r="B1467" s="43"/>
      <c r="E1467" s="43"/>
      <c r="V1467" s="36"/>
      <c r="W1467" s="36"/>
      <c r="X1467" s="36"/>
      <c r="Y1467" s="36"/>
      <c r="Z1467" s="36"/>
      <c r="AA1467" s="36"/>
      <c r="AB1467" s="36"/>
    </row>
    <row r="1468" spans="2:28">
      <c r="B1468" s="43"/>
      <c r="E1468" s="43"/>
      <c r="V1468" s="36"/>
      <c r="W1468" s="36"/>
      <c r="X1468" s="36"/>
      <c r="Y1468" s="36"/>
      <c r="Z1468" s="36"/>
      <c r="AA1468" s="36"/>
      <c r="AB1468" s="36"/>
    </row>
    <row r="1469" spans="2:28">
      <c r="B1469" s="43"/>
      <c r="E1469" s="43"/>
      <c r="V1469" s="36"/>
      <c r="W1469" s="36"/>
      <c r="X1469" s="36"/>
      <c r="Y1469" s="36"/>
      <c r="Z1469" s="36"/>
      <c r="AA1469" s="36"/>
      <c r="AB1469" s="36"/>
    </row>
    <row r="1470" spans="2:28">
      <c r="B1470" s="43"/>
      <c r="E1470" s="43"/>
      <c r="V1470" s="36"/>
      <c r="W1470" s="36"/>
      <c r="X1470" s="36"/>
      <c r="Y1470" s="36"/>
      <c r="Z1470" s="36"/>
      <c r="AA1470" s="36"/>
      <c r="AB1470" s="36"/>
    </row>
    <row r="1471" spans="2:28">
      <c r="B1471" s="43"/>
      <c r="E1471" s="43"/>
      <c r="V1471" s="36"/>
      <c r="W1471" s="36"/>
      <c r="X1471" s="36"/>
      <c r="Y1471" s="36"/>
      <c r="Z1471" s="36"/>
      <c r="AA1471" s="36"/>
      <c r="AB1471" s="36"/>
    </row>
    <row r="1472" spans="2:28">
      <c r="B1472" s="43"/>
      <c r="E1472" s="43"/>
      <c r="V1472" s="36"/>
      <c r="W1472" s="36"/>
      <c r="X1472" s="36"/>
      <c r="Y1472" s="36"/>
      <c r="Z1472" s="36"/>
      <c r="AA1472" s="36"/>
      <c r="AB1472" s="36"/>
    </row>
    <row r="1473" spans="2:28">
      <c r="B1473" s="43"/>
      <c r="E1473" s="43"/>
      <c r="V1473" s="36"/>
      <c r="W1473" s="36"/>
      <c r="X1473" s="36"/>
      <c r="Y1473" s="36"/>
      <c r="Z1473" s="36"/>
      <c r="AA1473" s="36"/>
      <c r="AB1473" s="36"/>
    </row>
    <row r="1474" spans="2:28">
      <c r="B1474" s="43"/>
      <c r="E1474" s="43"/>
      <c r="V1474" s="36"/>
      <c r="W1474" s="36"/>
      <c r="X1474" s="36"/>
      <c r="Y1474" s="36"/>
      <c r="Z1474" s="36"/>
      <c r="AA1474" s="36"/>
      <c r="AB1474" s="36"/>
    </row>
    <row r="1475" spans="2:28">
      <c r="B1475" s="43"/>
      <c r="E1475" s="43"/>
      <c r="V1475" s="36"/>
      <c r="W1475" s="36"/>
      <c r="X1475" s="36"/>
      <c r="Y1475" s="36"/>
      <c r="Z1475" s="36"/>
      <c r="AA1475" s="36"/>
      <c r="AB1475" s="36"/>
    </row>
    <row r="1476" spans="2:28">
      <c r="B1476" s="43"/>
      <c r="E1476" s="43"/>
      <c r="V1476" s="36"/>
      <c r="W1476" s="36"/>
      <c r="X1476" s="36"/>
      <c r="Y1476" s="36"/>
      <c r="Z1476" s="36"/>
      <c r="AA1476" s="36"/>
      <c r="AB1476" s="36"/>
    </row>
    <row r="1477" spans="2:28">
      <c r="B1477" s="43"/>
      <c r="E1477" s="43"/>
      <c r="V1477" s="36"/>
      <c r="W1477" s="36"/>
      <c r="X1477" s="36"/>
      <c r="Y1477" s="36"/>
      <c r="Z1477" s="36"/>
      <c r="AA1477" s="36"/>
      <c r="AB1477" s="36"/>
    </row>
    <row r="1478" spans="2:28">
      <c r="B1478" s="43"/>
      <c r="E1478" s="43"/>
      <c r="V1478" s="36"/>
      <c r="W1478" s="36"/>
      <c r="X1478" s="36"/>
      <c r="Y1478" s="36"/>
      <c r="Z1478" s="36"/>
      <c r="AA1478" s="36"/>
      <c r="AB1478" s="36"/>
    </row>
    <row r="1479" spans="2:28">
      <c r="B1479" s="43"/>
      <c r="E1479" s="43"/>
      <c r="V1479" s="36"/>
      <c r="W1479" s="36"/>
      <c r="X1479" s="36"/>
      <c r="Y1479" s="36"/>
      <c r="Z1479" s="36"/>
      <c r="AA1479" s="36"/>
      <c r="AB1479" s="36"/>
    </row>
    <row r="1480" spans="2:28">
      <c r="B1480" s="43"/>
      <c r="E1480" s="43"/>
      <c r="V1480" s="36"/>
      <c r="W1480" s="36"/>
      <c r="X1480" s="36"/>
      <c r="Y1480" s="36"/>
      <c r="Z1480" s="36"/>
      <c r="AA1480" s="36"/>
      <c r="AB1480" s="36"/>
    </row>
    <row r="1481" spans="2:28">
      <c r="B1481" s="43"/>
      <c r="E1481" s="43"/>
      <c r="V1481" s="36"/>
      <c r="W1481" s="36"/>
      <c r="X1481" s="36"/>
      <c r="Y1481" s="36"/>
      <c r="Z1481" s="36"/>
      <c r="AA1481" s="36"/>
      <c r="AB1481" s="36"/>
    </row>
    <row r="1482" spans="2:28">
      <c r="B1482" s="43"/>
      <c r="E1482" s="43"/>
      <c r="V1482" s="36"/>
      <c r="W1482" s="36"/>
      <c r="X1482" s="36"/>
      <c r="Y1482" s="36"/>
      <c r="Z1482" s="36"/>
      <c r="AA1482" s="36"/>
      <c r="AB1482" s="36"/>
    </row>
    <row r="1483" spans="2:28">
      <c r="B1483" s="43"/>
      <c r="E1483" s="43"/>
      <c r="V1483" s="36"/>
      <c r="W1483" s="36"/>
      <c r="X1483" s="36"/>
      <c r="Y1483" s="36"/>
      <c r="Z1483" s="36"/>
      <c r="AA1483" s="36"/>
      <c r="AB1483" s="36"/>
    </row>
    <row r="1484" spans="2:28">
      <c r="B1484" s="43"/>
      <c r="E1484" s="43"/>
      <c r="V1484" s="36"/>
      <c r="W1484" s="36"/>
      <c r="X1484" s="36"/>
      <c r="Y1484" s="36"/>
      <c r="Z1484" s="36"/>
      <c r="AA1484" s="36"/>
      <c r="AB1484" s="36"/>
    </row>
    <row r="1485" spans="2:28">
      <c r="B1485" s="43"/>
      <c r="E1485" s="43"/>
      <c r="V1485" s="36"/>
      <c r="W1485" s="36"/>
      <c r="X1485" s="36"/>
      <c r="Y1485" s="36"/>
      <c r="Z1485" s="36"/>
      <c r="AA1485" s="36"/>
      <c r="AB1485" s="36"/>
    </row>
    <row r="1486" spans="2:28">
      <c r="B1486" s="43"/>
      <c r="E1486" s="43"/>
      <c r="V1486" s="36"/>
      <c r="W1486" s="36"/>
      <c r="X1486" s="36"/>
      <c r="Y1486" s="36"/>
      <c r="Z1486" s="36"/>
      <c r="AA1486" s="36"/>
      <c r="AB1486" s="36"/>
    </row>
    <row r="1487" spans="2:28">
      <c r="B1487" s="43"/>
      <c r="E1487" s="43"/>
      <c r="V1487" s="36"/>
      <c r="W1487" s="36"/>
      <c r="X1487" s="36"/>
      <c r="Y1487" s="36"/>
      <c r="Z1487" s="36"/>
      <c r="AA1487" s="36"/>
      <c r="AB1487" s="36"/>
    </row>
    <row r="1488" spans="2:28">
      <c r="B1488" s="43"/>
      <c r="E1488" s="43"/>
      <c r="V1488" s="36"/>
      <c r="W1488" s="36"/>
      <c r="X1488" s="36"/>
      <c r="Y1488" s="36"/>
      <c r="Z1488" s="36"/>
      <c r="AA1488" s="36"/>
      <c r="AB1488" s="36"/>
    </row>
    <row r="1489" spans="2:28">
      <c r="B1489" s="43"/>
      <c r="E1489" s="43"/>
      <c r="V1489" s="36"/>
      <c r="W1489" s="36"/>
      <c r="X1489" s="36"/>
      <c r="Y1489" s="36"/>
      <c r="Z1489" s="36"/>
      <c r="AA1489" s="36"/>
      <c r="AB1489" s="36"/>
    </row>
    <row r="1490" spans="2:28">
      <c r="B1490" s="43"/>
      <c r="E1490" s="43"/>
      <c r="V1490" s="36"/>
      <c r="W1490" s="36"/>
      <c r="X1490" s="36"/>
      <c r="Y1490" s="36"/>
      <c r="Z1490" s="36"/>
      <c r="AA1490" s="36"/>
      <c r="AB1490" s="36"/>
    </row>
    <row r="1491" spans="2:28">
      <c r="B1491" s="43"/>
      <c r="E1491" s="43"/>
      <c r="V1491" s="36"/>
      <c r="W1491" s="36"/>
      <c r="X1491" s="36"/>
      <c r="Y1491" s="36"/>
      <c r="Z1491" s="36"/>
      <c r="AA1491" s="36"/>
      <c r="AB1491" s="36"/>
    </row>
    <row r="1492" spans="2:28">
      <c r="B1492" s="43"/>
      <c r="E1492" s="43"/>
      <c r="V1492" s="36"/>
      <c r="W1492" s="36"/>
      <c r="X1492" s="36"/>
      <c r="Y1492" s="36"/>
      <c r="Z1492" s="36"/>
      <c r="AA1492" s="36"/>
      <c r="AB1492" s="36"/>
    </row>
    <row r="1493" spans="2:28">
      <c r="B1493" s="43"/>
      <c r="E1493" s="43"/>
      <c r="V1493" s="36"/>
      <c r="W1493" s="36"/>
      <c r="X1493" s="36"/>
      <c r="Y1493" s="36"/>
      <c r="Z1493" s="36"/>
      <c r="AA1493" s="36"/>
      <c r="AB1493" s="36"/>
    </row>
    <row r="1494" spans="2:28">
      <c r="B1494" s="43"/>
      <c r="E1494" s="43"/>
      <c r="V1494" s="36"/>
      <c r="W1494" s="36"/>
      <c r="X1494" s="36"/>
      <c r="Y1494" s="36"/>
      <c r="Z1494" s="36"/>
      <c r="AA1494" s="36"/>
      <c r="AB1494" s="36"/>
    </row>
    <row r="1495" spans="2:28">
      <c r="B1495" s="43"/>
      <c r="E1495" s="43"/>
      <c r="V1495" s="36"/>
      <c r="W1495" s="36"/>
      <c r="X1495" s="36"/>
      <c r="Y1495" s="36"/>
      <c r="Z1495" s="36"/>
      <c r="AA1495" s="36"/>
      <c r="AB1495" s="36"/>
    </row>
    <row r="1496" spans="2:28">
      <c r="B1496" s="43"/>
      <c r="E1496" s="43"/>
      <c r="V1496" s="36"/>
      <c r="W1496" s="36"/>
      <c r="X1496" s="36"/>
      <c r="Y1496" s="36"/>
      <c r="Z1496" s="36"/>
      <c r="AA1496" s="36"/>
      <c r="AB1496" s="36"/>
    </row>
    <row r="1497" spans="2:28">
      <c r="B1497" s="43"/>
      <c r="E1497" s="43"/>
      <c r="V1497" s="36"/>
      <c r="W1497" s="36"/>
      <c r="X1497" s="36"/>
      <c r="Y1497" s="36"/>
      <c r="Z1497" s="36"/>
      <c r="AA1497" s="36"/>
      <c r="AB1497" s="36"/>
    </row>
    <row r="1498" spans="2:28">
      <c r="B1498" s="43"/>
      <c r="E1498" s="43"/>
      <c r="V1498" s="36"/>
      <c r="W1498" s="36"/>
      <c r="X1498" s="36"/>
      <c r="Y1498" s="36"/>
      <c r="Z1498" s="36"/>
      <c r="AA1498" s="36"/>
      <c r="AB1498" s="36"/>
    </row>
    <row r="1499" spans="2:28">
      <c r="B1499" s="43"/>
      <c r="E1499" s="43"/>
      <c r="V1499" s="36"/>
      <c r="W1499" s="36"/>
      <c r="X1499" s="36"/>
      <c r="Y1499" s="36"/>
      <c r="Z1499" s="36"/>
      <c r="AA1499" s="36"/>
      <c r="AB1499" s="36"/>
    </row>
    <row r="1500" spans="2:28">
      <c r="B1500" s="43"/>
      <c r="E1500" s="43"/>
      <c r="V1500" s="36"/>
      <c r="W1500" s="36"/>
      <c r="X1500" s="36"/>
      <c r="Y1500" s="36"/>
      <c r="Z1500" s="36"/>
      <c r="AA1500" s="36"/>
      <c r="AB1500" s="36"/>
    </row>
    <row r="1501" spans="2:28">
      <c r="B1501" s="43"/>
      <c r="E1501" s="43"/>
      <c r="V1501" s="36"/>
      <c r="W1501" s="36"/>
      <c r="X1501" s="36"/>
      <c r="Y1501" s="36"/>
      <c r="Z1501" s="36"/>
      <c r="AA1501" s="36"/>
      <c r="AB1501" s="36"/>
    </row>
    <row r="1502" spans="2:28">
      <c r="B1502" s="43"/>
      <c r="E1502" s="43"/>
      <c r="V1502" s="36"/>
      <c r="W1502" s="36"/>
      <c r="X1502" s="36"/>
      <c r="Y1502" s="36"/>
      <c r="Z1502" s="36"/>
      <c r="AA1502" s="36"/>
      <c r="AB1502" s="36"/>
    </row>
    <row r="1503" spans="2:28">
      <c r="B1503" s="43"/>
      <c r="E1503" s="43"/>
      <c r="V1503" s="36"/>
      <c r="W1503" s="36"/>
      <c r="X1503" s="36"/>
      <c r="Y1503" s="36"/>
      <c r="Z1503" s="36"/>
      <c r="AA1503" s="36"/>
      <c r="AB1503" s="36"/>
    </row>
    <row r="1504" spans="2:28">
      <c r="B1504" s="43"/>
      <c r="E1504" s="43"/>
      <c r="V1504" s="36"/>
      <c r="W1504" s="36"/>
      <c r="X1504" s="36"/>
      <c r="Y1504" s="36"/>
      <c r="Z1504" s="36"/>
      <c r="AA1504" s="36"/>
      <c r="AB1504" s="36"/>
    </row>
    <row r="1505" spans="2:28">
      <c r="B1505" s="43"/>
      <c r="E1505" s="43"/>
      <c r="V1505" s="36"/>
      <c r="W1505" s="36"/>
      <c r="X1505" s="36"/>
      <c r="Y1505" s="36"/>
      <c r="Z1505" s="36"/>
      <c r="AA1505" s="36"/>
      <c r="AB1505" s="36"/>
    </row>
    <row r="1506" spans="2:28">
      <c r="B1506" s="43"/>
      <c r="E1506" s="43"/>
      <c r="V1506" s="36"/>
      <c r="W1506" s="36"/>
      <c r="X1506" s="36"/>
      <c r="Y1506" s="36"/>
      <c r="Z1506" s="36"/>
      <c r="AA1506" s="36"/>
      <c r="AB1506" s="36"/>
    </row>
    <row r="1507" spans="2:28">
      <c r="B1507" s="43"/>
      <c r="E1507" s="43"/>
      <c r="V1507" s="36"/>
      <c r="W1507" s="36"/>
      <c r="X1507" s="36"/>
      <c r="Y1507" s="36"/>
      <c r="Z1507" s="36"/>
      <c r="AA1507" s="36"/>
      <c r="AB1507" s="36"/>
    </row>
    <row r="1508" spans="2:28">
      <c r="B1508" s="43"/>
      <c r="E1508" s="43"/>
      <c r="V1508" s="36"/>
      <c r="W1508" s="36"/>
      <c r="X1508" s="36"/>
      <c r="Y1508" s="36"/>
      <c r="Z1508" s="36"/>
      <c r="AA1508" s="36"/>
      <c r="AB1508" s="36"/>
    </row>
    <row r="1509" spans="2:28">
      <c r="B1509" s="43"/>
      <c r="E1509" s="43"/>
      <c r="V1509" s="36"/>
      <c r="W1509" s="36"/>
      <c r="X1509" s="36"/>
      <c r="Y1509" s="36"/>
      <c r="Z1509" s="36"/>
      <c r="AA1509" s="36"/>
      <c r="AB1509" s="36"/>
    </row>
    <row r="1510" spans="2:28">
      <c r="B1510" s="43"/>
      <c r="E1510" s="43"/>
      <c r="V1510" s="36"/>
      <c r="W1510" s="36"/>
      <c r="X1510" s="36"/>
      <c r="Y1510" s="36"/>
      <c r="Z1510" s="36"/>
      <c r="AA1510" s="36"/>
      <c r="AB1510" s="36"/>
    </row>
    <row r="1511" spans="2:28">
      <c r="B1511" s="43"/>
      <c r="E1511" s="43"/>
      <c r="V1511" s="36"/>
      <c r="W1511" s="36"/>
      <c r="X1511" s="36"/>
      <c r="Y1511" s="36"/>
      <c r="Z1511" s="36"/>
      <c r="AA1511" s="36"/>
      <c r="AB1511" s="36"/>
    </row>
    <row r="1512" spans="2:28">
      <c r="B1512" s="43"/>
      <c r="E1512" s="43"/>
      <c r="V1512" s="36"/>
      <c r="W1512" s="36"/>
      <c r="X1512" s="36"/>
      <c r="Y1512" s="36"/>
      <c r="Z1512" s="36"/>
      <c r="AA1512" s="36"/>
      <c r="AB1512" s="36"/>
    </row>
    <row r="1513" spans="2:28">
      <c r="B1513" s="43"/>
      <c r="E1513" s="43"/>
      <c r="V1513" s="36"/>
      <c r="W1513" s="36"/>
      <c r="X1513" s="36"/>
      <c r="Y1513" s="36"/>
      <c r="Z1513" s="36"/>
      <c r="AA1513" s="36"/>
      <c r="AB1513" s="36"/>
    </row>
    <row r="1514" spans="2:28">
      <c r="B1514" s="43"/>
      <c r="E1514" s="43"/>
      <c r="V1514" s="36"/>
      <c r="W1514" s="36"/>
      <c r="X1514" s="36"/>
      <c r="Y1514" s="36"/>
      <c r="Z1514" s="36"/>
      <c r="AA1514" s="36"/>
      <c r="AB1514" s="36"/>
    </row>
    <row r="1515" spans="2:28">
      <c r="B1515" s="43"/>
      <c r="E1515" s="43"/>
      <c r="V1515" s="36"/>
      <c r="W1515" s="36"/>
      <c r="X1515" s="36"/>
      <c r="Y1515" s="36"/>
      <c r="Z1515" s="36"/>
      <c r="AA1515" s="36"/>
      <c r="AB1515" s="36"/>
    </row>
    <row r="1516" spans="2:28">
      <c r="B1516" s="43"/>
      <c r="E1516" s="43"/>
      <c r="V1516" s="36"/>
      <c r="W1516" s="36"/>
      <c r="X1516" s="36"/>
      <c r="Y1516" s="36"/>
      <c r="Z1516" s="36"/>
      <c r="AA1516" s="36"/>
      <c r="AB1516" s="36"/>
    </row>
    <row r="1517" spans="2:28">
      <c r="B1517" s="43"/>
      <c r="E1517" s="43"/>
      <c r="V1517" s="36"/>
      <c r="W1517" s="36"/>
      <c r="X1517" s="36"/>
      <c r="Y1517" s="36"/>
      <c r="Z1517" s="36"/>
      <c r="AA1517" s="36"/>
      <c r="AB1517" s="36"/>
    </row>
    <row r="1518" spans="2:28">
      <c r="B1518" s="43"/>
      <c r="E1518" s="43"/>
      <c r="V1518" s="36"/>
      <c r="W1518" s="36"/>
      <c r="X1518" s="36"/>
      <c r="Y1518" s="36"/>
      <c r="Z1518" s="36"/>
      <c r="AA1518" s="36"/>
      <c r="AB1518" s="36"/>
    </row>
    <row r="1519" spans="2:28">
      <c r="B1519" s="43"/>
      <c r="E1519" s="43"/>
      <c r="V1519" s="36"/>
      <c r="W1519" s="36"/>
      <c r="X1519" s="36"/>
      <c r="Y1519" s="36"/>
      <c r="Z1519" s="36"/>
      <c r="AA1519" s="36"/>
      <c r="AB1519" s="36"/>
    </row>
    <row r="1520" spans="2:28">
      <c r="B1520" s="43"/>
      <c r="E1520" s="43"/>
      <c r="V1520" s="36"/>
      <c r="W1520" s="36"/>
      <c r="X1520" s="36"/>
      <c r="Y1520" s="36"/>
      <c r="Z1520" s="36"/>
      <c r="AA1520" s="36"/>
      <c r="AB1520" s="36"/>
    </row>
    <row r="1521" spans="2:28">
      <c r="B1521" s="43"/>
      <c r="E1521" s="43"/>
      <c r="V1521" s="36"/>
      <c r="W1521" s="36"/>
      <c r="X1521" s="36"/>
      <c r="Y1521" s="36"/>
      <c r="Z1521" s="36"/>
      <c r="AA1521" s="36"/>
      <c r="AB1521" s="36"/>
    </row>
    <row r="1522" spans="2:28">
      <c r="B1522" s="43"/>
      <c r="E1522" s="43"/>
      <c r="V1522" s="36"/>
      <c r="W1522" s="36"/>
      <c r="X1522" s="36"/>
      <c r="Y1522" s="36"/>
      <c r="Z1522" s="36"/>
      <c r="AA1522" s="36"/>
      <c r="AB1522" s="36"/>
    </row>
    <row r="1523" spans="2:28">
      <c r="B1523" s="43"/>
      <c r="E1523" s="43"/>
      <c r="V1523" s="36"/>
      <c r="W1523" s="36"/>
      <c r="X1523" s="36"/>
      <c r="Y1523" s="36"/>
      <c r="Z1523" s="36"/>
      <c r="AA1523" s="36"/>
      <c r="AB1523" s="36"/>
    </row>
    <row r="1524" spans="2:28">
      <c r="B1524" s="43"/>
      <c r="E1524" s="43"/>
      <c r="V1524" s="36"/>
      <c r="W1524" s="36"/>
      <c r="X1524" s="36"/>
      <c r="Y1524" s="36"/>
      <c r="Z1524" s="36"/>
      <c r="AA1524" s="36"/>
      <c r="AB1524" s="36"/>
    </row>
    <row r="1525" spans="2:28">
      <c r="B1525" s="43"/>
      <c r="E1525" s="43"/>
      <c r="V1525" s="36"/>
      <c r="W1525" s="36"/>
      <c r="X1525" s="36"/>
      <c r="Y1525" s="36"/>
      <c r="Z1525" s="36"/>
      <c r="AA1525" s="36"/>
      <c r="AB1525" s="36"/>
    </row>
    <row r="1526" spans="2:28">
      <c r="B1526" s="43"/>
      <c r="E1526" s="43"/>
      <c r="V1526" s="36"/>
      <c r="W1526" s="36"/>
      <c r="X1526" s="36"/>
      <c r="Y1526" s="36"/>
      <c r="Z1526" s="36"/>
      <c r="AA1526" s="36"/>
      <c r="AB1526" s="36"/>
    </row>
    <row r="1527" spans="2:28">
      <c r="B1527" s="43"/>
      <c r="E1527" s="43"/>
      <c r="V1527" s="36"/>
      <c r="W1527" s="36"/>
      <c r="X1527" s="36"/>
      <c r="Y1527" s="36"/>
      <c r="Z1527" s="36"/>
      <c r="AA1527" s="36"/>
      <c r="AB1527" s="36"/>
    </row>
    <row r="1528" spans="2:28">
      <c r="B1528" s="43"/>
      <c r="E1528" s="43"/>
      <c r="V1528" s="36"/>
      <c r="W1528" s="36"/>
      <c r="X1528" s="36"/>
      <c r="Y1528" s="36"/>
      <c r="Z1528" s="36"/>
      <c r="AA1528" s="36"/>
      <c r="AB1528" s="36"/>
    </row>
    <row r="1529" spans="2:28">
      <c r="B1529" s="43"/>
      <c r="E1529" s="43"/>
      <c r="V1529" s="36"/>
      <c r="W1529" s="36"/>
      <c r="X1529" s="36"/>
      <c r="Y1529" s="36"/>
      <c r="Z1529" s="36"/>
      <c r="AA1529" s="36"/>
      <c r="AB1529" s="36"/>
    </row>
    <row r="1530" spans="2:28">
      <c r="B1530" s="43"/>
      <c r="E1530" s="43"/>
      <c r="V1530" s="36"/>
      <c r="W1530" s="36"/>
      <c r="X1530" s="36"/>
      <c r="Y1530" s="36"/>
      <c r="Z1530" s="36"/>
      <c r="AA1530" s="36"/>
      <c r="AB1530" s="36"/>
    </row>
    <row r="1531" spans="2:28">
      <c r="B1531" s="43"/>
      <c r="E1531" s="43"/>
      <c r="V1531" s="36"/>
      <c r="W1531" s="36"/>
      <c r="X1531" s="36"/>
      <c r="Y1531" s="36"/>
      <c r="Z1531" s="36"/>
      <c r="AA1531" s="36"/>
      <c r="AB1531" s="36"/>
    </row>
    <row r="1532" spans="2:28">
      <c r="B1532" s="43"/>
      <c r="E1532" s="43"/>
      <c r="V1532" s="36"/>
      <c r="W1532" s="36"/>
      <c r="X1532" s="36"/>
      <c r="Y1532" s="36"/>
      <c r="Z1532" s="36"/>
      <c r="AA1532" s="36"/>
      <c r="AB1532" s="36"/>
    </row>
    <row r="1533" spans="2:28">
      <c r="B1533" s="43"/>
      <c r="E1533" s="43"/>
      <c r="V1533" s="36"/>
      <c r="W1533" s="36"/>
      <c r="X1533" s="36"/>
      <c r="Y1533" s="36"/>
      <c r="Z1533" s="36"/>
      <c r="AA1533" s="36"/>
      <c r="AB1533" s="36"/>
    </row>
    <row r="1534" spans="2:28">
      <c r="B1534" s="43"/>
      <c r="E1534" s="43"/>
      <c r="V1534" s="36"/>
      <c r="W1534" s="36"/>
      <c r="X1534" s="36"/>
      <c r="Y1534" s="36"/>
      <c r="Z1534" s="36"/>
      <c r="AA1534" s="36"/>
      <c r="AB1534" s="36"/>
    </row>
    <row r="1535" spans="2:28">
      <c r="B1535" s="43"/>
      <c r="E1535" s="43"/>
      <c r="V1535" s="36"/>
      <c r="W1535" s="36"/>
      <c r="X1535" s="36"/>
      <c r="Y1535" s="36"/>
      <c r="Z1535" s="36"/>
      <c r="AA1535" s="36"/>
      <c r="AB1535" s="36"/>
    </row>
    <row r="1536" spans="2:28">
      <c r="B1536" s="43"/>
      <c r="E1536" s="43"/>
      <c r="V1536" s="36"/>
      <c r="W1536" s="36"/>
      <c r="X1536" s="36"/>
      <c r="Y1536" s="36"/>
      <c r="Z1536" s="36"/>
      <c r="AA1536" s="36"/>
      <c r="AB1536" s="36"/>
    </row>
    <row r="1537" spans="2:28">
      <c r="B1537" s="43"/>
      <c r="E1537" s="43"/>
      <c r="V1537" s="36"/>
      <c r="W1537" s="36"/>
      <c r="X1537" s="36"/>
      <c r="Y1537" s="36"/>
      <c r="Z1537" s="36"/>
      <c r="AA1537" s="36"/>
      <c r="AB1537" s="36"/>
    </row>
    <row r="1538" spans="2:28">
      <c r="B1538" s="43"/>
      <c r="E1538" s="43"/>
      <c r="V1538" s="36"/>
      <c r="W1538" s="36"/>
      <c r="X1538" s="36"/>
      <c r="Y1538" s="36"/>
      <c r="Z1538" s="36"/>
      <c r="AA1538" s="36"/>
      <c r="AB1538" s="36"/>
    </row>
    <row r="1539" spans="2:28">
      <c r="B1539" s="43"/>
      <c r="E1539" s="43"/>
      <c r="V1539" s="36"/>
      <c r="W1539" s="36"/>
      <c r="X1539" s="36"/>
      <c r="Y1539" s="36"/>
      <c r="Z1539" s="36"/>
      <c r="AA1539" s="36"/>
      <c r="AB1539" s="36"/>
    </row>
    <row r="1540" spans="2:28">
      <c r="B1540" s="43"/>
      <c r="E1540" s="43"/>
      <c r="V1540" s="36"/>
      <c r="W1540" s="36"/>
      <c r="X1540" s="36"/>
      <c r="Y1540" s="36"/>
      <c r="Z1540" s="36"/>
      <c r="AA1540" s="36"/>
      <c r="AB1540" s="36"/>
    </row>
    <row r="1541" spans="2:28">
      <c r="B1541" s="43"/>
      <c r="E1541" s="43"/>
      <c r="V1541" s="36"/>
      <c r="W1541" s="36"/>
      <c r="X1541" s="36"/>
      <c r="Y1541" s="36"/>
      <c r="Z1541" s="36"/>
      <c r="AA1541" s="36"/>
      <c r="AB1541" s="36"/>
    </row>
    <row r="1542" spans="2:28">
      <c r="B1542" s="43"/>
      <c r="E1542" s="43"/>
      <c r="V1542" s="36"/>
      <c r="W1542" s="36"/>
      <c r="X1542" s="36"/>
      <c r="Y1542" s="36"/>
      <c r="Z1542" s="36"/>
      <c r="AA1542" s="36"/>
      <c r="AB1542" s="36"/>
    </row>
    <row r="1543" spans="2:28">
      <c r="B1543" s="43"/>
      <c r="E1543" s="43"/>
      <c r="V1543" s="36"/>
      <c r="W1543" s="36"/>
      <c r="X1543" s="36"/>
      <c r="Y1543" s="36"/>
      <c r="Z1543" s="36"/>
      <c r="AA1543" s="36"/>
      <c r="AB1543" s="36"/>
    </row>
    <row r="1544" spans="2:28">
      <c r="B1544" s="43"/>
      <c r="E1544" s="43"/>
      <c r="V1544" s="36"/>
      <c r="W1544" s="36"/>
      <c r="X1544" s="36"/>
      <c r="Y1544" s="36"/>
      <c r="Z1544" s="36"/>
      <c r="AA1544" s="36"/>
      <c r="AB1544" s="36"/>
    </row>
    <row r="1545" spans="2:28">
      <c r="B1545" s="43"/>
      <c r="E1545" s="43"/>
      <c r="V1545" s="36"/>
      <c r="W1545" s="36"/>
      <c r="X1545" s="36"/>
      <c r="Y1545" s="36"/>
      <c r="Z1545" s="36"/>
      <c r="AA1545" s="36"/>
      <c r="AB1545" s="36"/>
    </row>
    <row r="1546" spans="2:28">
      <c r="B1546" s="43"/>
      <c r="E1546" s="43"/>
      <c r="V1546" s="36"/>
      <c r="W1546" s="36"/>
      <c r="X1546" s="36"/>
      <c r="Y1546" s="36"/>
      <c r="Z1546" s="36"/>
      <c r="AA1546" s="36"/>
      <c r="AB1546" s="36"/>
    </row>
    <row r="1547" spans="2:28">
      <c r="B1547" s="43"/>
      <c r="E1547" s="43"/>
      <c r="V1547" s="36"/>
      <c r="W1547" s="36"/>
      <c r="X1547" s="36"/>
      <c r="Y1547" s="36"/>
      <c r="Z1547" s="36"/>
      <c r="AA1547" s="36"/>
      <c r="AB1547" s="36"/>
    </row>
    <row r="1548" spans="2:28">
      <c r="B1548" s="43"/>
      <c r="E1548" s="43"/>
      <c r="V1548" s="36"/>
      <c r="W1548" s="36"/>
      <c r="X1548" s="36"/>
      <c r="Y1548" s="36"/>
      <c r="Z1548" s="36"/>
      <c r="AA1548" s="36"/>
      <c r="AB1548" s="36"/>
    </row>
    <row r="1549" spans="2:28">
      <c r="B1549" s="43"/>
      <c r="E1549" s="43"/>
      <c r="V1549" s="36"/>
      <c r="W1549" s="36"/>
      <c r="X1549" s="36"/>
      <c r="Y1549" s="36"/>
      <c r="Z1549" s="36"/>
      <c r="AA1549" s="36"/>
      <c r="AB1549" s="36"/>
    </row>
    <row r="1550" spans="2:28">
      <c r="B1550" s="43"/>
      <c r="E1550" s="43"/>
      <c r="V1550" s="36"/>
      <c r="W1550" s="36"/>
      <c r="X1550" s="36"/>
      <c r="Y1550" s="36"/>
      <c r="Z1550" s="36"/>
      <c r="AA1550" s="36"/>
      <c r="AB1550" s="36"/>
    </row>
    <row r="1551" spans="2:28">
      <c r="B1551" s="43"/>
      <c r="E1551" s="43"/>
      <c r="V1551" s="36"/>
      <c r="W1551" s="36"/>
      <c r="X1551" s="36"/>
      <c r="Y1551" s="36"/>
      <c r="Z1551" s="36"/>
      <c r="AA1551" s="36"/>
      <c r="AB1551" s="36"/>
    </row>
    <row r="1552" spans="2:28">
      <c r="B1552" s="43"/>
      <c r="E1552" s="43"/>
      <c r="V1552" s="36"/>
      <c r="W1552" s="36"/>
      <c r="X1552" s="36"/>
      <c r="Y1552" s="36"/>
      <c r="Z1552" s="36"/>
      <c r="AA1552" s="36"/>
      <c r="AB1552" s="36"/>
    </row>
    <row r="1553" spans="2:28">
      <c r="B1553" s="43"/>
      <c r="E1553" s="43"/>
      <c r="V1553" s="36"/>
      <c r="W1553" s="36"/>
      <c r="X1553" s="36"/>
      <c r="Y1553" s="36"/>
      <c r="Z1553" s="36"/>
      <c r="AA1553" s="36"/>
      <c r="AB1553" s="36"/>
    </row>
    <row r="1554" spans="2:28">
      <c r="B1554" s="43"/>
      <c r="E1554" s="43"/>
      <c r="V1554" s="36"/>
      <c r="W1554" s="36"/>
      <c r="X1554" s="36"/>
      <c r="Y1554" s="36"/>
      <c r="Z1554" s="36"/>
      <c r="AA1554" s="36"/>
      <c r="AB1554" s="36"/>
    </row>
    <row r="1555" spans="2:28">
      <c r="B1555" s="43"/>
      <c r="E1555" s="43"/>
      <c r="V1555" s="36"/>
      <c r="W1555" s="36"/>
      <c r="X1555" s="36"/>
      <c r="Y1555" s="36"/>
      <c r="Z1555" s="36"/>
      <c r="AA1555" s="36"/>
      <c r="AB1555" s="36"/>
    </row>
    <row r="1556" spans="2:28">
      <c r="B1556" s="43"/>
      <c r="E1556" s="43"/>
      <c r="V1556" s="36"/>
      <c r="W1556" s="36"/>
      <c r="X1556" s="36"/>
      <c r="Y1556" s="36"/>
      <c r="Z1556" s="36"/>
      <c r="AA1556" s="36"/>
      <c r="AB1556" s="36"/>
    </row>
    <row r="1557" spans="2:28">
      <c r="B1557" s="43"/>
      <c r="E1557" s="43"/>
      <c r="V1557" s="36"/>
      <c r="W1557" s="36"/>
      <c r="X1557" s="36"/>
      <c r="Y1557" s="36"/>
      <c r="Z1557" s="36"/>
      <c r="AA1557" s="36"/>
      <c r="AB1557" s="36"/>
    </row>
    <row r="1558" spans="2:28">
      <c r="B1558" s="43"/>
      <c r="E1558" s="43"/>
      <c r="V1558" s="36"/>
      <c r="W1558" s="36"/>
      <c r="X1558" s="36"/>
      <c r="Y1558" s="36"/>
      <c r="Z1558" s="36"/>
      <c r="AA1558" s="36"/>
      <c r="AB1558" s="36"/>
    </row>
    <row r="1559" spans="2:28">
      <c r="B1559" s="43"/>
      <c r="E1559" s="43"/>
      <c r="V1559" s="36"/>
      <c r="W1559" s="36"/>
      <c r="X1559" s="36"/>
      <c r="Y1559" s="36"/>
      <c r="Z1559" s="36"/>
      <c r="AA1559" s="36"/>
      <c r="AB1559" s="36"/>
    </row>
    <row r="1560" spans="2:28">
      <c r="B1560" s="43"/>
      <c r="E1560" s="43"/>
      <c r="V1560" s="36"/>
      <c r="W1560" s="36"/>
      <c r="X1560" s="36"/>
      <c r="Y1560" s="36"/>
      <c r="Z1560" s="36"/>
      <c r="AA1560" s="36"/>
      <c r="AB1560" s="36"/>
    </row>
    <row r="1561" spans="2:28">
      <c r="B1561" s="43"/>
      <c r="E1561" s="43"/>
      <c r="V1561" s="36"/>
      <c r="W1561" s="36"/>
      <c r="X1561" s="36"/>
      <c r="Y1561" s="36"/>
      <c r="Z1561" s="36"/>
      <c r="AA1561" s="36"/>
      <c r="AB1561" s="36"/>
    </row>
    <row r="1562" spans="2:28">
      <c r="B1562" s="43"/>
      <c r="E1562" s="43"/>
      <c r="V1562" s="36"/>
      <c r="W1562" s="36"/>
      <c r="X1562" s="36"/>
      <c r="Y1562" s="36"/>
      <c r="Z1562" s="36"/>
      <c r="AA1562" s="36"/>
      <c r="AB1562" s="36"/>
    </row>
    <row r="1563" spans="2:28">
      <c r="B1563" s="43"/>
      <c r="E1563" s="43"/>
      <c r="V1563" s="36"/>
      <c r="W1563" s="36"/>
      <c r="X1563" s="36"/>
      <c r="Y1563" s="36"/>
      <c r="Z1563" s="36"/>
      <c r="AA1563" s="36"/>
      <c r="AB1563" s="36"/>
    </row>
    <row r="1564" spans="2:28">
      <c r="B1564" s="43"/>
      <c r="E1564" s="43"/>
      <c r="V1564" s="36"/>
      <c r="W1564" s="36"/>
      <c r="X1564" s="36"/>
      <c r="Y1564" s="36"/>
      <c r="Z1564" s="36"/>
      <c r="AA1564" s="36"/>
      <c r="AB1564" s="36"/>
    </row>
    <row r="1565" spans="2:28">
      <c r="B1565" s="43"/>
      <c r="E1565" s="43"/>
      <c r="V1565" s="36"/>
      <c r="W1565" s="36"/>
      <c r="X1565" s="36"/>
      <c r="Y1565" s="36"/>
      <c r="Z1565" s="36"/>
      <c r="AA1565" s="36"/>
      <c r="AB1565" s="36"/>
    </row>
    <row r="1566" spans="2:28">
      <c r="B1566" s="43"/>
      <c r="E1566" s="43"/>
      <c r="V1566" s="36"/>
      <c r="W1566" s="36"/>
      <c r="X1566" s="36"/>
      <c r="Y1566" s="36"/>
      <c r="Z1566" s="36"/>
      <c r="AA1566" s="36"/>
      <c r="AB1566" s="36"/>
    </row>
    <row r="1567" spans="2:28">
      <c r="B1567" s="43"/>
      <c r="E1567" s="43"/>
      <c r="V1567" s="36"/>
      <c r="W1567" s="36"/>
      <c r="X1567" s="36"/>
      <c r="Y1567" s="36"/>
      <c r="Z1567" s="36"/>
      <c r="AA1567" s="36"/>
      <c r="AB1567" s="36"/>
    </row>
    <row r="1568" spans="2:28">
      <c r="B1568" s="43"/>
      <c r="E1568" s="43"/>
      <c r="V1568" s="36"/>
      <c r="W1568" s="36"/>
      <c r="X1568" s="36"/>
      <c r="Y1568" s="36"/>
      <c r="Z1568" s="36"/>
      <c r="AA1568" s="36"/>
      <c r="AB1568" s="36"/>
    </row>
    <row r="1569" spans="2:28">
      <c r="B1569" s="43"/>
      <c r="E1569" s="43"/>
      <c r="V1569" s="36"/>
      <c r="W1569" s="36"/>
      <c r="X1569" s="36"/>
      <c r="Y1569" s="36"/>
      <c r="Z1569" s="36"/>
      <c r="AA1569" s="36"/>
      <c r="AB1569" s="36"/>
    </row>
    <row r="1570" spans="2:28">
      <c r="B1570" s="43"/>
      <c r="E1570" s="43"/>
      <c r="V1570" s="36"/>
      <c r="W1570" s="36"/>
      <c r="X1570" s="36"/>
      <c r="Y1570" s="36"/>
      <c r="Z1570" s="36"/>
      <c r="AA1570" s="36"/>
      <c r="AB1570" s="36"/>
    </row>
    <row r="1571" spans="2:28">
      <c r="B1571" s="43"/>
      <c r="E1571" s="43"/>
      <c r="V1571" s="36"/>
      <c r="W1571" s="36"/>
      <c r="X1571" s="36"/>
      <c r="Y1571" s="36"/>
      <c r="Z1571" s="36"/>
      <c r="AA1571" s="36"/>
      <c r="AB1571" s="36"/>
    </row>
    <row r="1572" spans="2:28">
      <c r="B1572" s="43"/>
      <c r="E1572" s="43"/>
      <c r="V1572" s="36"/>
      <c r="W1572" s="36"/>
      <c r="X1572" s="36"/>
      <c r="Y1572" s="36"/>
      <c r="Z1572" s="36"/>
      <c r="AA1572" s="36"/>
      <c r="AB1572" s="36"/>
    </row>
    <row r="1573" spans="2:28">
      <c r="B1573" s="43"/>
      <c r="E1573" s="43"/>
      <c r="V1573" s="36"/>
      <c r="W1573" s="36"/>
      <c r="X1573" s="36"/>
      <c r="Y1573" s="36"/>
      <c r="Z1573" s="36"/>
      <c r="AA1573" s="36"/>
      <c r="AB1573" s="36"/>
    </row>
    <row r="1574" spans="2:28">
      <c r="B1574" s="43"/>
      <c r="E1574" s="43"/>
      <c r="V1574" s="36"/>
      <c r="W1574" s="36"/>
      <c r="X1574" s="36"/>
      <c r="Y1574" s="36"/>
      <c r="Z1574" s="36"/>
      <c r="AA1574" s="36"/>
      <c r="AB1574" s="36"/>
    </row>
    <row r="1575" spans="2:28">
      <c r="B1575" s="43"/>
      <c r="E1575" s="43"/>
      <c r="V1575" s="36"/>
      <c r="W1575" s="36"/>
      <c r="X1575" s="36"/>
      <c r="Y1575" s="36"/>
      <c r="Z1575" s="36"/>
      <c r="AA1575" s="36"/>
      <c r="AB1575" s="36"/>
    </row>
    <row r="1576" spans="2:28">
      <c r="B1576" s="43"/>
      <c r="E1576" s="43"/>
      <c r="V1576" s="36"/>
      <c r="W1576" s="36"/>
      <c r="X1576" s="36"/>
      <c r="Y1576" s="36"/>
      <c r="Z1576" s="36"/>
      <c r="AA1576" s="36"/>
      <c r="AB1576" s="36"/>
    </row>
    <row r="1577" spans="2:28">
      <c r="B1577" s="43"/>
      <c r="E1577" s="43"/>
      <c r="V1577" s="36"/>
      <c r="W1577" s="36"/>
      <c r="X1577" s="36"/>
      <c r="Y1577" s="36"/>
      <c r="Z1577" s="36"/>
      <c r="AA1577" s="36"/>
      <c r="AB1577" s="36"/>
    </row>
    <row r="1578" spans="2:28">
      <c r="B1578" s="43"/>
      <c r="E1578" s="43"/>
      <c r="V1578" s="36"/>
      <c r="W1578" s="36"/>
      <c r="X1578" s="36"/>
      <c r="Y1578" s="36"/>
      <c r="Z1578" s="36"/>
      <c r="AA1578" s="36"/>
      <c r="AB1578" s="36"/>
    </row>
    <row r="1579" spans="2:28">
      <c r="B1579" s="43"/>
      <c r="E1579" s="43"/>
      <c r="V1579" s="36"/>
      <c r="W1579" s="36"/>
      <c r="X1579" s="36"/>
      <c r="Y1579" s="36"/>
      <c r="Z1579" s="36"/>
      <c r="AA1579" s="36"/>
      <c r="AB1579" s="36"/>
    </row>
    <row r="1580" spans="2:28">
      <c r="B1580" s="43"/>
      <c r="E1580" s="43"/>
      <c r="V1580" s="36"/>
      <c r="W1580" s="36"/>
      <c r="X1580" s="36"/>
      <c r="Y1580" s="36"/>
      <c r="Z1580" s="36"/>
      <c r="AA1580" s="36"/>
      <c r="AB1580" s="36"/>
    </row>
    <row r="1581" spans="2:28">
      <c r="B1581" s="43"/>
      <c r="E1581" s="43"/>
      <c r="V1581" s="36"/>
      <c r="W1581" s="36"/>
      <c r="X1581" s="36"/>
      <c r="Y1581" s="36"/>
      <c r="Z1581" s="36"/>
      <c r="AA1581" s="36"/>
      <c r="AB1581" s="36"/>
    </row>
    <row r="1582" spans="2:28">
      <c r="B1582" s="43"/>
      <c r="E1582" s="43"/>
      <c r="V1582" s="36"/>
      <c r="W1582" s="36"/>
      <c r="X1582" s="36"/>
      <c r="Y1582" s="36"/>
      <c r="Z1582" s="36"/>
      <c r="AA1582" s="36"/>
      <c r="AB1582" s="36"/>
    </row>
    <row r="1583" spans="2:28">
      <c r="B1583" s="43"/>
      <c r="E1583" s="43"/>
      <c r="V1583" s="36"/>
      <c r="W1583" s="36"/>
      <c r="X1583" s="36"/>
      <c r="Y1583" s="36"/>
      <c r="Z1583" s="36"/>
      <c r="AA1583" s="36"/>
      <c r="AB1583" s="36"/>
    </row>
    <row r="1584" spans="2:28">
      <c r="B1584" s="43"/>
      <c r="E1584" s="43"/>
      <c r="V1584" s="36"/>
      <c r="W1584" s="36"/>
      <c r="X1584" s="36"/>
      <c r="Y1584" s="36"/>
      <c r="Z1584" s="36"/>
      <c r="AA1584" s="36"/>
      <c r="AB1584" s="36"/>
    </row>
    <row r="1585" spans="2:28">
      <c r="B1585" s="43"/>
      <c r="E1585" s="43"/>
      <c r="V1585" s="36"/>
      <c r="W1585" s="36"/>
      <c r="X1585" s="36"/>
      <c r="Y1585" s="36"/>
      <c r="Z1585" s="36"/>
      <c r="AA1585" s="36"/>
      <c r="AB1585" s="36"/>
    </row>
    <row r="1586" spans="2:28">
      <c r="B1586" s="43"/>
      <c r="E1586" s="43"/>
      <c r="V1586" s="36"/>
      <c r="W1586" s="36"/>
      <c r="X1586" s="36"/>
      <c r="Y1586" s="36"/>
      <c r="Z1586" s="36"/>
      <c r="AA1586" s="36"/>
      <c r="AB1586" s="36"/>
    </row>
    <row r="1587" spans="2:28">
      <c r="B1587" s="43"/>
      <c r="E1587" s="43"/>
      <c r="V1587" s="36"/>
      <c r="W1587" s="36"/>
      <c r="X1587" s="36"/>
      <c r="Y1587" s="36"/>
      <c r="Z1587" s="36"/>
      <c r="AA1587" s="36"/>
      <c r="AB1587" s="36"/>
    </row>
    <row r="1588" spans="2:28">
      <c r="B1588" s="43"/>
      <c r="E1588" s="43"/>
      <c r="V1588" s="36"/>
      <c r="W1588" s="36"/>
      <c r="X1588" s="36"/>
      <c r="Y1588" s="36"/>
      <c r="Z1588" s="36"/>
      <c r="AA1588" s="36"/>
      <c r="AB1588" s="36"/>
    </row>
    <row r="1589" spans="2:28">
      <c r="B1589" s="43"/>
      <c r="E1589" s="43"/>
      <c r="V1589" s="36"/>
      <c r="W1589" s="36"/>
      <c r="X1589" s="36"/>
      <c r="Y1589" s="36"/>
      <c r="Z1589" s="36"/>
      <c r="AA1589" s="36"/>
      <c r="AB1589" s="36"/>
    </row>
    <row r="1590" spans="2:28">
      <c r="B1590" s="43"/>
      <c r="E1590" s="43"/>
      <c r="V1590" s="36"/>
      <c r="W1590" s="36"/>
      <c r="X1590" s="36"/>
      <c r="Y1590" s="36"/>
      <c r="Z1590" s="36"/>
      <c r="AA1590" s="36"/>
      <c r="AB1590" s="36"/>
    </row>
    <row r="1591" spans="2:28">
      <c r="B1591" s="43"/>
      <c r="E1591" s="43"/>
      <c r="V1591" s="36"/>
      <c r="W1591" s="36"/>
      <c r="X1591" s="36"/>
      <c r="Y1591" s="36"/>
      <c r="Z1591" s="36"/>
      <c r="AA1591" s="36"/>
      <c r="AB1591" s="36"/>
    </row>
    <row r="1592" spans="2:28">
      <c r="B1592" s="43"/>
      <c r="E1592" s="43"/>
      <c r="V1592" s="36"/>
      <c r="W1592" s="36"/>
      <c r="X1592" s="36"/>
      <c r="Y1592" s="36"/>
      <c r="Z1592" s="36"/>
      <c r="AA1592" s="36"/>
      <c r="AB1592" s="36"/>
    </row>
    <row r="1593" spans="2:28">
      <c r="B1593" s="43"/>
      <c r="E1593" s="43"/>
      <c r="V1593" s="36"/>
      <c r="W1593" s="36"/>
      <c r="X1593" s="36"/>
      <c r="Y1593" s="36"/>
      <c r="Z1593" s="36"/>
      <c r="AA1593" s="36"/>
      <c r="AB1593" s="36"/>
    </row>
    <row r="1594" spans="2:28">
      <c r="B1594" s="43"/>
      <c r="E1594" s="43"/>
      <c r="V1594" s="36"/>
      <c r="W1594" s="36"/>
      <c r="X1594" s="36"/>
      <c r="Y1594" s="36"/>
      <c r="Z1594" s="36"/>
      <c r="AA1594" s="36"/>
      <c r="AB1594" s="36"/>
    </row>
    <row r="1595" spans="2:28">
      <c r="B1595" s="43"/>
      <c r="E1595" s="43"/>
      <c r="V1595" s="36"/>
      <c r="W1595" s="36"/>
      <c r="X1595" s="36"/>
      <c r="Y1595" s="36"/>
      <c r="Z1595" s="36"/>
      <c r="AA1595" s="36"/>
      <c r="AB1595" s="36"/>
    </row>
    <row r="1596" spans="2:28">
      <c r="B1596" s="43"/>
      <c r="E1596" s="43"/>
      <c r="V1596" s="36"/>
      <c r="W1596" s="36"/>
      <c r="X1596" s="36"/>
      <c r="Y1596" s="36"/>
      <c r="Z1596" s="36"/>
      <c r="AA1596" s="36"/>
      <c r="AB1596" s="36"/>
    </row>
    <row r="1597" spans="2:28">
      <c r="B1597" s="43"/>
      <c r="E1597" s="43"/>
      <c r="V1597" s="36"/>
      <c r="W1597" s="36"/>
      <c r="X1597" s="36"/>
      <c r="Y1597" s="36"/>
      <c r="Z1597" s="36"/>
      <c r="AA1597" s="36"/>
      <c r="AB1597" s="36"/>
    </row>
    <row r="1598" spans="2:28">
      <c r="B1598" s="43"/>
      <c r="E1598" s="43"/>
      <c r="V1598" s="36"/>
      <c r="W1598" s="36"/>
      <c r="X1598" s="36"/>
      <c r="Y1598" s="36"/>
      <c r="Z1598" s="36"/>
      <c r="AA1598" s="36"/>
      <c r="AB1598" s="36"/>
    </row>
    <row r="1599" spans="2:28">
      <c r="B1599" s="43"/>
      <c r="E1599" s="43"/>
      <c r="V1599" s="36"/>
      <c r="W1599" s="36"/>
      <c r="X1599" s="36"/>
      <c r="Y1599" s="36"/>
      <c r="Z1599" s="36"/>
      <c r="AA1599" s="36"/>
      <c r="AB1599" s="36"/>
    </row>
    <row r="1600" spans="2:28">
      <c r="B1600" s="43"/>
      <c r="E1600" s="43"/>
      <c r="V1600" s="36"/>
      <c r="W1600" s="36"/>
      <c r="X1600" s="36"/>
      <c r="Y1600" s="36"/>
      <c r="Z1600" s="36"/>
      <c r="AA1600" s="36"/>
      <c r="AB1600" s="36"/>
    </row>
    <row r="1601" spans="2:28">
      <c r="B1601" s="43"/>
      <c r="E1601" s="43"/>
      <c r="V1601" s="36"/>
      <c r="W1601" s="36"/>
      <c r="X1601" s="36"/>
      <c r="Y1601" s="36"/>
      <c r="Z1601" s="36"/>
      <c r="AA1601" s="36"/>
      <c r="AB1601" s="36"/>
    </row>
    <row r="1602" spans="2:28">
      <c r="B1602" s="43"/>
      <c r="E1602" s="43"/>
      <c r="V1602" s="36"/>
      <c r="W1602" s="36"/>
      <c r="X1602" s="36"/>
      <c r="Y1602" s="36"/>
      <c r="Z1602" s="36"/>
      <c r="AA1602" s="36"/>
      <c r="AB1602" s="36"/>
    </row>
    <row r="1603" spans="2:28">
      <c r="B1603" s="43"/>
      <c r="E1603" s="43"/>
      <c r="V1603" s="36"/>
      <c r="W1603" s="36"/>
      <c r="X1603" s="36"/>
      <c r="Y1603" s="36"/>
      <c r="Z1603" s="36"/>
      <c r="AA1603" s="36"/>
      <c r="AB1603" s="36"/>
    </row>
    <row r="1604" spans="2:28">
      <c r="B1604" s="43"/>
      <c r="E1604" s="43"/>
      <c r="V1604" s="36"/>
      <c r="W1604" s="36"/>
      <c r="X1604" s="36"/>
      <c r="Y1604" s="36"/>
      <c r="Z1604" s="36"/>
      <c r="AA1604" s="36"/>
      <c r="AB1604" s="36"/>
    </row>
    <row r="1605" spans="2:28">
      <c r="B1605" s="43"/>
      <c r="E1605" s="43"/>
      <c r="V1605" s="36"/>
      <c r="W1605" s="36"/>
      <c r="X1605" s="36"/>
      <c r="Y1605" s="36"/>
      <c r="Z1605" s="36"/>
      <c r="AA1605" s="36"/>
      <c r="AB1605" s="36"/>
    </row>
    <row r="1606" spans="2:28">
      <c r="B1606" s="43"/>
      <c r="E1606" s="43"/>
      <c r="V1606" s="36"/>
      <c r="W1606" s="36"/>
      <c r="X1606" s="36"/>
      <c r="Y1606" s="36"/>
      <c r="Z1606" s="36"/>
      <c r="AA1606" s="36"/>
      <c r="AB1606" s="36"/>
    </row>
    <row r="1607" spans="2:28">
      <c r="B1607" s="43"/>
      <c r="E1607" s="43"/>
      <c r="V1607" s="36"/>
      <c r="W1607" s="36"/>
      <c r="X1607" s="36"/>
      <c r="Y1607" s="36"/>
      <c r="Z1607" s="36"/>
      <c r="AA1607" s="36"/>
      <c r="AB1607" s="36"/>
    </row>
    <row r="1608" spans="2:28">
      <c r="B1608" s="43"/>
      <c r="E1608" s="43"/>
      <c r="V1608" s="36"/>
      <c r="W1608" s="36"/>
      <c r="X1608" s="36"/>
      <c r="Y1608" s="36"/>
      <c r="Z1608" s="36"/>
      <c r="AA1608" s="36"/>
      <c r="AB1608" s="36"/>
    </row>
    <row r="1609" spans="2:28">
      <c r="B1609" s="43"/>
      <c r="E1609" s="43"/>
      <c r="V1609" s="36"/>
      <c r="W1609" s="36"/>
      <c r="X1609" s="36"/>
      <c r="Y1609" s="36"/>
      <c r="Z1609" s="36"/>
      <c r="AA1609" s="36"/>
      <c r="AB1609" s="36"/>
    </row>
    <row r="1610" spans="2:28">
      <c r="B1610" s="43"/>
      <c r="E1610" s="43"/>
      <c r="V1610" s="36"/>
      <c r="W1610" s="36"/>
      <c r="X1610" s="36"/>
      <c r="Y1610" s="36"/>
      <c r="Z1610" s="36"/>
      <c r="AA1610" s="36"/>
      <c r="AB1610" s="36"/>
    </row>
    <row r="1611" spans="2:28">
      <c r="B1611" s="43"/>
      <c r="E1611" s="43"/>
      <c r="V1611" s="36"/>
      <c r="W1611" s="36"/>
      <c r="X1611" s="36"/>
      <c r="Y1611" s="36"/>
      <c r="Z1611" s="36"/>
      <c r="AA1611" s="36"/>
      <c r="AB1611" s="36"/>
    </row>
    <row r="1612" spans="2:28">
      <c r="B1612" s="43"/>
      <c r="E1612" s="43"/>
      <c r="V1612" s="36"/>
      <c r="W1612" s="36"/>
      <c r="X1612" s="36"/>
      <c r="Y1612" s="36"/>
      <c r="Z1612" s="36"/>
      <c r="AA1612" s="36"/>
      <c r="AB1612" s="36"/>
    </row>
    <row r="1613" spans="2:28">
      <c r="B1613" s="43"/>
      <c r="E1613" s="43"/>
      <c r="V1613" s="36"/>
      <c r="W1613" s="36"/>
      <c r="X1613" s="36"/>
      <c r="Y1613" s="36"/>
      <c r="Z1613" s="36"/>
      <c r="AA1613" s="36"/>
      <c r="AB1613" s="36"/>
    </row>
    <row r="1614" spans="2:28">
      <c r="B1614" s="43"/>
      <c r="E1614" s="43"/>
      <c r="V1614" s="36"/>
      <c r="W1614" s="36"/>
      <c r="X1614" s="36"/>
      <c r="Y1614" s="36"/>
      <c r="Z1614" s="36"/>
      <c r="AA1614" s="36"/>
      <c r="AB1614" s="36"/>
    </row>
    <row r="1615" spans="2:28">
      <c r="B1615" s="43"/>
      <c r="E1615" s="43"/>
      <c r="V1615" s="36"/>
      <c r="W1615" s="36"/>
      <c r="X1615" s="36"/>
      <c r="Y1615" s="36"/>
      <c r="Z1615" s="36"/>
      <c r="AA1615" s="36"/>
      <c r="AB1615" s="36"/>
    </row>
    <row r="1616" spans="2:28">
      <c r="B1616" s="43"/>
      <c r="E1616" s="43"/>
      <c r="V1616" s="36"/>
      <c r="W1616" s="36"/>
      <c r="X1616" s="36"/>
      <c r="Y1616" s="36"/>
      <c r="Z1616" s="36"/>
      <c r="AA1616" s="36"/>
      <c r="AB1616" s="36"/>
    </row>
    <row r="1617" spans="2:28">
      <c r="B1617" s="43"/>
      <c r="E1617" s="43"/>
      <c r="V1617" s="36"/>
      <c r="W1617" s="36"/>
      <c r="X1617" s="36"/>
      <c r="Y1617" s="36"/>
      <c r="Z1617" s="36"/>
      <c r="AA1617" s="36"/>
      <c r="AB1617" s="36"/>
    </row>
    <row r="1618" spans="2:28">
      <c r="B1618" s="43"/>
      <c r="E1618" s="43"/>
      <c r="V1618" s="36"/>
      <c r="W1618" s="36"/>
      <c r="X1618" s="36"/>
      <c r="Y1618" s="36"/>
      <c r="Z1618" s="36"/>
      <c r="AA1618" s="36"/>
      <c r="AB1618" s="36"/>
    </row>
    <row r="1619" spans="2:28">
      <c r="B1619" s="43"/>
      <c r="E1619" s="43"/>
      <c r="V1619" s="36"/>
      <c r="W1619" s="36"/>
      <c r="X1619" s="36"/>
      <c r="Y1619" s="36"/>
      <c r="Z1619" s="36"/>
      <c r="AA1619" s="36"/>
      <c r="AB1619" s="36"/>
    </row>
    <row r="1620" spans="2:28">
      <c r="B1620" s="43"/>
      <c r="E1620" s="43"/>
      <c r="V1620" s="36"/>
      <c r="W1620" s="36"/>
      <c r="X1620" s="36"/>
      <c r="Y1620" s="36"/>
      <c r="Z1620" s="36"/>
      <c r="AA1620" s="36"/>
      <c r="AB1620" s="36"/>
    </row>
    <row r="1621" spans="2:28">
      <c r="B1621" s="43"/>
      <c r="E1621" s="43"/>
      <c r="V1621" s="36"/>
      <c r="W1621" s="36"/>
      <c r="X1621" s="36"/>
      <c r="Y1621" s="36"/>
      <c r="Z1621" s="36"/>
      <c r="AA1621" s="36"/>
      <c r="AB1621" s="36"/>
    </row>
    <row r="1622" spans="2:28">
      <c r="B1622" s="43"/>
      <c r="E1622" s="43"/>
      <c r="V1622" s="36"/>
      <c r="W1622" s="36"/>
      <c r="X1622" s="36"/>
      <c r="Y1622" s="36"/>
      <c r="Z1622" s="36"/>
      <c r="AA1622" s="36"/>
      <c r="AB1622" s="36"/>
    </row>
    <row r="1623" spans="2:28">
      <c r="B1623" s="43"/>
      <c r="E1623" s="43"/>
      <c r="V1623" s="36"/>
      <c r="W1623" s="36"/>
      <c r="X1623" s="36"/>
      <c r="Y1623" s="36"/>
      <c r="Z1623" s="36"/>
      <c r="AA1623" s="36"/>
      <c r="AB1623" s="36"/>
    </row>
    <row r="1624" spans="2:28">
      <c r="B1624" s="43"/>
      <c r="E1624" s="43"/>
      <c r="V1624" s="36"/>
      <c r="W1624" s="36"/>
      <c r="X1624" s="36"/>
      <c r="Y1624" s="36"/>
      <c r="Z1624" s="36"/>
      <c r="AA1624" s="36"/>
      <c r="AB1624" s="36"/>
    </row>
    <row r="1625" spans="2:28">
      <c r="B1625" s="43"/>
      <c r="E1625" s="43"/>
      <c r="V1625" s="36"/>
      <c r="W1625" s="36"/>
      <c r="X1625" s="36"/>
      <c r="Y1625" s="36"/>
      <c r="Z1625" s="36"/>
      <c r="AA1625" s="36"/>
      <c r="AB1625" s="36"/>
    </row>
    <row r="1626" spans="2:28">
      <c r="B1626" s="43"/>
      <c r="E1626" s="43"/>
      <c r="V1626" s="36"/>
      <c r="W1626" s="36"/>
      <c r="X1626" s="36"/>
      <c r="Y1626" s="36"/>
      <c r="Z1626" s="36"/>
      <c r="AA1626" s="36"/>
      <c r="AB1626" s="36"/>
    </row>
    <row r="1627" spans="2:28">
      <c r="E1627" s="43"/>
      <c r="V1627" s="36"/>
      <c r="W1627" s="36"/>
      <c r="X1627" s="36"/>
      <c r="Y1627" s="36"/>
      <c r="Z1627" s="36"/>
      <c r="AA1627" s="36"/>
      <c r="AB1627" s="36"/>
    </row>
    <row r="1628" spans="2:28">
      <c r="E1628" s="43"/>
      <c r="V1628" s="36"/>
      <c r="W1628" s="36"/>
      <c r="X1628" s="36"/>
      <c r="Y1628" s="36"/>
      <c r="Z1628" s="36"/>
      <c r="AA1628" s="36"/>
      <c r="AB1628" s="36"/>
    </row>
    <row r="1629" spans="2:28">
      <c r="E1629" s="43"/>
      <c r="V1629" s="36"/>
      <c r="W1629" s="36"/>
      <c r="X1629" s="36"/>
      <c r="Y1629" s="36"/>
      <c r="Z1629" s="36"/>
      <c r="AA1629" s="36"/>
      <c r="AB1629" s="36"/>
    </row>
    <row r="1630" spans="2:28">
      <c r="E1630" s="43"/>
      <c r="V1630" s="36"/>
      <c r="W1630" s="36"/>
      <c r="X1630" s="36"/>
      <c r="Y1630" s="36"/>
      <c r="Z1630" s="36"/>
      <c r="AA1630" s="36"/>
      <c r="AB1630" s="36"/>
    </row>
    <row r="1631" spans="2:28">
      <c r="E1631" s="43"/>
      <c r="V1631" s="36"/>
      <c r="W1631" s="36"/>
      <c r="X1631" s="36"/>
      <c r="Y1631" s="36"/>
      <c r="Z1631" s="36"/>
      <c r="AA1631" s="36"/>
      <c r="AB1631" s="36"/>
    </row>
    <row r="1632" spans="2:28">
      <c r="E1632" s="43"/>
      <c r="V1632" s="36"/>
      <c r="W1632" s="36"/>
      <c r="X1632" s="36"/>
      <c r="Y1632" s="36"/>
      <c r="Z1632" s="36"/>
      <c r="AA1632" s="36"/>
      <c r="AB1632" s="36"/>
    </row>
    <row r="1633" spans="5:28">
      <c r="E1633" s="43"/>
      <c r="V1633" s="36"/>
      <c r="W1633" s="36"/>
      <c r="X1633" s="36"/>
      <c r="Y1633" s="36"/>
      <c r="Z1633" s="36"/>
      <c r="AA1633" s="36"/>
      <c r="AB1633" s="36"/>
    </row>
    <row r="1634" spans="5:28">
      <c r="E1634" s="43"/>
      <c r="V1634" s="36"/>
      <c r="W1634" s="36"/>
      <c r="X1634" s="36"/>
      <c r="Y1634" s="36"/>
      <c r="Z1634" s="36"/>
      <c r="AA1634" s="36"/>
      <c r="AB1634" s="36"/>
    </row>
    <row r="1635" spans="5:28">
      <c r="E1635" s="43"/>
      <c r="V1635" s="36"/>
      <c r="W1635" s="36"/>
      <c r="X1635" s="36"/>
      <c r="Y1635" s="36"/>
      <c r="Z1635" s="36"/>
      <c r="AA1635" s="36"/>
      <c r="AB1635" s="36"/>
    </row>
    <row r="1636" spans="5:28">
      <c r="E1636" s="43"/>
      <c r="V1636" s="36"/>
      <c r="W1636" s="36"/>
      <c r="X1636" s="36"/>
      <c r="Y1636" s="36"/>
      <c r="Z1636" s="36"/>
      <c r="AA1636" s="36"/>
      <c r="AB1636" s="36"/>
    </row>
    <row r="1637" spans="5:28">
      <c r="E1637" s="43"/>
      <c r="V1637" s="36"/>
      <c r="W1637" s="36"/>
      <c r="X1637" s="36"/>
      <c r="Y1637" s="36"/>
      <c r="Z1637" s="36"/>
      <c r="AA1637" s="36"/>
      <c r="AB1637" s="36"/>
    </row>
    <row r="1638" spans="5:28">
      <c r="E1638" s="43"/>
      <c r="V1638" s="36"/>
      <c r="W1638" s="36"/>
      <c r="X1638" s="36"/>
      <c r="Y1638" s="36"/>
      <c r="Z1638" s="36"/>
      <c r="AA1638" s="36"/>
      <c r="AB1638" s="36"/>
    </row>
    <row r="1639" spans="5:28">
      <c r="E1639" s="43"/>
      <c r="V1639" s="36"/>
      <c r="W1639" s="36"/>
      <c r="X1639" s="36"/>
      <c r="Y1639" s="36"/>
      <c r="Z1639" s="36"/>
      <c r="AA1639" s="36"/>
      <c r="AB1639" s="36"/>
    </row>
    <row r="1640" spans="5:28">
      <c r="E1640" s="43"/>
      <c r="V1640" s="36"/>
      <c r="W1640" s="36"/>
      <c r="X1640" s="36"/>
      <c r="Y1640" s="36"/>
      <c r="Z1640" s="36"/>
      <c r="AA1640" s="36"/>
      <c r="AB1640" s="36"/>
    </row>
    <row r="1641" spans="5:28">
      <c r="E1641" s="43"/>
      <c r="V1641" s="36"/>
      <c r="W1641" s="36"/>
      <c r="X1641" s="36"/>
      <c r="Y1641" s="36"/>
      <c r="Z1641" s="36"/>
      <c r="AA1641" s="36"/>
      <c r="AB1641" s="36"/>
    </row>
    <row r="1642" spans="5:28">
      <c r="E1642" s="43"/>
      <c r="V1642" s="36"/>
      <c r="W1642" s="36"/>
      <c r="X1642" s="36"/>
      <c r="Y1642" s="36"/>
      <c r="Z1642" s="36"/>
      <c r="AA1642" s="36"/>
      <c r="AB1642" s="36"/>
    </row>
    <row r="1643" spans="5:28">
      <c r="E1643" s="43"/>
      <c r="V1643" s="36"/>
      <c r="W1643" s="36"/>
      <c r="X1643" s="36"/>
      <c r="Y1643" s="36"/>
      <c r="Z1643" s="36"/>
      <c r="AA1643" s="36"/>
      <c r="AB1643" s="36"/>
    </row>
    <row r="1644" spans="5:28">
      <c r="E1644" s="43"/>
      <c r="V1644" s="36"/>
      <c r="W1644" s="36"/>
      <c r="X1644" s="36"/>
      <c r="Y1644" s="36"/>
      <c r="Z1644" s="36"/>
      <c r="AA1644" s="36"/>
      <c r="AB1644" s="36"/>
    </row>
    <row r="1645" spans="5:28">
      <c r="E1645" s="43"/>
      <c r="V1645" s="36"/>
      <c r="W1645" s="36"/>
      <c r="X1645" s="36"/>
      <c r="Y1645" s="36"/>
      <c r="Z1645" s="36"/>
      <c r="AA1645" s="36"/>
      <c r="AB1645" s="36"/>
    </row>
    <row r="1646" spans="5:28">
      <c r="E1646" s="43"/>
      <c r="V1646" s="36"/>
      <c r="W1646" s="36"/>
      <c r="X1646" s="36"/>
      <c r="Y1646" s="36"/>
      <c r="Z1646" s="36"/>
      <c r="AA1646" s="36"/>
      <c r="AB1646" s="36"/>
    </row>
    <row r="1647" spans="5:28">
      <c r="E1647" s="43"/>
      <c r="V1647" s="36"/>
      <c r="W1647" s="36"/>
      <c r="X1647" s="36"/>
      <c r="Y1647" s="36"/>
      <c r="Z1647" s="36"/>
      <c r="AA1647" s="36"/>
      <c r="AB1647" s="36"/>
    </row>
    <row r="1648" spans="5:28">
      <c r="E1648" s="43"/>
      <c r="V1648" s="36"/>
      <c r="W1648" s="36"/>
      <c r="X1648" s="36"/>
      <c r="Y1648" s="36"/>
      <c r="Z1648" s="36"/>
      <c r="AA1648" s="36"/>
      <c r="AB1648" s="36"/>
    </row>
    <row r="1649" spans="5:28">
      <c r="E1649" s="43"/>
      <c r="V1649" s="36"/>
      <c r="W1649" s="36"/>
      <c r="X1649" s="36"/>
      <c r="Y1649" s="36"/>
      <c r="Z1649" s="36"/>
      <c r="AA1649" s="36"/>
      <c r="AB1649" s="36"/>
    </row>
    <row r="1650" spans="5:28">
      <c r="E1650" s="43"/>
      <c r="V1650" s="36"/>
      <c r="W1650" s="36"/>
      <c r="X1650" s="36"/>
      <c r="Y1650" s="36"/>
      <c r="Z1650" s="36"/>
      <c r="AA1650" s="36"/>
      <c r="AB1650" s="36"/>
    </row>
    <row r="1651" spans="5:28">
      <c r="E1651" s="43"/>
      <c r="V1651" s="36"/>
      <c r="W1651" s="36"/>
      <c r="X1651" s="36"/>
      <c r="Y1651" s="36"/>
      <c r="Z1651" s="36"/>
      <c r="AA1651" s="36"/>
      <c r="AB1651" s="36"/>
    </row>
    <row r="1652" spans="5:28">
      <c r="E1652" s="43"/>
      <c r="V1652" s="36"/>
      <c r="W1652" s="36"/>
      <c r="X1652" s="36"/>
      <c r="Y1652" s="36"/>
      <c r="Z1652" s="36"/>
      <c r="AA1652" s="36"/>
      <c r="AB1652" s="36"/>
    </row>
    <row r="1653" spans="5:28">
      <c r="E1653" s="43"/>
      <c r="V1653" s="36"/>
      <c r="W1653" s="36"/>
      <c r="X1653" s="36"/>
      <c r="Y1653" s="36"/>
      <c r="Z1653" s="36"/>
      <c r="AA1653" s="36"/>
      <c r="AB1653" s="36"/>
    </row>
    <row r="1654" spans="5:28">
      <c r="E1654" s="43"/>
      <c r="V1654" s="36"/>
      <c r="W1654" s="36"/>
      <c r="X1654" s="36"/>
      <c r="Y1654" s="36"/>
      <c r="Z1654" s="36"/>
      <c r="AA1654" s="36"/>
      <c r="AB1654" s="36"/>
    </row>
    <row r="1655" spans="5:28">
      <c r="E1655" s="43"/>
      <c r="V1655" s="36"/>
      <c r="W1655" s="36"/>
      <c r="X1655" s="36"/>
      <c r="Y1655" s="36"/>
      <c r="Z1655" s="36"/>
      <c r="AA1655" s="36"/>
      <c r="AB1655" s="36"/>
    </row>
    <row r="1656" spans="5:28">
      <c r="E1656" s="43"/>
      <c r="V1656" s="36"/>
      <c r="W1656" s="36"/>
      <c r="X1656" s="36"/>
      <c r="Y1656" s="36"/>
      <c r="Z1656" s="36"/>
      <c r="AA1656" s="36"/>
      <c r="AB1656" s="36"/>
    </row>
    <row r="1657" spans="5:28">
      <c r="E1657" s="43"/>
      <c r="V1657" s="36"/>
      <c r="W1657" s="36"/>
      <c r="X1657" s="36"/>
      <c r="Y1657" s="36"/>
      <c r="Z1657" s="36"/>
      <c r="AA1657" s="36"/>
      <c r="AB1657" s="36"/>
    </row>
    <row r="1658" spans="5:28">
      <c r="E1658" s="43"/>
      <c r="V1658" s="36"/>
      <c r="W1658" s="36"/>
      <c r="X1658" s="36"/>
      <c r="Y1658" s="36"/>
      <c r="Z1658" s="36"/>
      <c r="AA1658" s="36"/>
      <c r="AB1658" s="36"/>
    </row>
    <row r="1659" spans="5:28">
      <c r="E1659" s="43"/>
      <c r="V1659" s="36"/>
      <c r="W1659" s="36"/>
      <c r="X1659" s="36"/>
      <c r="Y1659" s="36"/>
      <c r="Z1659" s="36"/>
      <c r="AA1659" s="36"/>
      <c r="AB1659" s="36"/>
    </row>
    <row r="1660" spans="5:28">
      <c r="E1660" s="43"/>
      <c r="V1660" s="36"/>
      <c r="W1660" s="36"/>
      <c r="X1660" s="36"/>
      <c r="Y1660" s="36"/>
      <c r="Z1660" s="36"/>
      <c r="AA1660" s="36"/>
      <c r="AB1660" s="36"/>
    </row>
    <row r="1661" spans="5:28">
      <c r="E1661" s="43"/>
      <c r="V1661" s="36"/>
      <c r="W1661" s="36"/>
      <c r="X1661" s="36"/>
      <c r="Y1661" s="36"/>
      <c r="Z1661" s="36"/>
      <c r="AA1661" s="36"/>
      <c r="AB1661" s="36"/>
    </row>
    <row r="1662" spans="5:28">
      <c r="E1662" s="43"/>
      <c r="V1662" s="36"/>
      <c r="W1662" s="36"/>
      <c r="X1662" s="36"/>
      <c r="Y1662" s="36"/>
      <c r="Z1662" s="36"/>
      <c r="AA1662" s="36"/>
      <c r="AB1662" s="36"/>
    </row>
    <row r="1663" spans="5:28">
      <c r="E1663" s="43"/>
      <c r="V1663" s="36"/>
      <c r="W1663" s="36"/>
      <c r="X1663" s="36"/>
      <c r="Y1663" s="36"/>
      <c r="Z1663" s="36"/>
      <c r="AA1663" s="36"/>
      <c r="AB1663" s="36"/>
    </row>
    <row r="1664" spans="5:28">
      <c r="E1664" s="43"/>
      <c r="V1664" s="36"/>
      <c r="W1664" s="36"/>
      <c r="X1664" s="36"/>
      <c r="Y1664" s="36"/>
      <c r="Z1664" s="36"/>
      <c r="AA1664" s="36"/>
      <c r="AB1664" s="36"/>
    </row>
    <row r="1665" spans="5:28">
      <c r="E1665" s="43"/>
      <c r="V1665" s="36"/>
      <c r="W1665" s="36"/>
      <c r="X1665" s="36"/>
      <c r="Y1665" s="36"/>
      <c r="Z1665" s="36"/>
      <c r="AA1665" s="36"/>
      <c r="AB1665" s="36"/>
    </row>
    <row r="1666" spans="5:28">
      <c r="E1666" s="43"/>
      <c r="V1666" s="36"/>
      <c r="W1666" s="36"/>
      <c r="X1666" s="36"/>
      <c r="Y1666" s="36"/>
      <c r="Z1666" s="36"/>
      <c r="AA1666" s="36"/>
      <c r="AB1666" s="36"/>
    </row>
    <row r="1667" spans="5:28">
      <c r="E1667" s="43"/>
      <c r="V1667" s="36"/>
      <c r="W1667" s="36"/>
      <c r="X1667" s="36"/>
      <c r="Y1667" s="36"/>
      <c r="Z1667" s="36"/>
      <c r="AA1667" s="36"/>
      <c r="AB1667" s="36"/>
    </row>
    <row r="1668" spans="5:28">
      <c r="E1668" s="43"/>
      <c r="V1668" s="36"/>
      <c r="W1668" s="36"/>
      <c r="X1668" s="36"/>
      <c r="Y1668" s="36"/>
      <c r="Z1668" s="36"/>
      <c r="AA1668" s="36"/>
      <c r="AB1668" s="36"/>
    </row>
    <row r="1669" spans="5:28">
      <c r="E1669" s="43"/>
      <c r="V1669" s="36"/>
      <c r="W1669" s="36"/>
      <c r="X1669" s="36"/>
      <c r="Y1669" s="36"/>
      <c r="Z1669" s="36"/>
      <c r="AA1669" s="36"/>
      <c r="AB1669" s="36"/>
    </row>
    <row r="1670" spans="5:28">
      <c r="E1670" s="43"/>
      <c r="V1670" s="36"/>
      <c r="W1670" s="36"/>
      <c r="X1670" s="36"/>
      <c r="Y1670" s="36"/>
      <c r="Z1670" s="36"/>
      <c r="AA1670" s="36"/>
      <c r="AB1670" s="36"/>
    </row>
    <row r="1671" spans="5:28">
      <c r="E1671" s="43"/>
      <c r="V1671" s="36"/>
      <c r="W1671" s="36"/>
      <c r="X1671" s="36"/>
      <c r="Y1671" s="36"/>
      <c r="Z1671" s="36"/>
      <c r="AA1671" s="36"/>
      <c r="AB1671" s="36"/>
    </row>
    <row r="1672" spans="5:28">
      <c r="E1672" s="43"/>
      <c r="V1672" s="36"/>
      <c r="W1672" s="36"/>
      <c r="X1672" s="36"/>
      <c r="Y1672" s="36"/>
      <c r="Z1672" s="36"/>
      <c r="AA1672" s="36"/>
      <c r="AB1672" s="36"/>
    </row>
    <row r="1673" spans="5:28">
      <c r="E1673" s="43"/>
      <c r="V1673" s="36"/>
      <c r="W1673" s="36"/>
      <c r="X1673" s="36"/>
      <c r="Y1673" s="36"/>
      <c r="Z1673" s="36"/>
      <c r="AA1673" s="36"/>
      <c r="AB1673" s="36"/>
    </row>
    <row r="1674" spans="5:28">
      <c r="E1674" s="43"/>
      <c r="V1674" s="36"/>
      <c r="W1674" s="36"/>
      <c r="X1674" s="36"/>
      <c r="Y1674" s="36"/>
      <c r="Z1674" s="36"/>
      <c r="AA1674" s="36"/>
      <c r="AB1674" s="36"/>
    </row>
    <row r="1675" spans="5:28">
      <c r="E1675" s="43"/>
      <c r="V1675" s="36"/>
      <c r="W1675" s="36"/>
      <c r="X1675" s="36"/>
      <c r="Y1675" s="36"/>
      <c r="Z1675" s="36"/>
      <c r="AA1675" s="36"/>
      <c r="AB1675" s="36"/>
    </row>
    <row r="1676" spans="5:28">
      <c r="E1676" s="43"/>
      <c r="V1676" s="36"/>
      <c r="W1676" s="36"/>
      <c r="X1676" s="36"/>
      <c r="Y1676" s="36"/>
      <c r="Z1676" s="36"/>
      <c r="AA1676" s="36"/>
      <c r="AB1676" s="36"/>
    </row>
    <row r="1677" spans="5:28">
      <c r="E1677" s="43"/>
      <c r="V1677" s="36"/>
      <c r="W1677" s="36"/>
      <c r="X1677" s="36"/>
      <c r="Y1677" s="36"/>
      <c r="Z1677" s="36"/>
      <c r="AA1677" s="36"/>
      <c r="AB1677" s="36"/>
    </row>
    <row r="1678" spans="5:28">
      <c r="E1678" s="43"/>
      <c r="V1678" s="36"/>
      <c r="W1678" s="36"/>
      <c r="X1678" s="36"/>
      <c r="Y1678" s="36"/>
      <c r="Z1678" s="36"/>
      <c r="AA1678" s="36"/>
      <c r="AB1678" s="36"/>
    </row>
    <row r="1679" spans="5:28">
      <c r="E1679" s="43"/>
      <c r="V1679" s="36"/>
      <c r="W1679" s="36"/>
      <c r="X1679" s="36"/>
      <c r="Y1679" s="36"/>
      <c r="Z1679" s="36"/>
      <c r="AA1679" s="36"/>
      <c r="AB1679" s="36"/>
    </row>
    <row r="1680" spans="5:28">
      <c r="E1680" s="43"/>
      <c r="V1680" s="36"/>
      <c r="W1680" s="36"/>
      <c r="X1680" s="36"/>
      <c r="Y1680" s="36"/>
      <c r="Z1680" s="36"/>
      <c r="AA1680" s="36"/>
      <c r="AB1680" s="36"/>
    </row>
    <row r="1681" spans="5:28">
      <c r="E1681" s="43"/>
      <c r="V1681" s="36"/>
      <c r="W1681" s="36"/>
      <c r="X1681" s="36"/>
      <c r="Y1681" s="36"/>
      <c r="Z1681" s="36"/>
      <c r="AA1681" s="36"/>
      <c r="AB1681" s="36"/>
    </row>
    <row r="1682" spans="5:28">
      <c r="E1682" s="43"/>
      <c r="V1682" s="36"/>
      <c r="W1682" s="36"/>
      <c r="X1682" s="36"/>
      <c r="Y1682" s="36"/>
      <c r="Z1682" s="36"/>
      <c r="AA1682" s="36"/>
      <c r="AB1682" s="36"/>
    </row>
    <row r="1683" spans="5:28">
      <c r="E1683" s="43"/>
      <c r="V1683" s="36"/>
      <c r="W1683" s="36"/>
      <c r="X1683" s="36"/>
      <c r="Y1683" s="36"/>
      <c r="Z1683" s="36"/>
      <c r="AA1683" s="36"/>
      <c r="AB1683" s="36"/>
    </row>
    <row r="1684" spans="5:28">
      <c r="E1684" s="43"/>
      <c r="V1684" s="36"/>
      <c r="W1684" s="36"/>
      <c r="X1684" s="36"/>
      <c r="Y1684" s="36"/>
      <c r="Z1684" s="36"/>
      <c r="AA1684" s="36"/>
      <c r="AB1684" s="36"/>
    </row>
    <row r="1685" spans="5:28">
      <c r="E1685" s="43"/>
      <c r="V1685" s="36"/>
      <c r="W1685" s="36"/>
      <c r="X1685" s="36"/>
      <c r="Y1685" s="36"/>
      <c r="Z1685" s="36"/>
      <c r="AA1685" s="36"/>
      <c r="AB1685" s="36"/>
    </row>
    <row r="1686" spans="5:28">
      <c r="E1686" s="43"/>
      <c r="V1686" s="36"/>
      <c r="W1686" s="36"/>
      <c r="X1686" s="36"/>
      <c r="Y1686" s="36"/>
      <c r="Z1686" s="36"/>
      <c r="AA1686" s="36"/>
      <c r="AB1686" s="36"/>
    </row>
    <row r="1687" spans="5:28">
      <c r="E1687" s="43"/>
      <c r="V1687" s="36"/>
      <c r="W1687" s="36"/>
      <c r="X1687" s="36"/>
      <c r="Y1687" s="36"/>
      <c r="Z1687" s="36"/>
      <c r="AA1687" s="36"/>
      <c r="AB1687" s="36"/>
    </row>
    <row r="1688" spans="5:28">
      <c r="E1688" s="43"/>
      <c r="V1688" s="36"/>
      <c r="W1688" s="36"/>
      <c r="X1688" s="36"/>
      <c r="Y1688" s="36"/>
      <c r="Z1688" s="36"/>
      <c r="AA1688" s="36"/>
      <c r="AB1688" s="36"/>
    </row>
    <row r="1689" spans="5:28">
      <c r="E1689" s="43"/>
      <c r="V1689" s="36"/>
      <c r="W1689" s="36"/>
      <c r="X1689" s="36"/>
      <c r="Y1689" s="36"/>
      <c r="Z1689" s="36"/>
      <c r="AA1689" s="36"/>
      <c r="AB1689" s="36"/>
    </row>
    <row r="1690" spans="5:28">
      <c r="E1690" s="43"/>
      <c r="V1690" s="36"/>
      <c r="W1690" s="36"/>
      <c r="X1690" s="36"/>
      <c r="Y1690" s="36"/>
      <c r="Z1690" s="36"/>
      <c r="AA1690" s="36"/>
      <c r="AB1690" s="36"/>
    </row>
    <row r="1691" spans="5:28">
      <c r="E1691" s="43"/>
      <c r="V1691" s="36"/>
      <c r="W1691" s="36"/>
      <c r="X1691" s="36"/>
      <c r="Y1691" s="36"/>
      <c r="Z1691" s="36"/>
      <c r="AA1691" s="36"/>
      <c r="AB1691" s="36"/>
    </row>
    <row r="1692" spans="5:28">
      <c r="E1692" s="43"/>
      <c r="V1692" s="36"/>
      <c r="W1692" s="36"/>
      <c r="X1692" s="36"/>
      <c r="Y1692" s="36"/>
      <c r="Z1692" s="36"/>
      <c r="AA1692" s="36"/>
      <c r="AB1692" s="36"/>
    </row>
    <row r="1693" spans="5:28">
      <c r="E1693" s="43"/>
      <c r="V1693" s="36"/>
      <c r="W1693" s="36"/>
      <c r="X1693" s="36"/>
      <c r="Y1693" s="36"/>
      <c r="Z1693" s="36"/>
      <c r="AA1693" s="36"/>
      <c r="AB1693" s="36"/>
    </row>
    <row r="1694" spans="5:28">
      <c r="E1694" s="43"/>
      <c r="V1694" s="36"/>
      <c r="W1694" s="36"/>
      <c r="X1694" s="36"/>
      <c r="Y1694" s="36"/>
      <c r="Z1694" s="36"/>
      <c r="AA1694" s="36"/>
      <c r="AB1694" s="36"/>
    </row>
    <row r="1695" spans="5:28">
      <c r="E1695" s="43"/>
      <c r="V1695" s="36"/>
      <c r="W1695" s="36"/>
      <c r="X1695" s="36"/>
      <c r="Y1695" s="36"/>
      <c r="Z1695" s="36"/>
      <c r="AA1695" s="36"/>
      <c r="AB1695" s="36"/>
    </row>
    <row r="1696" spans="5:28">
      <c r="E1696" s="43"/>
      <c r="V1696" s="36"/>
      <c r="W1696" s="36"/>
      <c r="X1696" s="36"/>
      <c r="Y1696" s="36"/>
      <c r="Z1696" s="36"/>
      <c r="AA1696" s="36"/>
      <c r="AB1696" s="36"/>
    </row>
    <row r="1697" spans="5:28">
      <c r="E1697" s="43"/>
      <c r="V1697" s="36"/>
      <c r="W1697" s="36"/>
      <c r="X1697" s="36"/>
      <c r="Y1697" s="36"/>
      <c r="Z1697" s="36"/>
      <c r="AA1697" s="36"/>
      <c r="AB1697" s="36"/>
    </row>
    <row r="1698" spans="5:28">
      <c r="E1698" s="43"/>
      <c r="V1698" s="36"/>
      <c r="W1698" s="36"/>
      <c r="X1698" s="36"/>
      <c r="Y1698" s="36"/>
      <c r="Z1698" s="36"/>
      <c r="AA1698" s="36"/>
      <c r="AB1698" s="36"/>
    </row>
    <row r="1699" spans="5:28">
      <c r="E1699" s="43"/>
      <c r="V1699" s="36"/>
      <c r="W1699" s="36"/>
      <c r="X1699" s="36"/>
      <c r="Y1699" s="36"/>
      <c r="Z1699" s="36"/>
      <c r="AA1699" s="36"/>
      <c r="AB1699" s="36"/>
    </row>
    <row r="1700" spans="5:28">
      <c r="E1700" s="43"/>
      <c r="V1700" s="36"/>
      <c r="W1700" s="36"/>
      <c r="X1700" s="36"/>
      <c r="Y1700" s="36"/>
      <c r="Z1700" s="36"/>
      <c r="AA1700" s="36"/>
      <c r="AB1700" s="36"/>
    </row>
    <row r="1701" spans="5:28">
      <c r="E1701" s="43"/>
      <c r="V1701" s="36"/>
      <c r="W1701" s="36"/>
      <c r="X1701" s="36"/>
      <c r="Y1701" s="36"/>
      <c r="Z1701" s="36"/>
      <c r="AA1701" s="36"/>
      <c r="AB1701" s="36"/>
    </row>
    <row r="1702" spans="5:28">
      <c r="E1702" s="43"/>
      <c r="V1702" s="36"/>
      <c r="W1702" s="36"/>
      <c r="X1702" s="36"/>
      <c r="Y1702" s="36"/>
      <c r="Z1702" s="36"/>
      <c r="AA1702" s="36"/>
      <c r="AB1702" s="36"/>
    </row>
    <row r="1703" spans="5:28">
      <c r="E1703" s="43"/>
      <c r="V1703" s="36"/>
      <c r="W1703" s="36"/>
      <c r="X1703" s="36"/>
      <c r="Y1703" s="36"/>
      <c r="Z1703" s="36"/>
      <c r="AA1703" s="36"/>
      <c r="AB1703" s="36"/>
    </row>
    <row r="1704" spans="5:28">
      <c r="E1704" s="43"/>
      <c r="V1704" s="36"/>
      <c r="W1704" s="36"/>
      <c r="X1704" s="36"/>
      <c r="Y1704" s="36"/>
      <c r="Z1704" s="36"/>
      <c r="AA1704" s="36"/>
      <c r="AB1704" s="36"/>
    </row>
  </sheetData>
  <sheetProtection algorithmName="SHA-512" hashValue="v4lT1TALJlrUmPBF1Udnw3aI++QhJ3sM1cZIF2tJLW6YhkGq+0BLfpNXwYg5om4al6COGxjYouaM/6wQnHqeRw==" saltValue="DQUbOOvY0HY7sHBGQWA+Eg==" spinCount="100000" sheet="1" objects="1" scenarios="1" selectLockedCells="1" selectUnlockedCells="1"/>
  <phoneticPr fontId="19" type="noConversion"/>
  <conditionalFormatting sqref="G327:N327">
    <cfRule type="expression" dxfId="1" priority="1">
      <formula>$E$4="Non"</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F08884-E4FE-467E-950F-84E24764B789}">
  <sheetPr>
    <tabColor theme="7" tint="-0.499984740745262"/>
  </sheetPr>
  <dimension ref="A1:AC1605"/>
  <sheetViews>
    <sheetView zoomScale="80" zoomScaleNormal="80" workbookViewId="0"/>
  </sheetViews>
  <sheetFormatPr baseColWidth="10" defaultRowHeight="11.5"/>
  <cols>
    <col min="1" max="1" width="10.90625" style="7"/>
    <col min="2" max="2" width="22.08984375" style="7" customWidth="1"/>
    <col min="3" max="4" width="10.90625" style="7"/>
    <col min="5" max="5" width="19.90625" style="7" customWidth="1"/>
    <col min="6" max="6" width="14.1796875" style="7" customWidth="1"/>
    <col min="7" max="7" width="19" style="7" customWidth="1"/>
    <col min="8" max="8" width="17.54296875" style="7" customWidth="1"/>
    <col min="9" max="9" width="26.81640625" style="7" customWidth="1"/>
    <col min="10" max="10" width="19.7265625" style="7" customWidth="1"/>
    <col min="11" max="14" width="12.81640625" style="7" customWidth="1"/>
    <col min="15" max="16384" width="10.90625" style="7"/>
  </cols>
  <sheetData>
    <row r="1" spans="1:14" ht="15.5">
      <c r="A1" s="1190" t="s">
        <v>3139</v>
      </c>
    </row>
    <row r="2" spans="1:14" s="41" customFormat="1" ht="23">
      <c r="A2" s="1170" t="s">
        <v>176</v>
      </c>
      <c r="B2" s="1170" t="s">
        <v>1838</v>
      </c>
      <c r="C2" s="1170" t="s">
        <v>3071</v>
      </c>
      <c r="D2" s="1170" t="s">
        <v>3184</v>
      </c>
      <c r="E2" s="1170" t="s">
        <v>3072</v>
      </c>
      <c r="F2" s="507" t="s">
        <v>3190</v>
      </c>
      <c r="G2" s="1170" t="s">
        <v>3073</v>
      </c>
      <c r="H2" s="1170" t="s">
        <v>3074</v>
      </c>
      <c r="I2" s="1170" t="s">
        <v>3075</v>
      </c>
      <c r="J2" s="1170" t="s">
        <v>3135</v>
      </c>
      <c r="K2" s="1170" t="s">
        <v>3145</v>
      </c>
      <c r="L2" s="1170" t="s">
        <v>3146</v>
      </c>
      <c r="M2" s="1170" t="s">
        <v>3147</v>
      </c>
      <c r="N2" s="1170" t="s">
        <v>1048</v>
      </c>
    </row>
    <row r="3" spans="1:14" ht="14.5" customHeight="1">
      <c r="A3" s="7">
        <f>'Identification '!$F$11</f>
        <v>0</v>
      </c>
      <c r="B3" s="1276" t="str">
        <f>IF(AND('Identification '!$F$11="",'Identification '!$F$15&lt;&gt;""),'Identification '!$F$15,IF('Identification '!$F$11="","",IF('Identification '!$F$13="Inscrire le nom de votre organisme dans la cellule F15",'Identification '!$F$15,'Identification '!$F$13)))</f>
        <v/>
      </c>
      <c r="C3" s="7" t="str">
        <f>REF!$BM$8</f>
        <v>2026-2027</v>
      </c>
      <c r="D3" s="7" t="s">
        <v>3185</v>
      </c>
      <c r="E3" s="43" t="str">
        <f>'Identification '!$F$17</f>
        <v/>
      </c>
      <c r="F3" s="7" t="str">
        <f>'Identification '!$G$18</f>
        <v/>
      </c>
      <c r="G3" s="1171" t="s">
        <v>3077</v>
      </c>
      <c r="H3" s="1184" t="s">
        <v>21</v>
      </c>
      <c r="I3" s="1184" t="s">
        <v>1</v>
      </c>
      <c r="J3" s="1191">
        <f>'Section 14a'!H29-('Section 14a'!H26+'Section 14a'!H27)</f>
        <v>0</v>
      </c>
      <c r="K3" s="1192"/>
      <c r="L3" s="1192"/>
      <c r="M3" s="1192"/>
      <c r="N3" s="1192"/>
    </row>
    <row r="4" spans="1:14" ht="14.5" customHeight="1">
      <c r="A4" s="7">
        <f>'Identification '!$F$11</f>
        <v>0</v>
      </c>
      <c r="B4" s="1276" t="str">
        <f>IF(AND('Identification '!$F$11="",'Identification '!$F$15&lt;&gt;""),'Identification '!$F$15,IF('Identification '!$F$11="","",IF('Identification '!$F$13="Inscrire le nom de votre organisme dans la cellule F15",'Identification '!$F$15,'Identification '!$F$13)))</f>
        <v/>
      </c>
      <c r="C4" s="7" t="str">
        <f>REF!$BM$8</f>
        <v>2026-2027</v>
      </c>
      <c r="D4" s="7" t="s">
        <v>3185</v>
      </c>
      <c r="E4" s="43" t="str">
        <f>'Identification '!$F$17</f>
        <v/>
      </c>
      <c r="F4" s="7" t="str">
        <f>'Identification '!$G$18</f>
        <v/>
      </c>
      <c r="G4" s="1171" t="s">
        <v>3077</v>
      </c>
      <c r="H4" s="1184" t="s">
        <v>21</v>
      </c>
      <c r="I4" s="43" t="s">
        <v>14</v>
      </c>
      <c r="J4" s="1191">
        <f>'Section 14a'!H26</f>
        <v>0</v>
      </c>
      <c r="K4" s="1193"/>
      <c r="L4" s="1193"/>
      <c r="M4" s="1192"/>
      <c r="N4" s="152"/>
    </row>
    <row r="5" spans="1:14" ht="14.5" customHeight="1">
      <c r="A5" s="7">
        <f>'Identification '!$F$11</f>
        <v>0</v>
      </c>
      <c r="B5" s="1276" t="str">
        <f>IF(AND('Identification '!$F$11="",'Identification '!$F$15&lt;&gt;""),'Identification '!$F$15,IF('Identification '!$F$11="","",IF('Identification '!$F$13="Inscrire le nom de votre organisme dans la cellule F15",'Identification '!$F$15,'Identification '!$F$13)))</f>
        <v/>
      </c>
      <c r="C5" s="7" t="str">
        <f>REF!$BM$8</f>
        <v>2026-2027</v>
      </c>
      <c r="D5" s="7" t="s">
        <v>3185</v>
      </c>
      <c r="E5" s="43" t="str">
        <f>'Identification '!$F$17</f>
        <v/>
      </c>
      <c r="F5" s="7" t="str">
        <f>'Identification '!$G$18</f>
        <v/>
      </c>
      <c r="G5" s="1171" t="s">
        <v>3077</v>
      </c>
      <c r="H5" s="1184" t="s">
        <v>21</v>
      </c>
      <c r="I5" s="43" t="s">
        <v>15</v>
      </c>
      <c r="J5" s="1191">
        <f>'Section 14a'!H27</f>
        <v>0</v>
      </c>
      <c r="K5" s="1193"/>
      <c r="L5" s="1193"/>
      <c r="M5" s="1192"/>
      <c r="N5" s="152"/>
    </row>
    <row r="6" spans="1:14" ht="14.5" customHeight="1">
      <c r="A6" s="7">
        <f>'Identification '!$F$11</f>
        <v>0</v>
      </c>
      <c r="B6" s="1276" t="str">
        <f>IF(AND('Identification '!$F$11="",'Identification '!$F$15&lt;&gt;""),'Identification '!$F$15,IF('Identification '!$F$11="","",IF('Identification '!$F$13="Inscrire le nom de votre organisme dans la cellule F15",'Identification '!$F$15,'Identification '!$F$13)))</f>
        <v/>
      </c>
      <c r="C6" s="7" t="str">
        <f>REF!$BM$8</f>
        <v>2026-2027</v>
      </c>
      <c r="D6" s="7" t="s">
        <v>3185</v>
      </c>
      <c r="E6" s="43" t="str">
        <f>'Identification '!$F$17</f>
        <v/>
      </c>
      <c r="F6" s="7" t="str">
        <f>'Identification '!$G$18</f>
        <v/>
      </c>
      <c r="G6" s="1171" t="s">
        <v>3077</v>
      </c>
      <c r="H6" s="1184" t="s">
        <v>21</v>
      </c>
      <c r="I6" s="59" t="s">
        <v>36</v>
      </c>
      <c r="J6" s="1191">
        <f>'Section 14a'!H37</f>
        <v>0</v>
      </c>
      <c r="K6" s="1192"/>
      <c r="L6" s="1192"/>
      <c r="M6" s="1192"/>
      <c r="N6" s="1192"/>
    </row>
    <row r="7" spans="1:14" ht="14.5" customHeight="1">
      <c r="A7" s="7">
        <f>'Identification '!$F$11</f>
        <v>0</v>
      </c>
      <c r="B7" s="1276" t="str">
        <f>IF(AND('Identification '!$F$11="",'Identification '!$F$15&lt;&gt;""),'Identification '!$F$15,IF('Identification '!$F$11="","",IF('Identification '!$F$13="Inscrire le nom de votre organisme dans la cellule F15",'Identification '!$F$15,'Identification '!$F$13)))</f>
        <v/>
      </c>
      <c r="C7" s="7" t="str">
        <f>REF!$BM$8</f>
        <v>2026-2027</v>
      </c>
      <c r="D7" s="7" t="s">
        <v>3185</v>
      </c>
      <c r="E7" s="43" t="str">
        <f>'Identification '!$F$17</f>
        <v/>
      </c>
      <c r="F7" s="7" t="str">
        <f>'Identification '!$G$18</f>
        <v/>
      </c>
      <c r="G7" s="1171" t="s">
        <v>3077</v>
      </c>
      <c r="H7" s="43" t="s">
        <v>43</v>
      </c>
      <c r="I7" s="43" t="s">
        <v>44</v>
      </c>
      <c r="J7" s="1191">
        <f>'Section 14a'!H57</f>
        <v>0</v>
      </c>
      <c r="K7" s="1192"/>
      <c r="L7" s="1192"/>
      <c r="M7" s="1192"/>
      <c r="N7" s="1192"/>
    </row>
    <row r="8" spans="1:14" ht="14.5" customHeight="1">
      <c r="A8" s="7">
        <f>'Identification '!$F$11</f>
        <v>0</v>
      </c>
      <c r="B8" s="1276" t="str">
        <f>IF(AND('Identification '!$F$11="",'Identification '!$F$15&lt;&gt;""),'Identification '!$F$15,IF('Identification '!$F$11="","",IF('Identification '!$F$13="Inscrire le nom de votre organisme dans la cellule F15",'Identification '!$F$15,'Identification '!$F$13)))</f>
        <v/>
      </c>
      <c r="C8" s="7" t="str">
        <f>REF!$BM$8</f>
        <v>2026-2027</v>
      </c>
      <c r="D8" s="7" t="s">
        <v>3185</v>
      </c>
      <c r="E8" s="43" t="str">
        <f>'Identification '!$F$17</f>
        <v/>
      </c>
      <c r="F8" s="7" t="str">
        <f>'Identification '!$G$18</f>
        <v/>
      </c>
      <c r="G8" s="1171" t="s">
        <v>3077</v>
      </c>
      <c r="H8" s="43" t="s">
        <v>43</v>
      </c>
      <c r="I8" s="43" t="s">
        <v>50</v>
      </c>
      <c r="J8" s="1191">
        <f>'Section 14a'!H68</f>
        <v>0</v>
      </c>
      <c r="K8" s="1192"/>
      <c r="L8" s="1192"/>
      <c r="M8" s="1192"/>
      <c r="N8" s="1192"/>
    </row>
    <row r="9" spans="1:14" ht="14.5" customHeight="1">
      <c r="A9" s="7">
        <f>'Identification '!$F$11</f>
        <v>0</v>
      </c>
      <c r="B9" s="1276" t="str">
        <f>IF(AND('Identification '!$F$11="",'Identification '!$F$15&lt;&gt;""),'Identification '!$F$15,IF('Identification '!$F$11="","",IF('Identification '!$F$13="Inscrire le nom de votre organisme dans la cellule F15",'Identification '!$F$15,'Identification '!$F$13)))</f>
        <v/>
      </c>
      <c r="C9" s="7" t="str">
        <f>REF!$BM$8</f>
        <v>2026-2027</v>
      </c>
      <c r="D9" s="7" t="s">
        <v>3185</v>
      </c>
      <c r="E9" s="43" t="str">
        <f>'Identification '!$F$17</f>
        <v/>
      </c>
      <c r="F9" s="7" t="str">
        <f>'Identification '!$G$18</f>
        <v/>
      </c>
      <c r="G9" s="1171" t="s">
        <v>3077</v>
      </c>
      <c r="H9" s="43" t="s">
        <v>43</v>
      </c>
      <c r="I9" s="43" t="s">
        <v>26</v>
      </c>
      <c r="J9" s="1191">
        <f>'Section 14a'!H74</f>
        <v>0</v>
      </c>
      <c r="K9" s="1192"/>
      <c r="L9" s="1192"/>
      <c r="M9" s="1192"/>
      <c r="N9" s="1192"/>
    </row>
    <row r="10" spans="1:14" ht="14.5" customHeight="1">
      <c r="A10" s="7">
        <f>'Identification '!$F$11</f>
        <v>0</v>
      </c>
      <c r="B10" s="1276" t="str">
        <f>IF(AND('Identification '!$F$11="",'Identification '!$F$15&lt;&gt;""),'Identification '!$F$15,IF('Identification '!$F$11="","",IF('Identification '!$F$13="Inscrire le nom de votre organisme dans la cellule F15",'Identification '!$F$15,'Identification '!$F$13)))</f>
        <v/>
      </c>
      <c r="C10" s="7" t="str">
        <f>REF!$BM$8</f>
        <v>2026-2027</v>
      </c>
      <c r="D10" s="7" t="s">
        <v>3185</v>
      </c>
      <c r="E10" s="43" t="str">
        <f>'Identification '!$F$17</f>
        <v/>
      </c>
      <c r="F10" s="7" t="str">
        <f>'Identification '!$G$18</f>
        <v/>
      </c>
      <c r="G10" s="1171" t="s">
        <v>3077</v>
      </c>
      <c r="H10" s="43" t="s">
        <v>43</v>
      </c>
      <c r="I10" s="21" t="s">
        <v>28</v>
      </c>
      <c r="J10" s="1191">
        <f>'Section 14a'!H75</f>
        <v>0</v>
      </c>
      <c r="K10" s="1192"/>
      <c r="L10" s="1192"/>
      <c r="M10" s="1192"/>
      <c r="N10" s="1192"/>
    </row>
    <row r="11" spans="1:14" ht="14.5" customHeight="1">
      <c r="A11" s="7">
        <f>'Identification '!$F$11</f>
        <v>0</v>
      </c>
      <c r="B11" s="1276" t="str">
        <f>IF(AND('Identification '!$F$11="",'Identification '!$F$15&lt;&gt;""),'Identification '!$F$15,IF('Identification '!$F$11="","",IF('Identification '!$F$13="Inscrire le nom de votre organisme dans la cellule F15",'Identification '!$F$15,'Identification '!$F$13)))</f>
        <v/>
      </c>
      <c r="C11" s="7" t="str">
        <f>REF!$BM$8</f>
        <v>2026-2027</v>
      </c>
      <c r="D11" s="7" t="s">
        <v>3185</v>
      </c>
      <c r="E11" s="43" t="str">
        <f>'Identification '!$F$17</f>
        <v/>
      </c>
      <c r="F11" s="7" t="str">
        <f>'Identification '!$G$18</f>
        <v/>
      </c>
      <c r="G11" s="1171" t="s">
        <v>3078</v>
      </c>
      <c r="H11" s="43" t="s">
        <v>1851</v>
      </c>
      <c r="I11" s="43" t="s">
        <v>91</v>
      </c>
      <c r="J11" s="1191">
        <f>'Section 14a'!H96</f>
        <v>0</v>
      </c>
      <c r="K11" s="1193"/>
      <c r="L11" s="1192"/>
      <c r="M11" s="1192"/>
      <c r="N11" s="152"/>
    </row>
    <row r="12" spans="1:14" ht="14.5" customHeight="1">
      <c r="A12" s="7">
        <f>'Identification '!$F$11</f>
        <v>0</v>
      </c>
      <c r="B12" s="1276" t="str">
        <f>IF(AND('Identification '!$F$11="",'Identification '!$F$15&lt;&gt;""),'Identification '!$F$15,IF('Identification '!$F$11="","",IF('Identification '!$F$13="Inscrire le nom de votre organisme dans la cellule F15",'Identification '!$F$15,'Identification '!$F$13)))</f>
        <v/>
      </c>
      <c r="C12" s="7" t="str">
        <f>REF!$BM$8</f>
        <v>2026-2027</v>
      </c>
      <c r="D12" s="7" t="s">
        <v>3185</v>
      </c>
      <c r="E12" s="43" t="str">
        <f>'Identification '!$F$17</f>
        <v/>
      </c>
      <c r="F12" s="7" t="str">
        <f>'Identification '!$G$18</f>
        <v/>
      </c>
      <c r="G12" s="1171" t="s">
        <v>3078</v>
      </c>
      <c r="H12" s="43" t="s">
        <v>1851</v>
      </c>
      <c r="I12" s="43" t="s">
        <v>249</v>
      </c>
      <c r="J12" s="1191"/>
      <c r="K12" s="1193"/>
      <c r="L12" s="1193"/>
      <c r="M12" s="1192"/>
      <c r="N12" s="1192"/>
    </row>
    <row r="13" spans="1:14" ht="14.5" customHeight="1">
      <c r="A13" s="7">
        <f>'Identification '!$F$11</f>
        <v>0</v>
      </c>
      <c r="B13" s="1276" t="str">
        <f>IF(AND('Identification '!$F$11="",'Identification '!$F$15&lt;&gt;""),'Identification '!$F$15,IF('Identification '!$F$11="","",IF('Identification '!$F$13="Inscrire le nom de votre organisme dans la cellule F15",'Identification '!$F$15,'Identification '!$F$13)))</f>
        <v/>
      </c>
      <c r="C13" s="7" t="str">
        <f>REF!$BM$8</f>
        <v>2026-2027</v>
      </c>
      <c r="D13" s="7" t="s">
        <v>3185</v>
      </c>
      <c r="E13" s="43" t="str">
        <f>'Identification '!$F$17</f>
        <v/>
      </c>
      <c r="F13" s="7" t="str">
        <f>'Identification '!$G$18</f>
        <v/>
      </c>
      <c r="G13" s="1171" t="s">
        <v>3078</v>
      </c>
      <c r="H13" s="43" t="s">
        <v>1851</v>
      </c>
      <c r="I13" s="43" t="s">
        <v>129</v>
      </c>
      <c r="J13" s="1191"/>
      <c r="K13" s="1193"/>
      <c r="L13" s="1193"/>
      <c r="M13" s="1192"/>
      <c r="N13" s="1192"/>
    </row>
    <row r="14" spans="1:14" ht="14.5" customHeight="1">
      <c r="A14" s="7">
        <f>'Identification '!$F$11</f>
        <v>0</v>
      </c>
      <c r="B14" s="1276" t="str">
        <f>IF(AND('Identification '!$F$11="",'Identification '!$F$15&lt;&gt;""),'Identification '!$F$15,IF('Identification '!$F$11="","",IF('Identification '!$F$13="Inscrire le nom de votre organisme dans la cellule F15",'Identification '!$F$15,'Identification '!$F$13)))</f>
        <v/>
      </c>
      <c r="C14" s="7" t="str">
        <f>REF!$BM$8</f>
        <v>2026-2027</v>
      </c>
      <c r="D14" s="7" t="s">
        <v>3185</v>
      </c>
      <c r="E14" s="43" t="str">
        <f>'Identification '!$F$17</f>
        <v/>
      </c>
      <c r="F14" s="7" t="str">
        <f>'Identification '!$G$18</f>
        <v/>
      </c>
      <c r="G14" s="1171" t="s">
        <v>3078</v>
      </c>
      <c r="H14" s="43" t="s">
        <v>1851</v>
      </c>
      <c r="I14" s="43" t="s">
        <v>11</v>
      </c>
      <c r="J14" s="1191">
        <f>SUM('Section 14a'!D98:H102)</f>
        <v>0</v>
      </c>
      <c r="K14" s="1193"/>
      <c r="L14" s="1193"/>
      <c r="M14" s="1192"/>
      <c r="N14" s="152"/>
    </row>
    <row r="15" spans="1:14" ht="14.5" customHeight="1">
      <c r="A15" s="7">
        <f>'Identification '!$F$11</f>
        <v>0</v>
      </c>
      <c r="B15" s="1276" t="str">
        <f>IF(AND('Identification '!$F$11="",'Identification '!$F$15&lt;&gt;""),'Identification '!$F$15,IF('Identification '!$F$11="","",IF('Identification '!$F$13="Inscrire le nom de votre organisme dans la cellule F15",'Identification '!$F$15,'Identification '!$F$13)))</f>
        <v/>
      </c>
      <c r="C15" s="7" t="str">
        <f>REF!$BM$8</f>
        <v>2026-2027</v>
      </c>
      <c r="D15" s="7" t="s">
        <v>3185</v>
      </c>
      <c r="E15" s="43" t="str">
        <f>'Identification '!$F$17</f>
        <v/>
      </c>
      <c r="F15" s="7" t="str">
        <f>'Identification '!$G$18</f>
        <v/>
      </c>
      <c r="G15" s="1171" t="s">
        <v>3078</v>
      </c>
      <c r="H15" s="43" t="s">
        <v>1851</v>
      </c>
      <c r="I15" s="43" t="s">
        <v>14</v>
      </c>
      <c r="J15" s="1191">
        <f>SUM('Section 14a'!D105:H109)</f>
        <v>0</v>
      </c>
      <c r="K15" s="1193"/>
      <c r="L15" s="1193"/>
      <c r="M15" s="1192"/>
      <c r="N15" s="152"/>
    </row>
    <row r="16" spans="1:14" ht="14.5" customHeight="1">
      <c r="A16" s="7">
        <f>'Identification '!$F$11</f>
        <v>0</v>
      </c>
      <c r="B16" s="1276" t="str">
        <f>IF(AND('Identification '!$F$11="",'Identification '!$F$15&lt;&gt;""),'Identification '!$F$15,IF('Identification '!$F$11="","",IF('Identification '!$F$13="Inscrire le nom de votre organisme dans la cellule F15",'Identification '!$F$15,'Identification '!$F$13)))</f>
        <v/>
      </c>
      <c r="C16" s="7" t="str">
        <f>REF!$BM$8</f>
        <v>2026-2027</v>
      </c>
      <c r="D16" s="7" t="s">
        <v>3185</v>
      </c>
      <c r="E16" s="43" t="str">
        <f>'Identification '!$F$17</f>
        <v/>
      </c>
      <c r="F16" s="7" t="str">
        <f>'Identification '!$G$18</f>
        <v/>
      </c>
      <c r="G16" s="1171" t="s">
        <v>3078</v>
      </c>
      <c r="H16" s="43" t="s">
        <v>1851</v>
      </c>
      <c r="I16" s="43" t="s">
        <v>15</v>
      </c>
      <c r="J16" s="1191">
        <f>SUM('Section 14a'!D112:H116)</f>
        <v>0</v>
      </c>
      <c r="K16" s="1193"/>
      <c r="L16" s="1193"/>
      <c r="M16" s="1192"/>
      <c r="N16" s="152"/>
    </row>
    <row r="17" spans="1:14" ht="14.5" customHeight="1">
      <c r="A17" s="7">
        <f>'Identification '!$F$11</f>
        <v>0</v>
      </c>
      <c r="B17" s="1276" t="str">
        <f>IF(AND('Identification '!$F$11="",'Identification '!$F$15&lt;&gt;""),'Identification '!$F$15,IF('Identification '!$F$11="","",IF('Identification '!$F$13="Inscrire le nom de votre organisme dans la cellule F15",'Identification '!$F$15,'Identification '!$F$13)))</f>
        <v/>
      </c>
      <c r="C17" s="7" t="str">
        <f>REF!$BM$8</f>
        <v>2026-2027</v>
      </c>
      <c r="D17" s="7" t="s">
        <v>3185</v>
      </c>
      <c r="E17" s="43" t="str">
        <f>'Identification '!$F$17</f>
        <v/>
      </c>
      <c r="F17" s="7" t="str">
        <f>'Identification '!$G$18</f>
        <v/>
      </c>
      <c r="G17" s="1171" t="s">
        <v>3078</v>
      </c>
      <c r="H17" s="43" t="s">
        <v>1851</v>
      </c>
      <c r="I17" s="43" t="s">
        <v>3144</v>
      </c>
      <c r="J17" s="1191"/>
      <c r="K17" s="1192"/>
      <c r="L17" s="1193"/>
      <c r="M17" s="1193"/>
      <c r="N17" s="152"/>
    </row>
    <row r="18" spans="1:14" ht="14.5" customHeight="1">
      <c r="A18" s="7">
        <f>'Identification '!$F$11</f>
        <v>0</v>
      </c>
      <c r="B18" s="1276" t="str">
        <f>IF(AND('Identification '!$F$11="",'Identification '!$F$15&lt;&gt;""),'Identification '!$F$15,IF('Identification '!$F$11="","",IF('Identification '!$F$13="Inscrire le nom de votre organisme dans la cellule F15",'Identification '!$F$15,'Identification '!$F$13)))</f>
        <v/>
      </c>
      <c r="C18" s="7" t="str">
        <f>REF!$BM$8</f>
        <v>2026-2027</v>
      </c>
      <c r="D18" s="7" t="s">
        <v>3185</v>
      </c>
      <c r="E18" s="43" t="str">
        <f>'Identification '!$F$17</f>
        <v/>
      </c>
      <c r="F18" s="7" t="str">
        <f>'Identification '!$G$18</f>
        <v/>
      </c>
      <c r="G18" s="1171" t="s">
        <v>3078</v>
      </c>
      <c r="H18" s="43" t="s">
        <v>1851</v>
      </c>
      <c r="I18" s="43" t="s">
        <v>56</v>
      </c>
      <c r="J18" s="1191">
        <f>'Section 14a'!H127</f>
        <v>0</v>
      </c>
      <c r="K18" s="1192"/>
      <c r="L18" s="1192"/>
      <c r="M18" s="1192"/>
      <c r="N18" s="152"/>
    </row>
    <row r="19" spans="1:14" ht="14.5" customHeight="1">
      <c r="A19" s="7">
        <f>'Identification '!$F$11</f>
        <v>0</v>
      </c>
      <c r="B19" s="1276" t="str">
        <f>IF(AND('Identification '!$F$11="",'Identification '!$F$15&lt;&gt;""),'Identification '!$F$15,IF('Identification '!$F$11="","",IF('Identification '!$F$13="Inscrire le nom de votre organisme dans la cellule F15",'Identification '!$F$15,'Identification '!$F$13)))</f>
        <v/>
      </c>
      <c r="C19" s="7" t="str">
        <f>REF!$BM$8</f>
        <v>2026-2027</v>
      </c>
      <c r="D19" s="7" t="s">
        <v>3185</v>
      </c>
      <c r="E19" s="43" t="str">
        <f>'Identification '!$F$17</f>
        <v/>
      </c>
      <c r="F19" s="7" t="str">
        <f>'Identification '!$G$18</f>
        <v/>
      </c>
      <c r="G19" s="1171" t="s">
        <v>3078</v>
      </c>
      <c r="H19" s="43" t="s">
        <v>1851</v>
      </c>
      <c r="I19" s="43" t="s">
        <v>60</v>
      </c>
      <c r="J19" s="1191">
        <f>'Section 14a'!H137</f>
        <v>0</v>
      </c>
      <c r="K19" s="1192"/>
      <c r="L19" s="1192"/>
      <c r="M19" s="1192"/>
      <c r="N19" s="152"/>
    </row>
    <row r="20" spans="1:14" ht="14.5" customHeight="1">
      <c r="A20" s="7">
        <f>'Identification '!$F$11</f>
        <v>0</v>
      </c>
      <c r="B20" s="1276" t="str">
        <f>IF(AND('Identification '!$F$11="",'Identification '!$F$15&lt;&gt;""),'Identification '!$F$15,IF('Identification '!$F$11="","",IF('Identification '!$F$13="Inscrire le nom de votre organisme dans la cellule F15",'Identification '!$F$15,'Identification '!$F$13)))</f>
        <v/>
      </c>
      <c r="C20" s="7" t="str">
        <f>REF!$BM$8</f>
        <v>2026-2027</v>
      </c>
      <c r="D20" s="7" t="s">
        <v>3185</v>
      </c>
      <c r="E20" s="43" t="str">
        <f>'Identification '!$F$17</f>
        <v/>
      </c>
      <c r="F20" s="7" t="str">
        <f>'Identification '!$G$18</f>
        <v/>
      </c>
      <c r="G20" s="1171" t="s">
        <v>3078</v>
      </c>
      <c r="H20" s="43" t="s">
        <v>1851</v>
      </c>
      <c r="I20" s="43" t="s">
        <v>62</v>
      </c>
      <c r="J20" s="1191">
        <f>'Section 14a'!H143</f>
        <v>0</v>
      </c>
      <c r="K20" s="1192"/>
      <c r="L20" s="1192"/>
      <c r="M20" s="1192"/>
      <c r="N20" s="152"/>
    </row>
    <row r="21" spans="1:14" ht="14.5" customHeight="1">
      <c r="A21" s="7">
        <f>'Identification '!$F$11</f>
        <v>0</v>
      </c>
      <c r="B21" s="1276" t="str">
        <f>IF(AND('Identification '!$F$11="",'Identification '!$F$15&lt;&gt;""),'Identification '!$F$15,IF('Identification '!$F$11="","",IF('Identification '!$F$13="Inscrire le nom de votre organisme dans la cellule F15",'Identification '!$F$15,'Identification '!$F$13)))</f>
        <v/>
      </c>
      <c r="C21" s="7" t="str">
        <f>REF!$BM$8</f>
        <v>2026-2027</v>
      </c>
      <c r="D21" s="7" t="s">
        <v>3185</v>
      </c>
      <c r="E21" s="43" t="str">
        <f>'Identification '!$F$17</f>
        <v/>
      </c>
      <c r="F21" s="7" t="str">
        <f>'Identification '!$G$18</f>
        <v/>
      </c>
      <c r="G21" s="1171" t="s">
        <v>3078</v>
      </c>
      <c r="H21" s="43" t="s">
        <v>1851</v>
      </c>
      <c r="I21" s="43" t="s">
        <v>63</v>
      </c>
      <c r="J21" s="1191">
        <f>'Section 14a'!H152</f>
        <v>0</v>
      </c>
      <c r="K21" s="1192"/>
      <c r="L21" s="1192"/>
      <c r="M21" s="1192"/>
      <c r="N21" s="1192"/>
    </row>
    <row r="22" spans="1:14" ht="14.5" customHeight="1">
      <c r="A22" s="7">
        <f>'Identification '!$F$11</f>
        <v>0</v>
      </c>
      <c r="B22" s="1276" t="str">
        <f>IF(AND('Identification '!$F$11="",'Identification '!$F$15&lt;&gt;""),'Identification '!$F$15,IF('Identification '!$F$11="","",IF('Identification '!$F$13="Inscrire le nom de votre organisme dans la cellule F15",'Identification '!$F$15,'Identification '!$F$13)))</f>
        <v/>
      </c>
      <c r="C22" s="7" t="str">
        <f>REF!$BM$8</f>
        <v>2026-2027</v>
      </c>
      <c r="D22" s="7" t="s">
        <v>3185</v>
      </c>
      <c r="E22" s="43" t="str">
        <f>'Identification '!$F$17</f>
        <v/>
      </c>
      <c r="F22" s="7" t="str">
        <f>'Identification '!$G$18</f>
        <v/>
      </c>
      <c r="G22" s="1171" t="s">
        <v>3083</v>
      </c>
      <c r="H22" s="43" t="s">
        <v>3079</v>
      </c>
      <c r="I22" s="43" t="s">
        <v>3080</v>
      </c>
      <c r="J22" s="1191">
        <f>'Section 14a'!H172</f>
        <v>0</v>
      </c>
      <c r="K22" s="1192"/>
      <c r="L22" s="1192"/>
      <c r="M22" s="1192"/>
      <c r="N22" s="1192"/>
    </row>
    <row r="23" spans="1:14" ht="14.5" customHeight="1">
      <c r="A23" s="7">
        <f>'Identification '!$F$11</f>
        <v>0</v>
      </c>
      <c r="B23" s="1276" t="str">
        <f>IF(AND('Identification '!$F$11="",'Identification '!$F$15&lt;&gt;""),'Identification '!$F$15,IF('Identification '!$F$11="","",IF('Identification '!$F$13="Inscrire le nom de votre organisme dans la cellule F15",'Identification '!$F$15,'Identification '!$F$13)))</f>
        <v/>
      </c>
      <c r="C23" s="7" t="str">
        <f>REF!$BM$8</f>
        <v>2026-2027</v>
      </c>
      <c r="D23" s="7" t="s">
        <v>3185</v>
      </c>
      <c r="E23" s="43" t="str">
        <f>'Identification '!$F$17</f>
        <v/>
      </c>
      <c r="F23" s="7" t="str">
        <f>'Identification '!$G$18</f>
        <v/>
      </c>
      <c r="G23" s="1171" t="s">
        <v>3083</v>
      </c>
      <c r="H23" s="43" t="s">
        <v>3079</v>
      </c>
      <c r="I23" s="43" t="s">
        <v>3081</v>
      </c>
      <c r="J23" s="1191">
        <f>'Section 14a'!H179</f>
        <v>0</v>
      </c>
      <c r="K23" s="1192"/>
      <c r="L23" s="1192"/>
      <c r="M23" s="1192"/>
      <c r="N23" s="1192"/>
    </row>
    <row r="24" spans="1:14" ht="14.5" customHeight="1">
      <c r="A24" s="7">
        <f>'Identification '!$F$11</f>
        <v>0</v>
      </c>
      <c r="B24" s="1276" t="str">
        <f>IF(AND('Identification '!$F$11="",'Identification '!$F$15&lt;&gt;""),'Identification '!$F$15,IF('Identification '!$F$11="","",IF('Identification '!$F$13="Inscrire le nom de votre organisme dans la cellule F15",'Identification '!$F$15,'Identification '!$F$13)))</f>
        <v/>
      </c>
      <c r="C24" s="7" t="str">
        <f>REF!$BM$8</f>
        <v>2026-2027</v>
      </c>
      <c r="D24" s="7" t="s">
        <v>3185</v>
      </c>
      <c r="E24" s="43" t="str">
        <f>'Identification '!$F$17</f>
        <v/>
      </c>
      <c r="F24" s="7" t="str">
        <f>'Identification '!$G$18</f>
        <v/>
      </c>
      <c r="G24" s="1171" t="s">
        <v>3083</v>
      </c>
      <c r="H24" s="43" t="s">
        <v>3079</v>
      </c>
      <c r="I24" s="43" t="s">
        <v>84</v>
      </c>
      <c r="J24" s="1191">
        <f>'Section 14a'!H201</f>
        <v>0</v>
      </c>
      <c r="K24" s="1192"/>
      <c r="L24" s="1192"/>
      <c r="M24" s="1192"/>
      <c r="N24" s="1192"/>
    </row>
    <row r="25" spans="1:14" ht="14.5" customHeight="1">
      <c r="A25" s="7">
        <f>'Identification '!$F$11</f>
        <v>0</v>
      </c>
      <c r="B25" s="1276" t="str">
        <f>IF(AND('Identification '!$F$11="",'Identification '!$F$15&lt;&gt;""),'Identification '!$F$15,IF('Identification '!$F$11="","",IF('Identification '!$F$13="Inscrire le nom de votre organisme dans la cellule F15",'Identification '!$F$15,'Identification '!$F$13)))</f>
        <v/>
      </c>
      <c r="C25" s="7" t="str">
        <f>REF!$BM$8</f>
        <v>2026-2027</v>
      </c>
      <c r="D25" s="7" t="s">
        <v>3185</v>
      </c>
      <c r="E25" s="43" t="str">
        <f>'Identification '!$F$17</f>
        <v/>
      </c>
      <c r="F25" s="7" t="str">
        <f>'Identification '!$G$18</f>
        <v/>
      </c>
      <c r="G25" s="1171" t="s">
        <v>3083</v>
      </c>
      <c r="H25" s="43" t="s">
        <v>3079</v>
      </c>
      <c r="I25" s="43" t="s">
        <v>33</v>
      </c>
      <c r="J25" s="1191">
        <f>'Section 14a'!H202</f>
        <v>0</v>
      </c>
      <c r="K25" s="1192"/>
      <c r="L25" s="1192"/>
      <c r="M25" s="1192"/>
      <c r="N25" s="1192"/>
    </row>
    <row r="26" spans="1:14" ht="14.5" customHeight="1">
      <c r="A26" s="7">
        <f>'Identification '!$F$11</f>
        <v>0</v>
      </c>
      <c r="B26" s="1276" t="str">
        <f>IF(AND('Identification '!$F$11="",'Identification '!$F$15&lt;&gt;""),'Identification '!$F$15,IF('Identification '!$F$11="","",IF('Identification '!$F$13="Inscrire le nom de votre organisme dans la cellule F15",'Identification '!$F$15,'Identification '!$F$13)))</f>
        <v/>
      </c>
      <c r="C26" s="7" t="str">
        <f>REF!$BM$8</f>
        <v>2026-2027</v>
      </c>
      <c r="D26" s="7" t="s">
        <v>3185</v>
      </c>
      <c r="E26" s="43" t="str">
        <f>'Identification '!$F$17</f>
        <v/>
      </c>
      <c r="F26" s="7" t="str">
        <f>'Identification '!$G$18</f>
        <v/>
      </c>
      <c r="G26" s="1171" t="s">
        <v>3083</v>
      </c>
      <c r="H26" s="43" t="s">
        <v>3079</v>
      </c>
      <c r="I26" s="43" t="s">
        <v>3082</v>
      </c>
      <c r="J26" s="1191">
        <f>'Section 14a'!H203</f>
        <v>0</v>
      </c>
      <c r="K26" s="1192"/>
      <c r="L26" s="1192"/>
      <c r="M26" s="1192"/>
      <c r="N26" s="1192"/>
    </row>
    <row r="27" spans="1:14" ht="14.5" customHeight="1">
      <c r="A27" s="7">
        <f>'Identification '!$F$11</f>
        <v>0</v>
      </c>
      <c r="B27" s="1276" t="str">
        <f>IF(AND('Identification '!$F$11="",'Identification '!$F$15&lt;&gt;""),'Identification '!$F$15,IF('Identification '!$F$11="","",IF('Identification '!$F$13="Inscrire le nom de votre organisme dans la cellule F15",'Identification '!$F$15,'Identification '!$F$13)))</f>
        <v/>
      </c>
      <c r="C27" s="7" t="str">
        <f>REF!$BM$8</f>
        <v>2026-2027</v>
      </c>
      <c r="D27" s="7" t="s">
        <v>3185</v>
      </c>
      <c r="E27" s="43" t="str">
        <f>'Identification '!$F$17</f>
        <v/>
      </c>
      <c r="F27" s="7" t="str">
        <f>'Identification '!$G$18</f>
        <v/>
      </c>
      <c r="G27" s="1171" t="s">
        <v>3083</v>
      </c>
      <c r="H27" s="43" t="s">
        <v>3079</v>
      </c>
      <c r="I27" s="43" t="s">
        <v>3095</v>
      </c>
      <c r="J27" s="1191">
        <f>'Section 14a'!H204</f>
        <v>0</v>
      </c>
      <c r="K27" s="1192"/>
      <c r="L27" s="1192"/>
      <c r="M27" s="1192"/>
      <c r="N27" s="1192"/>
    </row>
    <row r="28" spans="1:14">
      <c r="E28" s="43"/>
      <c r="G28" s="1171"/>
      <c r="H28" s="43"/>
    </row>
    <row r="29" spans="1:14">
      <c r="E29" s="43"/>
      <c r="G29" s="1171"/>
      <c r="H29" s="43"/>
    </row>
    <row r="30" spans="1:14">
      <c r="E30" s="43"/>
      <c r="G30" s="1171"/>
      <c r="H30" s="43"/>
    </row>
    <row r="31" spans="1:14">
      <c r="A31" s="43" t="s">
        <v>3173</v>
      </c>
      <c r="E31" s="43"/>
      <c r="G31" s="1171"/>
      <c r="H31" s="43"/>
    </row>
    <row r="32" spans="1:14">
      <c r="E32" s="43"/>
      <c r="G32" s="1171"/>
      <c r="H32" s="43"/>
    </row>
    <row r="33" spans="1:29" ht="57.5">
      <c r="A33" s="1170" t="s">
        <v>176</v>
      </c>
      <c r="B33" s="1170" t="s">
        <v>1838</v>
      </c>
      <c r="C33" s="1170" t="s">
        <v>3071</v>
      </c>
      <c r="D33" s="1170" t="s">
        <v>3184</v>
      </c>
      <c r="E33" s="1170" t="s">
        <v>3072</v>
      </c>
      <c r="F33" s="507" t="s">
        <v>3190</v>
      </c>
      <c r="G33" s="1170" t="s">
        <v>2872</v>
      </c>
      <c r="H33" s="1170" t="s">
        <v>236</v>
      </c>
      <c r="I33" s="507" t="s">
        <v>110</v>
      </c>
      <c r="J33" s="507" t="s">
        <v>3094</v>
      </c>
      <c r="K33" s="507" t="s">
        <v>3084</v>
      </c>
      <c r="L33" s="507" t="s">
        <v>119</v>
      </c>
      <c r="M33" s="507" t="s">
        <v>3085</v>
      </c>
      <c r="N33" s="507" t="s">
        <v>2870</v>
      </c>
      <c r="O33" s="507" t="s">
        <v>3086</v>
      </c>
      <c r="P33" s="507" t="s">
        <v>3087</v>
      </c>
      <c r="Q33" s="507" t="s">
        <v>3088</v>
      </c>
      <c r="R33" s="507" t="s">
        <v>3093</v>
      </c>
      <c r="S33" s="1172" t="s">
        <v>253</v>
      </c>
      <c r="T33" s="1172" t="s">
        <v>238</v>
      </c>
      <c r="U33" s="1173" t="s">
        <v>112</v>
      </c>
      <c r="V33" s="1173" t="s">
        <v>24</v>
      </c>
      <c r="W33" s="1174" t="s">
        <v>12</v>
      </c>
      <c r="X33" s="1174" t="s">
        <v>13</v>
      </c>
      <c r="Y33" s="1118" t="s">
        <v>3089</v>
      </c>
      <c r="Z33" s="1118" t="s">
        <v>3090</v>
      </c>
      <c r="AA33" s="1118" t="s">
        <v>272</v>
      </c>
      <c r="AB33" s="1118" t="s">
        <v>3091</v>
      </c>
      <c r="AC33" s="1118" t="s">
        <v>3092</v>
      </c>
    </row>
    <row r="34" spans="1:29">
      <c r="B34" s="1276"/>
      <c r="E34" s="43"/>
      <c r="G34" s="8"/>
      <c r="I34" s="1177"/>
      <c r="J34" s="43"/>
      <c r="K34" s="43"/>
      <c r="N34" s="43"/>
      <c r="O34" s="43"/>
      <c r="P34" s="43"/>
      <c r="Q34" s="43"/>
      <c r="R34" s="43"/>
      <c r="S34" s="43"/>
      <c r="T34" s="43"/>
      <c r="U34" s="36"/>
      <c r="V34" s="36"/>
      <c r="W34" s="36"/>
      <c r="X34" s="36"/>
      <c r="AA34" s="1185"/>
    </row>
    <row r="35" spans="1:29">
      <c r="B35" s="1276"/>
      <c r="E35" s="43"/>
      <c r="G35" s="8"/>
      <c r="I35" s="1177"/>
      <c r="J35" s="43"/>
      <c r="K35" s="43"/>
      <c r="N35" s="43"/>
      <c r="O35" s="43"/>
      <c r="P35" s="43"/>
      <c r="Q35" s="43"/>
      <c r="R35" s="43"/>
      <c r="S35" s="43"/>
      <c r="T35" s="43"/>
      <c r="U35" s="36"/>
      <c r="V35" s="36"/>
      <c r="W35" s="36"/>
      <c r="X35" s="36"/>
      <c r="AA35" s="1185"/>
    </row>
    <row r="36" spans="1:29">
      <c r="B36" s="1276"/>
      <c r="E36" s="43"/>
      <c r="G36" s="8"/>
      <c r="I36" s="1177"/>
      <c r="J36" s="43"/>
      <c r="K36" s="43"/>
      <c r="N36" s="43"/>
      <c r="O36" s="43"/>
      <c r="P36" s="43"/>
      <c r="Q36" s="43"/>
      <c r="R36" s="43"/>
      <c r="S36" s="43"/>
      <c r="T36" s="43"/>
      <c r="U36" s="36"/>
      <c r="V36" s="36"/>
      <c r="W36" s="36"/>
      <c r="X36" s="36"/>
      <c r="AA36" s="1185"/>
    </row>
    <row r="37" spans="1:29">
      <c r="B37" s="1276"/>
      <c r="E37" s="43"/>
      <c r="G37" s="8"/>
      <c r="I37" s="1177"/>
      <c r="J37" s="43"/>
      <c r="K37" s="43"/>
      <c r="N37" s="43"/>
      <c r="O37" s="43"/>
      <c r="P37" s="43"/>
      <c r="Q37" s="43"/>
      <c r="R37" s="43"/>
      <c r="S37" s="43"/>
      <c r="T37" s="43"/>
      <c r="U37" s="36"/>
      <c r="V37" s="36"/>
      <c r="W37" s="36"/>
      <c r="X37" s="36"/>
      <c r="AA37" s="1185"/>
    </row>
    <row r="38" spans="1:29">
      <c r="B38" s="1276"/>
      <c r="E38" s="43"/>
      <c r="G38" s="8"/>
      <c r="I38" s="1177"/>
      <c r="J38" s="43"/>
      <c r="K38" s="43"/>
      <c r="N38" s="43"/>
      <c r="O38" s="43"/>
      <c r="P38" s="43"/>
      <c r="Q38" s="43"/>
      <c r="R38" s="43"/>
      <c r="S38" s="43"/>
      <c r="T38" s="43"/>
      <c r="U38" s="36"/>
      <c r="V38" s="36"/>
      <c r="W38" s="36"/>
      <c r="X38" s="36"/>
      <c r="AA38" s="1185"/>
    </row>
    <row r="39" spans="1:29">
      <c r="B39" s="1276"/>
      <c r="E39" s="43"/>
      <c r="G39" s="8"/>
      <c r="I39" s="1177"/>
      <c r="J39" s="43"/>
      <c r="K39" s="43"/>
      <c r="N39" s="43"/>
      <c r="O39" s="43"/>
      <c r="P39" s="43"/>
      <c r="Q39" s="43"/>
      <c r="R39" s="43"/>
      <c r="S39" s="43"/>
      <c r="T39" s="43"/>
      <c r="U39" s="36"/>
      <c r="V39" s="36"/>
      <c r="W39" s="36"/>
      <c r="X39" s="36"/>
      <c r="AA39" s="1185"/>
    </row>
    <row r="40" spans="1:29">
      <c r="B40" s="1276"/>
      <c r="E40" s="43"/>
      <c r="G40" s="8"/>
      <c r="I40" s="1177"/>
      <c r="J40" s="43"/>
      <c r="K40" s="43"/>
      <c r="N40" s="43"/>
      <c r="O40" s="43"/>
      <c r="P40" s="43"/>
      <c r="Q40" s="43"/>
      <c r="R40" s="43"/>
      <c r="S40" s="43"/>
      <c r="T40" s="43"/>
      <c r="U40" s="36"/>
      <c r="V40" s="36"/>
      <c r="W40" s="36"/>
      <c r="X40" s="36"/>
      <c r="AA40" s="1185"/>
    </row>
    <row r="41" spans="1:29">
      <c r="B41" s="1276"/>
      <c r="E41" s="43"/>
      <c r="G41" s="8"/>
      <c r="I41" s="1177"/>
      <c r="J41" s="43"/>
      <c r="K41" s="43"/>
      <c r="N41" s="43"/>
      <c r="O41" s="43"/>
      <c r="P41" s="43"/>
      <c r="Q41" s="43"/>
      <c r="R41" s="43"/>
      <c r="S41" s="43"/>
      <c r="T41" s="43"/>
      <c r="U41" s="36"/>
      <c r="V41" s="36"/>
      <c r="W41" s="36"/>
      <c r="X41" s="36"/>
      <c r="AA41" s="1185"/>
    </row>
    <row r="42" spans="1:29">
      <c r="B42" s="1276"/>
      <c r="E42" s="43"/>
      <c r="G42" s="8"/>
      <c r="I42" s="1177"/>
      <c r="J42" s="43"/>
      <c r="K42" s="43"/>
      <c r="N42" s="43"/>
      <c r="O42" s="43"/>
      <c r="P42" s="43"/>
      <c r="Q42" s="43"/>
      <c r="R42" s="43"/>
      <c r="S42" s="43"/>
      <c r="T42" s="43"/>
      <c r="U42" s="36"/>
      <c r="V42" s="36"/>
      <c r="W42" s="36"/>
      <c r="X42" s="36"/>
      <c r="AA42" s="1185"/>
    </row>
    <row r="43" spans="1:29">
      <c r="B43" s="1276"/>
      <c r="E43" s="43"/>
      <c r="G43" s="8"/>
      <c r="I43" s="1177"/>
      <c r="J43" s="43"/>
      <c r="K43" s="43"/>
      <c r="N43" s="43"/>
      <c r="O43" s="43"/>
      <c r="P43" s="43"/>
      <c r="Q43" s="43"/>
      <c r="R43" s="43"/>
      <c r="S43" s="43"/>
      <c r="T43" s="43"/>
      <c r="U43" s="36"/>
      <c r="V43" s="36"/>
      <c r="W43" s="36"/>
      <c r="X43" s="36"/>
      <c r="AA43" s="1185"/>
    </row>
    <row r="44" spans="1:29">
      <c r="B44" s="1276"/>
      <c r="E44" s="43"/>
      <c r="G44" s="8"/>
      <c r="I44" s="1177"/>
      <c r="J44" s="43"/>
      <c r="K44" s="43"/>
      <c r="N44" s="43"/>
      <c r="O44" s="43"/>
      <c r="P44" s="43"/>
      <c r="Q44" s="43"/>
      <c r="R44" s="43"/>
      <c r="S44" s="43"/>
      <c r="T44" s="43"/>
      <c r="U44" s="36"/>
      <c r="V44" s="36"/>
      <c r="W44" s="36"/>
      <c r="X44" s="36"/>
      <c r="AA44" s="1185"/>
    </row>
    <row r="45" spans="1:29">
      <c r="B45" s="1276"/>
      <c r="E45" s="43"/>
      <c r="G45" s="8"/>
      <c r="I45" s="1177"/>
      <c r="J45" s="43"/>
      <c r="K45" s="43"/>
      <c r="N45" s="43"/>
      <c r="O45" s="43"/>
      <c r="P45" s="43"/>
      <c r="Q45" s="43"/>
      <c r="R45" s="43"/>
      <c r="S45" s="43"/>
      <c r="T45" s="43"/>
      <c r="U45" s="36"/>
      <c r="V45" s="36"/>
      <c r="W45" s="36"/>
      <c r="X45" s="36"/>
      <c r="AA45" s="1185"/>
    </row>
    <row r="46" spans="1:29">
      <c r="B46" s="1276"/>
      <c r="E46" s="43"/>
      <c r="G46" s="8"/>
      <c r="I46" s="1177"/>
      <c r="J46" s="43"/>
      <c r="K46" s="43"/>
      <c r="N46" s="43"/>
      <c r="O46" s="43"/>
      <c r="P46" s="43"/>
      <c r="Q46" s="43"/>
      <c r="R46" s="43"/>
      <c r="S46" s="43"/>
      <c r="T46" s="43"/>
      <c r="U46" s="36"/>
      <c r="V46" s="36"/>
      <c r="W46" s="36"/>
      <c r="X46" s="36"/>
      <c r="AA46" s="1185"/>
    </row>
    <row r="47" spans="1:29">
      <c r="B47" s="1276"/>
      <c r="E47" s="43"/>
      <c r="G47" s="8"/>
      <c r="I47" s="1177"/>
      <c r="J47" s="43"/>
      <c r="K47" s="43"/>
      <c r="N47" s="43"/>
      <c r="O47" s="43"/>
      <c r="P47" s="43"/>
      <c r="Q47" s="43"/>
      <c r="R47" s="43"/>
      <c r="S47" s="43"/>
      <c r="T47" s="43"/>
      <c r="U47" s="36"/>
      <c r="V47" s="36"/>
      <c r="W47" s="36"/>
      <c r="X47" s="36"/>
      <c r="AA47" s="1185"/>
    </row>
    <row r="48" spans="1:29">
      <c r="B48" s="1276"/>
      <c r="E48" s="43"/>
      <c r="G48" s="8"/>
      <c r="I48" s="1177"/>
      <c r="J48" s="43"/>
      <c r="K48" s="43"/>
      <c r="N48" s="43"/>
      <c r="O48" s="43"/>
      <c r="P48" s="43"/>
      <c r="Q48" s="43"/>
      <c r="R48" s="43"/>
      <c r="S48" s="43"/>
      <c r="T48" s="43"/>
      <c r="U48" s="36"/>
      <c r="V48" s="36"/>
      <c r="W48" s="36"/>
      <c r="X48" s="36"/>
      <c r="AA48" s="1185"/>
    </row>
    <row r="49" spans="2:27">
      <c r="B49" s="1276"/>
      <c r="E49" s="43"/>
      <c r="G49" s="8"/>
      <c r="I49" s="1177"/>
      <c r="J49" s="43"/>
      <c r="K49" s="43"/>
      <c r="N49" s="43"/>
      <c r="O49" s="43"/>
      <c r="P49" s="43"/>
      <c r="Q49" s="43"/>
      <c r="R49" s="43"/>
      <c r="S49" s="43"/>
      <c r="T49" s="43"/>
      <c r="U49" s="36"/>
      <c r="V49" s="36"/>
      <c r="W49" s="36"/>
      <c r="X49" s="36"/>
      <c r="AA49" s="1185"/>
    </row>
    <row r="50" spans="2:27">
      <c r="B50" s="1276"/>
      <c r="E50" s="43"/>
      <c r="G50" s="8"/>
      <c r="I50" s="1177"/>
      <c r="J50" s="43"/>
      <c r="K50" s="43"/>
      <c r="N50" s="43"/>
      <c r="O50" s="43"/>
      <c r="P50" s="43"/>
      <c r="Q50" s="43"/>
      <c r="R50" s="43"/>
      <c r="S50" s="43"/>
      <c r="T50" s="43"/>
      <c r="U50" s="36"/>
      <c r="V50" s="36"/>
      <c r="W50" s="36"/>
      <c r="X50" s="36"/>
      <c r="AA50" s="1185"/>
    </row>
    <row r="51" spans="2:27">
      <c r="B51" s="1276"/>
      <c r="E51" s="43"/>
      <c r="G51" s="8"/>
      <c r="I51" s="1177"/>
      <c r="J51" s="43"/>
      <c r="K51" s="43"/>
      <c r="N51" s="43"/>
      <c r="O51" s="43"/>
      <c r="P51" s="43"/>
      <c r="Q51" s="43"/>
      <c r="R51" s="43"/>
      <c r="S51" s="43"/>
      <c r="T51" s="43"/>
      <c r="U51" s="36"/>
      <c r="V51" s="36"/>
      <c r="W51" s="36"/>
      <c r="X51" s="36"/>
      <c r="AA51" s="1185"/>
    </row>
    <row r="52" spans="2:27">
      <c r="B52" s="1276"/>
      <c r="E52" s="43"/>
      <c r="G52" s="8"/>
      <c r="I52" s="1177"/>
      <c r="J52" s="43"/>
      <c r="K52" s="43"/>
      <c r="N52" s="43"/>
      <c r="O52" s="43"/>
      <c r="P52" s="43"/>
      <c r="Q52" s="43"/>
      <c r="R52" s="43"/>
      <c r="S52" s="43"/>
      <c r="T52" s="43"/>
      <c r="U52" s="36"/>
      <c r="V52" s="36"/>
      <c r="W52" s="36"/>
      <c r="X52" s="36"/>
      <c r="AA52" s="1185"/>
    </row>
    <row r="53" spans="2:27">
      <c r="B53" s="1276"/>
      <c r="E53" s="43"/>
      <c r="G53" s="8"/>
      <c r="I53" s="1177"/>
      <c r="J53" s="43"/>
      <c r="K53" s="43"/>
      <c r="N53" s="43"/>
      <c r="O53" s="43"/>
      <c r="P53" s="43"/>
      <c r="Q53" s="43"/>
      <c r="R53" s="43"/>
      <c r="S53" s="43"/>
      <c r="T53" s="43"/>
      <c r="U53" s="36"/>
      <c r="V53" s="36"/>
      <c r="W53" s="36"/>
      <c r="X53" s="36"/>
      <c r="AA53" s="1185"/>
    </row>
    <row r="54" spans="2:27">
      <c r="B54" s="1276"/>
      <c r="E54" s="43"/>
      <c r="G54" s="8"/>
      <c r="I54" s="1177"/>
      <c r="J54" s="43"/>
      <c r="K54" s="43"/>
      <c r="N54" s="43"/>
      <c r="O54" s="43"/>
      <c r="P54" s="43"/>
      <c r="Q54" s="43"/>
      <c r="R54" s="43"/>
      <c r="S54" s="43"/>
      <c r="T54" s="43"/>
      <c r="U54" s="36"/>
      <c r="V54" s="36"/>
      <c r="W54" s="36"/>
      <c r="X54" s="36"/>
      <c r="AA54" s="1185"/>
    </row>
    <row r="55" spans="2:27">
      <c r="B55" s="1276"/>
      <c r="E55" s="43"/>
      <c r="G55" s="8"/>
      <c r="I55" s="1177"/>
      <c r="J55" s="43"/>
      <c r="K55" s="43"/>
      <c r="N55" s="43"/>
      <c r="O55" s="43"/>
      <c r="P55" s="43"/>
      <c r="Q55" s="43"/>
      <c r="R55" s="43"/>
      <c r="S55" s="43"/>
      <c r="T55" s="43"/>
      <c r="U55" s="36"/>
      <c r="V55" s="36"/>
      <c r="W55" s="36"/>
      <c r="X55" s="36"/>
      <c r="AA55" s="1185"/>
    </row>
    <row r="56" spans="2:27">
      <c r="B56" s="1276"/>
      <c r="E56" s="43"/>
      <c r="G56" s="8"/>
      <c r="I56" s="1177"/>
      <c r="J56" s="43"/>
      <c r="K56" s="43"/>
      <c r="N56" s="43"/>
      <c r="O56" s="43"/>
      <c r="P56" s="43"/>
      <c r="Q56" s="43"/>
      <c r="R56" s="43"/>
      <c r="S56" s="43"/>
      <c r="T56" s="43"/>
      <c r="U56" s="36"/>
      <c r="V56" s="36"/>
      <c r="W56" s="36"/>
      <c r="X56" s="36"/>
      <c r="AA56" s="1185"/>
    </row>
    <row r="57" spans="2:27">
      <c r="B57" s="1276"/>
      <c r="E57" s="43"/>
      <c r="G57" s="8"/>
      <c r="I57" s="1177"/>
      <c r="J57" s="43"/>
      <c r="K57" s="43"/>
      <c r="N57" s="43"/>
      <c r="O57" s="43"/>
      <c r="P57" s="43"/>
      <c r="Q57" s="43"/>
      <c r="R57" s="43"/>
      <c r="S57" s="43"/>
      <c r="T57" s="43"/>
      <c r="U57" s="36"/>
      <c r="V57" s="36"/>
      <c r="W57" s="36"/>
      <c r="X57" s="36"/>
      <c r="AA57" s="1185"/>
    </row>
    <row r="58" spans="2:27">
      <c r="B58" s="1276"/>
      <c r="E58" s="43"/>
      <c r="G58" s="8"/>
      <c r="I58" s="1177"/>
      <c r="J58" s="43"/>
      <c r="K58" s="43"/>
      <c r="N58" s="43"/>
      <c r="O58" s="43"/>
      <c r="P58" s="43"/>
      <c r="Q58" s="43"/>
      <c r="R58" s="43"/>
      <c r="S58" s="43"/>
      <c r="T58" s="43"/>
      <c r="U58" s="36"/>
      <c r="V58" s="36"/>
      <c r="W58" s="36"/>
      <c r="X58" s="36"/>
      <c r="AA58" s="1185"/>
    </row>
    <row r="59" spans="2:27">
      <c r="B59" s="1276"/>
      <c r="E59" s="43"/>
      <c r="G59" s="8"/>
      <c r="I59" s="1177"/>
      <c r="J59" s="43"/>
      <c r="K59" s="43"/>
      <c r="N59" s="43"/>
      <c r="O59" s="43"/>
      <c r="P59" s="43"/>
      <c r="Q59" s="43"/>
      <c r="R59" s="43"/>
      <c r="S59" s="43"/>
      <c r="T59" s="43"/>
      <c r="U59" s="36"/>
      <c r="V59" s="36"/>
      <c r="W59" s="36"/>
      <c r="X59" s="36"/>
      <c r="AA59" s="1185"/>
    </row>
    <row r="60" spans="2:27">
      <c r="B60" s="1276"/>
      <c r="E60" s="43"/>
      <c r="G60" s="8"/>
      <c r="I60" s="1177"/>
      <c r="J60" s="43"/>
      <c r="K60" s="43"/>
      <c r="N60" s="43"/>
      <c r="O60" s="43"/>
      <c r="P60" s="43"/>
      <c r="Q60" s="43"/>
      <c r="R60" s="43"/>
      <c r="S60" s="43"/>
      <c r="T60" s="43"/>
      <c r="U60" s="36"/>
      <c r="V60" s="36"/>
      <c r="W60" s="36"/>
      <c r="X60" s="36"/>
      <c r="AA60" s="1185"/>
    </row>
    <row r="61" spans="2:27">
      <c r="B61" s="1276"/>
      <c r="E61" s="43"/>
      <c r="G61" s="8"/>
      <c r="I61" s="1177"/>
      <c r="J61" s="43"/>
      <c r="K61" s="43"/>
      <c r="N61" s="43"/>
      <c r="O61" s="43"/>
      <c r="P61" s="43"/>
      <c r="Q61" s="43"/>
      <c r="R61" s="43"/>
      <c r="S61" s="43"/>
      <c r="T61" s="43"/>
      <c r="U61" s="36"/>
      <c r="V61" s="36"/>
      <c r="W61" s="36"/>
      <c r="X61" s="36"/>
      <c r="AA61" s="1185"/>
    </row>
    <row r="62" spans="2:27">
      <c r="B62" s="1276"/>
      <c r="E62" s="43"/>
      <c r="G62" s="8"/>
      <c r="I62" s="1177"/>
      <c r="J62" s="43"/>
      <c r="K62" s="43"/>
      <c r="N62" s="43"/>
      <c r="O62" s="43"/>
      <c r="P62" s="43"/>
      <c r="Q62" s="43"/>
      <c r="R62" s="43"/>
      <c r="S62" s="43"/>
      <c r="T62" s="43"/>
      <c r="U62" s="36"/>
      <c r="V62" s="36"/>
      <c r="W62" s="36"/>
      <c r="X62" s="36"/>
      <c r="AA62" s="1185"/>
    </row>
    <row r="63" spans="2:27">
      <c r="B63" s="1276"/>
      <c r="E63" s="43"/>
      <c r="G63" s="8"/>
      <c r="I63" s="1177"/>
      <c r="J63" s="43"/>
      <c r="K63" s="43"/>
      <c r="N63" s="43"/>
      <c r="O63" s="43"/>
      <c r="P63" s="43"/>
      <c r="Q63" s="43"/>
      <c r="R63" s="43"/>
      <c r="S63" s="43"/>
      <c r="T63" s="43"/>
      <c r="U63" s="36"/>
      <c r="V63" s="36"/>
      <c r="W63" s="36"/>
      <c r="X63" s="36"/>
      <c r="AA63" s="1185"/>
    </row>
    <row r="64" spans="2:27">
      <c r="B64" s="1276"/>
      <c r="E64" s="43"/>
      <c r="G64" s="8"/>
      <c r="I64" s="1177"/>
      <c r="J64" s="43"/>
      <c r="K64" s="43"/>
      <c r="N64" s="43"/>
      <c r="O64" s="43"/>
      <c r="P64" s="43"/>
      <c r="Q64" s="43"/>
      <c r="R64" s="43"/>
      <c r="S64" s="43"/>
      <c r="T64" s="43"/>
      <c r="U64" s="36"/>
      <c r="V64" s="36"/>
      <c r="W64" s="36"/>
      <c r="X64" s="36"/>
      <c r="AA64" s="1185"/>
    </row>
    <row r="65" spans="2:27">
      <c r="B65" s="1276"/>
      <c r="E65" s="43"/>
      <c r="G65" s="8"/>
      <c r="I65" s="1177"/>
      <c r="J65" s="43"/>
      <c r="K65" s="43"/>
      <c r="N65" s="43"/>
      <c r="O65" s="43"/>
      <c r="P65" s="43"/>
      <c r="Q65" s="43"/>
      <c r="R65" s="43"/>
      <c r="S65" s="43"/>
      <c r="T65" s="43"/>
      <c r="U65" s="36"/>
      <c r="V65" s="36"/>
      <c r="W65" s="36"/>
      <c r="X65" s="36"/>
      <c r="AA65" s="1185"/>
    </row>
    <row r="66" spans="2:27">
      <c r="B66" s="1276"/>
      <c r="E66" s="43"/>
      <c r="G66" s="8"/>
      <c r="I66" s="1177"/>
      <c r="J66" s="43"/>
      <c r="K66" s="43"/>
      <c r="N66" s="43"/>
      <c r="O66" s="43"/>
      <c r="P66" s="43"/>
      <c r="Q66" s="43"/>
      <c r="R66" s="43"/>
      <c r="S66" s="43"/>
      <c r="T66" s="43"/>
      <c r="U66" s="36"/>
      <c r="V66" s="36"/>
      <c r="W66" s="36"/>
      <c r="X66" s="36"/>
      <c r="AA66" s="1185"/>
    </row>
    <row r="67" spans="2:27">
      <c r="B67" s="1276"/>
      <c r="E67" s="43"/>
      <c r="G67" s="8"/>
      <c r="I67" s="1177"/>
      <c r="J67" s="43"/>
      <c r="K67" s="43"/>
      <c r="N67" s="43"/>
      <c r="O67" s="43"/>
      <c r="P67" s="43"/>
      <c r="Q67" s="43"/>
      <c r="R67" s="43"/>
      <c r="S67" s="43"/>
      <c r="T67" s="43"/>
      <c r="U67" s="36"/>
      <c r="V67" s="36"/>
      <c r="W67" s="36"/>
      <c r="X67" s="36"/>
      <c r="AA67" s="1185"/>
    </row>
    <row r="68" spans="2:27">
      <c r="B68" s="1276"/>
      <c r="E68" s="43"/>
      <c r="G68" s="8"/>
      <c r="I68" s="1177"/>
      <c r="J68" s="43"/>
      <c r="K68" s="43"/>
      <c r="N68" s="43"/>
      <c r="O68" s="43"/>
      <c r="P68" s="43"/>
      <c r="Q68" s="43"/>
      <c r="R68" s="43"/>
      <c r="S68" s="43"/>
      <c r="T68" s="43"/>
      <c r="U68" s="36"/>
      <c r="V68" s="36"/>
      <c r="W68" s="36"/>
      <c r="X68" s="36"/>
      <c r="AA68" s="1185"/>
    </row>
    <row r="69" spans="2:27">
      <c r="B69" s="1276"/>
      <c r="E69" s="43"/>
      <c r="G69" s="8"/>
      <c r="I69" s="1177"/>
      <c r="J69" s="43"/>
      <c r="K69" s="43"/>
      <c r="N69" s="43"/>
      <c r="O69" s="43"/>
      <c r="P69" s="43"/>
      <c r="Q69" s="43"/>
      <c r="R69" s="43"/>
      <c r="S69" s="43"/>
      <c r="T69" s="43"/>
      <c r="U69" s="36"/>
      <c r="V69" s="36"/>
      <c r="W69" s="36"/>
      <c r="X69" s="36"/>
      <c r="AA69" s="1185"/>
    </row>
    <row r="70" spans="2:27">
      <c r="B70" s="1276"/>
      <c r="E70" s="43"/>
      <c r="G70" s="8"/>
      <c r="I70" s="1177"/>
      <c r="J70" s="43"/>
      <c r="K70" s="43"/>
      <c r="N70" s="43"/>
      <c r="O70" s="43"/>
      <c r="P70" s="43"/>
      <c r="Q70" s="43"/>
      <c r="R70" s="43"/>
      <c r="S70" s="43"/>
      <c r="T70" s="43"/>
      <c r="U70" s="36"/>
      <c r="V70" s="36"/>
      <c r="W70" s="36"/>
      <c r="X70" s="36"/>
      <c r="AA70" s="1185"/>
    </row>
    <row r="71" spans="2:27">
      <c r="B71" s="1276"/>
      <c r="E71" s="43"/>
      <c r="G71" s="8"/>
      <c r="I71" s="1177"/>
      <c r="J71" s="43"/>
      <c r="K71" s="43"/>
      <c r="N71" s="43"/>
      <c r="O71" s="43"/>
      <c r="P71" s="43"/>
      <c r="Q71" s="43"/>
      <c r="R71" s="43"/>
      <c r="S71" s="43"/>
      <c r="T71" s="43"/>
      <c r="U71" s="36"/>
      <c r="V71" s="36"/>
      <c r="W71" s="36"/>
      <c r="X71" s="36"/>
      <c r="AA71" s="1185"/>
    </row>
    <row r="72" spans="2:27">
      <c r="B72" s="1276"/>
      <c r="E72" s="43"/>
      <c r="G72" s="8"/>
      <c r="I72" s="1177"/>
      <c r="J72" s="43"/>
      <c r="K72" s="43"/>
      <c r="N72" s="43"/>
      <c r="O72" s="43"/>
      <c r="P72" s="43"/>
      <c r="Q72" s="43"/>
      <c r="R72" s="43"/>
      <c r="S72" s="43"/>
      <c r="T72" s="43"/>
      <c r="U72" s="36"/>
      <c r="V72" s="36"/>
      <c r="W72" s="36"/>
      <c r="X72" s="36"/>
      <c r="AA72" s="1185"/>
    </row>
    <row r="73" spans="2:27">
      <c r="B73" s="1276"/>
      <c r="E73" s="43"/>
      <c r="G73" s="8"/>
      <c r="I73" s="1177"/>
      <c r="J73" s="43"/>
      <c r="K73" s="43"/>
      <c r="N73" s="43"/>
      <c r="O73" s="43"/>
      <c r="P73" s="43"/>
      <c r="Q73" s="43"/>
      <c r="R73" s="43"/>
      <c r="S73" s="43"/>
      <c r="T73" s="43"/>
      <c r="U73" s="36"/>
      <c r="V73" s="36"/>
      <c r="W73" s="36"/>
      <c r="X73" s="36"/>
      <c r="AA73" s="1185"/>
    </row>
    <row r="74" spans="2:27">
      <c r="B74" s="1276"/>
      <c r="E74" s="43"/>
      <c r="G74" s="8"/>
      <c r="I74" s="1177"/>
      <c r="J74" s="43"/>
      <c r="K74" s="43"/>
      <c r="N74" s="43"/>
      <c r="O74" s="43"/>
      <c r="P74" s="43"/>
      <c r="Q74" s="43"/>
      <c r="R74" s="43"/>
      <c r="S74" s="43"/>
      <c r="T74" s="43"/>
      <c r="U74" s="36"/>
      <c r="V74" s="36"/>
      <c r="W74" s="36"/>
      <c r="X74" s="36"/>
      <c r="AA74" s="1185"/>
    </row>
    <row r="75" spans="2:27">
      <c r="B75" s="1276"/>
      <c r="E75" s="43"/>
      <c r="G75" s="8"/>
      <c r="I75" s="1177"/>
      <c r="J75" s="43"/>
      <c r="K75" s="43"/>
      <c r="N75" s="43"/>
      <c r="O75" s="43"/>
      <c r="P75" s="43"/>
      <c r="Q75" s="43"/>
      <c r="R75" s="43"/>
      <c r="S75" s="43"/>
      <c r="T75" s="43"/>
      <c r="U75" s="36"/>
      <c r="V75" s="36"/>
      <c r="W75" s="36"/>
      <c r="X75" s="36"/>
      <c r="AA75" s="1185"/>
    </row>
    <row r="76" spans="2:27">
      <c r="B76" s="1276"/>
      <c r="E76" s="43"/>
      <c r="G76" s="8"/>
      <c r="I76" s="1177"/>
      <c r="J76" s="43"/>
      <c r="K76" s="43"/>
      <c r="N76" s="43"/>
      <c r="O76" s="43"/>
      <c r="P76" s="43"/>
      <c r="Q76" s="43"/>
      <c r="R76" s="43"/>
      <c r="S76" s="43"/>
      <c r="T76" s="43"/>
      <c r="U76" s="36"/>
      <c r="V76" s="36"/>
      <c r="W76" s="36"/>
      <c r="X76" s="36"/>
      <c r="AA76" s="1185"/>
    </row>
    <row r="77" spans="2:27">
      <c r="B77" s="1276"/>
      <c r="E77" s="43"/>
      <c r="G77" s="8"/>
      <c r="I77" s="1177"/>
      <c r="J77" s="43"/>
      <c r="K77" s="43"/>
      <c r="N77" s="43"/>
      <c r="O77" s="43"/>
      <c r="P77" s="43"/>
      <c r="Q77" s="43"/>
      <c r="R77" s="43"/>
      <c r="S77" s="43"/>
      <c r="T77" s="43"/>
      <c r="U77" s="36"/>
      <c r="V77" s="36"/>
      <c r="W77" s="36"/>
      <c r="X77" s="36"/>
      <c r="AA77" s="1185"/>
    </row>
    <row r="78" spans="2:27">
      <c r="B78" s="1276"/>
      <c r="E78" s="43"/>
      <c r="G78" s="8"/>
      <c r="I78" s="1177"/>
      <c r="J78" s="43"/>
      <c r="K78" s="43"/>
      <c r="N78" s="43"/>
      <c r="O78" s="43"/>
      <c r="P78" s="43"/>
      <c r="Q78" s="43"/>
      <c r="R78" s="43"/>
      <c r="S78" s="43"/>
      <c r="T78" s="43"/>
      <c r="U78" s="36"/>
      <c r="V78" s="36"/>
      <c r="W78" s="36"/>
      <c r="X78" s="36"/>
      <c r="AA78" s="1185"/>
    </row>
    <row r="79" spans="2:27">
      <c r="B79" s="1276"/>
      <c r="E79" s="43"/>
      <c r="G79" s="8"/>
      <c r="I79" s="1177"/>
      <c r="J79" s="43"/>
      <c r="K79" s="43"/>
      <c r="N79" s="43"/>
      <c r="O79" s="43"/>
      <c r="P79" s="43"/>
      <c r="Q79" s="43"/>
      <c r="R79" s="43"/>
      <c r="S79" s="43"/>
      <c r="T79" s="43"/>
      <c r="U79" s="36"/>
      <c r="V79" s="36"/>
      <c r="W79" s="36"/>
      <c r="X79" s="36"/>
      <c r="AA79" s="1185"/>
    </row>
    <row r="80" spans="2:27">
      <c r="B80" s="1276"/>
      <c r="E80" s="43"/>
      <c r="G80" s="8"/>
      <c r="I80" s="1177"/>
      <c r="J80" s="43"/>
      <c r="K80" s="43"/>
      <c r="N80" s="43"/>
      <c r="O80" s="43"/>
      <c r="P80" s="43"/>
      <c r="Q80" s="43"/>
      <c r="R80" s="43"/>
      <c r="S80" s="43"/>
      <c r="T80" s="43"/>
      <c r="U80" s="36"/>
      <c r="V80" s="36"/>
      <c r="W80" s="36"/>
      <c r="X80" s="36"/>
      <c r="AA80" s="1185"/>
    </row>
    <row r="81" spans="2:27">
      <c r="B81" s="1276"/>
      <c r="E81" s="43"/>
      <c r="G81" s="8"/>
      <c r="I81" s="1177"/>
      <c r="J81" s="43"/>
      <c r="K81" s="43"/>
      <c r="N81" s="43"/>
      <c r="O81" s="43"/>
      <c r="P81" s="43"/>
      <c r="Q81" s="43"/>
      <c r="R81" s="43"/>
      <c r="S81" s="43"/>
      <c r="T81" s="43"/>
      <c r="U81" s="36"/>
      <c r="V81" s="36"/>
      <c r="W81" s="36"/>
      <c r="X81" s="36"/>
      <c r="AA81" s="1185"/>
    </row>
    <row r="82" spans="2:27">
      <c r="B82" s="1276"/>
      <c r="E82" s="43"/>
      <c r="G82" s="8"/>
      <c r="I82" s="1177"/>
      <c r="J82" s="43"/>
      <c r="K82" s="43"/>
      <c r="N82" s="43"/>
      <c r="O82" s="43"/>
      <c r="P82" s="43"/>
      <c r="Q82" s="43"/>
      <c r="R82" s="43"/>
      <c r="S82" s="43"/>
      <c r="T82" s="43"/>
      <c r="U82" s="36"/>
      <c r="V82" s="36"/>
      <c r="W82" s="36"/>
      <c r="X82" s="36"/>
      <c r="AA82" s="1185"/>
    </row>
    <row r="83" spans="2:27">
      <c r="B83" s="1276"/>
      <c r="E83" s="43"/>
      <c r="G83" s="8"/>
      <c r="I83" s="1177"/>
      <c r="J83" s="43"/>
      <c r="K83" s="43"/>
      <c r="N83" s="43"/>
      <c r="O83" s="43"/>
      <c r="P83" s="43"/>
      <c r="Q83" s="43"/>
      <c r="R83" s="43"/>
      <c r="S83" s="43"/>
      <c r="T83" s="43"/>
      <c r="U83" s="36"/>
      <c r="V83" s="36"/>
      <c r="W83" s="36"/>
      <c r="X83" s="36"/>
      <c r="AA83" s="1185"/>
    </row>
    <row r="84" spans="2:27">
      <c r="B84" s="1276"/>
      <c r="E84" s="43"/>
      <c r="G84" s="8"/>
      <c r="I84" s="1177"/>
      <c r="J84" s="43"/>
      <c r="K84" s="43"/>
      <c r="N84" s="43"/>
      <c r="O84" s="43"/>
      <c r="P84" s="43"/>
      <c r="Q84" s="43"/>
      <c r="R84" s="43"/>
      <c r="S84" s="43"/>
      <c r="T84" s="43"/>
      <c r="U84" s="36"/>
      <c r="V84" s="36"/>
      <c r="W84" s="36"/>
      <c r="X84" s="36"/>
      <c r="AA84" s="1185"/>
    </row>
    <row r="85" spans="2:27">
      <c r="B85" s="1276"/>
      <c r="E85" s="43"/>
      <c r="G85" s="8"/>
      <c r="I85" s="1177"/>
      <c r="J85" s="43"/>
      <c r="K85" s="43"/>
      <c r="N85" s="43"/>
      <c r="O85" s="43"/>
      <c r="P85" s="43"/>
      <c r="Q85" s="43"/>
      <c r="R85" s="43"/>
      <c r="S85" s="43"/>
      <c r="T85" s="43"/>
      <c r="U85" s="36"/>
      <c r="V85" s="36"/>
      <c r="W85" s="36"/>
      <c r="X85" s="36"/>
      <c r="AA85" s="1185"/>
    </row>
    <row r="86" spans="2:27">
      <c r="B86" s="1276"/>
      <c r="E86" s="43"/>
      <c r="G86" s="8"/>
      <c r="I86" s="1177"/>
      <c r="J86" s="43"/>
      <c r="K86" s="43"/>
      <c r="N86" s="43"/>
      <c r="O86" s="43"/>
      <c r="P86" s="43"/>
      <c r="Q86" s="43"/>
      <c r="R86" s="43"/>
      <c r="S86" s="43"/>
      <c r="T86" s="43"/>
      <c r="U86" s="36"/>
      <c r="V86" s="36"/>
      <c r="W86" s="36"/>
      <c r="X86" s="36"/>
      <c r="AA86" s="1185"/>
    </row>
    <row r="87" spans="2:27">
      <c r="B87" s="1276"/>
      <c r="E87" s="43"/>
      <c r="G87" s="8"/>
      <c r="I87" s="1177"/>
      <c r="J87" s="43"/>
      <c r="K87" s="43"/>
      <c r="N87" s="43"/>
      <c r="O87" s="43"/>
      <c r="P87" s="43"/>
      <c r="Q87" s="43"/>
      <c r="R87" s="43"/>
      <c r="S87" s="43"/>
      <c r="T87" s="43"/>
      <c r="U87" s="36"/>
      <c r="V87" s="36"/>
      <c r="W87" s="36"/>
      <c r="X87" s="36"/>
      <c r="AA87" s="1185"/>
    </row>
    <row r="88" spans="2:27">
      <c r="B88" s="1276"/>
      <c r="E88" s="43"/>
      <c r="G88" s="8"/>
      <c r="I88" s="1177"/>
      <c r="J88" s="43"/>
      <c r="K88" s="43"/>
      <c r="N88" s="43"/>
      <c r="O88" s="43"/>
      <c r="P88" s="43"/>
      <c r="Q88" s="43"/>
      <c r="R88" s="43"/>
      <c r="S88" s="43"/>
      <c r="T88" s="43"/>
      <c r="U88" s="36"/>
      <c r="V88" s="36"/>
      <c r="W88" s="36"/>
      <c r="X88" s="36"/>
      <c r="AA88" s="1185"/>
    </row>
    <row r="89" spans="2:27">
      <c r="B89" s="1276"/>
      <c r="E89" s="43"/>
      <c r="G89" s="8"/>
      <c r="I89" s="1177"/>
      <c r="J89" s="43"/>
      <c r="K89" s="43"/>
      <c r="N89" s="43"/>
      <c r="O89" s="43"/>
      <c r="P89" s="43"/>
      <c r="Q89" s="43"/>
      <c r="R89" s="43"/>
      <c r="S89" s="43"/>
      <c r="T89" s="43"/>
      <c r="U89" s="36"/>
      <c r="V89" s="36"/>
      <c r="W89" s="36"/>
      <c r="X89" s="36"/>
      <c r="AA89" s="1185"/>
    </row>
    <row r="90" spans="2:27">
      <c r="B90" s="1276"/>
      <c r="E90" s="43"/>
      <c r="G90" s="8"/>
      <c r="I90" s="1177"/>
      <c r="J90" s="43"/>
      <c r="K90" s="43"/>
      <c r="N90" s="43"/>
      <c r="O90" s="43"/>
      <c r="P90" s="43"/>
      <c r="Q90" s="43"/>
      <c r="R90" s="43"/>
      <c r="S90" s="43"/>
      <c r="T90" s="43"/>
      <c r="U90" s="36"/>
      <c r="V90" s="36"/>
      <c r="W90" s="36"/>
      <c r="X90" s="36"/>
      <c r="AA90" s="1185"/>
    </row>
    <row r="91" spans="2:27">
      <c r="B91" s="1276"/>
      <c r="E91" s="43"/>
      <c r="G91" s="8"/>
      <c r="I91" s="1177"/>
      <c r="J91" s="43"/>
      <c r="K91" s="43"/>
      <c r="N91" s="43"/>
      <c r="O91" s="43"/>
      <c r="P91" s="43"/>
      <c r="Q91" s="43"/>
      <c r="R91" s="43"/>
      <c r="S91" s="43"/>
      <c r="T91" s="43"/>
      <c r="U91" s="36"/>
      <c r="V91" s="36"/>
      <c r="W91" s="36"/>
      <c r="X91" s="36"/>
      <c r="AA91" s="1185"/>
    </row>
    <row r="92" spans="2:27">
      <c r="B92" s="1276"/>
      <c r="E92" s="43"/>
      <c r="G92" s="8"/>
      <c r="I92" s="1177"/>
      <c r="J92" s="43"/>
      <c r="K92" s="43"/>
      <c r="N92" s="43"/>
      <c r="O92" s="43"/>
      <c r="P92" s="43"/>
      <c r="Q92" s="43"/>
      <c r="R92" s="43"/>
      <c r="S92" s="43"/>
      <c r="T92" s="43"/>
      <c r="U92" s="36"/>
      <c r="V92" s="36"/>
      <c r="W92" s="36"/>
      <c r="X92" s="36"/>
      <c r="AA92" s="1185"/>
    </row>
    <row r="93" spans="2:27">
      <c r="B93" s="1276"/>
      <c r="E93" s="43"/>
      <c r="G93" s="8"/>
      <c r="I93" s="1177"/>
      <c r="J93" s="43"/>
      <c r="K93" s="43"/>
      <c r="N93" s="43"/>
      <c r="O93" s="43"/>
      <c r="P93" s="43"/>
      <c r="Q93" s="43"/>
      <c r="R93" s="43"/>
      <c r="S93" s="43"/>
      <c r="T93" s="43"/>
      <c r="U93" s="36"/>
      <c r="V93" s="36"/>
      <c r="W93" s="36"/>
      <c r="X93" s="36"/>
      <c r="AA93" s="1185"/>
    </row>
    <row r="94" spans="2:27">
      <c r="B94" s="1276"/>
      <c r="E94" s="43"/>
      <c r="G94" s="8"/>
      <c r="I94" s="1177"/>
      <c r="J94" s="43"/>
      <c r="K94" s="43"/>
      <c r="N94" s="43"/>
      <c r="O94" s="43"/>
      <c r="P94" s="43"/>
      <c r="Q94" s="43"/>
      <c r="R94" s="43"/>
      <c r="S94" s="43"/>
      <c r="T94" s="43"/>
      <c r="U94" s="36"/>
      <c r="V94" s="36"/>
      <c r="W94" s="36"/>
      <c r="X94" s="36"/>
      <c r="AA94" s="1185"/>
    </row>
    <row r="95" spans="2:27">
      <c r="B95" s="1276"/>
      <c r="E95" s="43"/>
      <c r="G95" s="8"/>
      <c r="I95" s="1177"/>
      <c r="J95" s="43"/>
      <c r="K95" s="43"/>
      <c r="N95" s="43"/>
      <c r="O95" s="43"/>
      <c r="P95" s="43"/>
      <c r="Q95" s="43"/>
      <c r="R95" s="43"/>
      <c r="S95" s="43"/>
      <c r="T95" s="43"/>
      <c r="U95" s="36"/>
      <c r="V95" s="36"/>
      <c r="W95" s="36"/>
      <c r="X95" s="36"/>
      <c r="AA95" s="1185"/>
    </row>
    <row r="96" spans="2:27">
      <c r="B96" s="1276"/>
      <c r="E96" s="43"/>
      <c r="G96" s="8"/>
      <c r="I96" s="1177"/>
      <c r="J96" s="43"/>
      <c r="K96" s="43"/>
      <c r="N96" s="43"/>
      <c r="O96" s="43"/>
      <c r="P96" s="43"/>
      <c r="Q96" s="43"/>
      <c r="R96" s="43"/>
      <c r="S96" s="43"/>
      <c r="T96" s="43"/>
      <c r="U96" s="36"/>
      <c r="V96" s="36"/>
      <c r="W96" s="36"/>
      <c r="X96" s="36"/>
      <c r="AA96" s="1185"/>
    </row>
    <row r="97" spans="2:27">
      <c r="B97" s="1276"/>
      <c r="E97" s="43"/>
      <c r="G97" s="8"/>
      <c r="I97" s="1177"/>
      <c r="J97" s="43"/>
      <c r="K97" s="43"/>
      <c r="N97" s="43"/>
      <c r="O97" s="43"/>
      <c r="P97" s="43"/>
      <c r="Q97" s="43"/>
      <c r="R97" s="43"/>
      <c r="S97" s="43"/>
      <c r="T97" s="43"/>
      <c r="U97" s="36"/>
      <c r="V97" s="36"/>
      <c r="W97" s="36"/>
      <c r="X97" s="36"/>
      <c r="AA97" s="1185"/>
    </row>
    <row r="98" spans="2:27">
      <c r="B98" s="1276"/>
      <c r="E98" s="43"/>
      <c r="G98" s="8"/>
      <c r="I98" s="1177"/>
      <c r="J98" s="43"/>
      <c r="K98" s="43"/>
      <c r="N98" s="43"/>
      <c r="O98" s="43"/>
      <c r="P98" s="43"/>
      <c r="Q98" s="43"/>
      <c r="R98" s="43"/>
      <c r="S98" s="43"/>
      <c r="T98" s="43"/>
      <c r="U98" s="36"/>
      <c r="V98" s="36"/>
      <c r="W98" s="36"/>
      <c r="X98" s="36"/>
      <c r="AA98" s="1185"/>
    </row>
    <row r="99" spans="2:27">
      <c r="B99" s="1276"/>
      <c r="E99" s="43"/>
      <c r="G99" s="8"/>
      <c r="I99" s="1177"/>
      <c r="J99" s="43"/>
      <c r="K99" s="43"/>
      <c r="N99" s="43"/>
      <c r="O99" s="43"/>
      <c r="P99" s="43"/>
      <c r="Q99" s="43"/>
      <c r="R99" s="43"/>
      <c r="S99" s="43"/>
      <c r="T99" s="43"/>
      <c r="U99" s="36"/>
      <c r="V99" s="36"/>
      <c r="W99" s="36"/>
      <c r="X99" s="36"/>
      <c r="AA99" s="1185"/>
    </row>
    <row r="100" spans="2:27">
      <c r="B100" s="1276"/>
      <c r="E100" s="43"/>
      <c r="G100" s="8"/>
      <c r="I100" s="1177"/>
      <c r="J100" s="43"/>
      <c r="K100" s="43"/>
      <c r="N100" s="43"/>
      <c r="O100" s="43"/>
      <c r="P100" s="43"/>
      <c r="Q100" s="43"/>
      <c r="R100" s="43"/>
      <c r="S100" s="43"/>
      <c r="T100" s="43"/>
      <c r="U100" s="36"/>
      <c r="V100" s="36"/>
      <c r="W100" s="36"/>
      <c r="X100" s="36"/>
      <c r="AA100" s="1185"/>
    </row>
    <row r="101" spans="2:27">
      <c r="B101" s="1276"/>
      <c r="E101" s="43"/>
      <c r="G101" s="8"/>
      <c r="I101" s="1177"/>
      <c r="J101" s="43"/>
      <c r="K101" s="43"/>
      <c r="N101" s="43"/>
      <c r="O101" s="43"/>
      <c r="P101" s="43"/>
      <c r="Q101" s="43"/>
      <c r="R101" s="43"/>
      <c r="S101" s="43"/>
      <c r="T101" s="43"/>
      <c r="U101" s="36"/>
      <c r="V101" s="36"/>
      <c r="W101" s="36"/>
      <c r="X101" s="36"/>
      <c r="AA101" s="1185"/>
    </row>
    <row r="102" spans="2:27">
      <c r="B102" s="1276"/>
      <c r="E102" s="43"/>
      <c r="G102" s="8"/>
      <c r="I102" s="1177"/>
      <c r="J102" s="43"/>
      <c r="K102" s="43"/>
      <c r="N102" s="43"/>
      <c r="O102" s="43"/>
      <c r="P102" s="43"/>
      <c r="Q102" s="43"/>
      <c r="R102" s="43"/>
      <c r="S102" s="43"/>
      <c r="T102" s="43"/>
      <c r="U102" s="36"/>
      <c r="V102" s="36"/>
      <c r="W102" s="36"/>
      <c r="X102" s="36"/>
      <c r="AA102" s="1185"/>
    </row>
    <row r="103" spans="2:27">
      <c r="B103" s="1276"/>
      <c r="E103" s="43"/>
      <c r="G103" s="8"/>
      <c r="I103" s="1177"/>
      <c r="J103" s="43"/>
      <c r="K103" s="43"/>
      <c r="N103" s="43"/>
      <c r="O103" s="43"/>
      <c r="P103" s="43"/>
      <c r="Q103" s="43"/>
      <c r="R103" s="43"/>
      <c r="S103" s="43"/>
      <c r="T103" s="43"/>
      <c r="U103" s="36"/>
      <c r="V103" s="36"/>
      <c r="W103" s="36"/>
      <c r="X103" s="36"/>
      <c r="AA103" s="1185"/>
    </row>
    <row r="104" spans="2:27">
      <c r="B104" s="1276"/>
      <c r="E104" s="43"/>
      <c r="G104" s="8"/>
      <c r="I104" s="1177"/>
      <c r="J104" s="43"/>
      <c r="K104" s="43"/>
      <c r="N104" s="43"/>
      <c r="O104" s="43"/>
      <c r="P104" s="43"/>
      <c r="Q104" s="43"/>
      <c r="R104" s="43"/>
      <c r="S104" s="43"/>
      <c r="T104" s="43"/>
      <c r="U104" s="36"/>
      <c r="V104" s="36"/>
      <c r="W104" s="36"/>
      <c r="X104" s="36"/>
      <c r="AA104" s="1185"/>
    </row>
    <row r="105" spans="2:27">
      <c r="B105" s="1276"/>
      <c r="E105" s="43"/>
      <c r="G105" s="8"/>
      <c r="I105" s="1177"/>
      <c r="J105" s="43"/>
      <c r="K105" s="43"/>
      <c r="N105" s="43"/>
      <c r="O105" s="43"/>
      <c r="P105" s="43"/>
      <c r="Q105" s="43"/>
      <c r="R105" s="43"/>
      <c r="S105" s="43"/>
      <c r="T105" s="43"/>
      <c r="U105" s="36"/>
      <c r="V105" s="36"/>
      <c r="W105" s="36"/>
      <c r="X105" s="36"/>
      <c r="AA105" s="1185"/>
    </row>
    <row r="106" spans="2:27">
      <c r="B106" s="1276"/>
      <c r="E106" s="43"/>
      <c r="G106" s="8"/>
      <c r="I106" s="1177"/>
      <c r="J106" s="43"/>
      <c r="K106" s="43"/>
      <c r="N106" s="43"/>
      <c r="O106" s="43"/>
      <c r="P106" s="43"/>
      <c r="Q106" s="43"/>
      <c r="R106" s="43"/>
      <c r="S106" s="43"/>
      <c r="T106" s="43"/>
      <c r="U106" s="36"/>
      <c r="V106" s="36"/>
      <c r="W106" s="36"/>
      <c r="X106" s="36"/>
      <c r="AA106" s="1185"/>
    </row>
    <row r="107" spans="2:27">
      <c r="B107" s="1276"/>
      <c r="E107" s="43"/>
      <c r="G107" s="8"/>
      <c r="I107" s="1177"/>
      <c r="J107" s="43"/>
      <c r="K107" s="43"/>
      <c r="N107" s="43"/>
      <c r="O107" s="43"/>
      <c r="P107" s="43"/>
      <c r="Q107" s="43"/>
      <c r="R107" s="43"/>
      <c r="S107" s="43"/>
      <c r="T107" s="43"/>
      <c r="U107" s="36"/>
      <c r="V107" s="36"/>
      <c r="W107" s="36"/>
      <c r="X107" s="36"/>
      <c r="AA107" s="1185"/>
    </row>
    <row r="108" spans="2:27">
      <c r="B108" s="1276"/>
      <c r="E108" s="43"/>
      <c r="G108" s="8"/>
      <c r="I108" s="1177"/>
      <c r="J108" s="43"/>
      <c r="K108" s="43"/>
      <c r="N108" s="43"/>
      <c r="O108" s="43"/>
      <c r="P108" s="43"/>
      <c r="Q108" s="43"/>
      <c r="R108" s="43"/>
      <c r="S108" s="43"/>
      <c r="T108" s="43"/>
      <c r="U108" s="36"/>
      <c r="V108" s="36"/>
      <c r="W108" s="36"/>
      <c r="X108" s="36"/>
      <c r="AA108" s="1185"/>
    </row>
    <row r="109" spans="2:27">
      <c r="B109" s="1276"/>
      <c r="E109" s="43"/>
      <c r="G109" s="8"/>
      <c r="I109" s="1177"/>
      <c r="J109" s="43"/>
      <c r="K109" s="43"/>
      <c r="N109" s="43"/>
      <c r="O109" s="43"/>
      <c r="P109" s="43"/>
      <c r="Q109" s="43"/>
      <c r="R109" s="43"/>
      <c r="S109" s="43"/>
      <c r="T109" s="43"/>
      <c r="U109" s="36"/>
      <c r="V109" s="36"/>
      <c r="W109" s="36"/>
      <c r="X109" s="36"/>
      <c r="AA109" s="1185"/>
    </row>
    <row r="110" spans="2:27">
      <c r="B110" s="1276"/>
      <c r="E110" s="43"/>
      <c r="G110" s="8"/>
      <c r="I110" s="1177"/>
      <c r="J110" s="43"/>
      <c r="K110" s="43"/>
      <c r="N110" s="43"/>
      <c r="O110" s="43"/>
      <c r="P110" s="43"/>
      <c r="Q110" s="43"/>
      <c r="R110" s="43"/>
      <c r="S110" s="43"/>
      <c r="T110" s="43"/>
      <c r="U110" s="36"/>
      <c r="V110" s="36"/>
      <c r="W110" s="36"/>
      <c r="X110" s="36"/>
      <c r="AA110" s="1185"/>
    </row>
    <row r="111" spans="2:27">
      <c r="B111" s="1276"/>
      <c r="E111" s="43"/>
      <c r="G111" s="8"/>
      <c r="I111" s="1177"/>
      <c r="J111" s="43"/>
      <c r="K111" s="43"/>
      <c r="N111" s="43"/>
      <c r="O111" s="43"/>
      <c r="P111" s="43"/>
      <c r="Q111" s="43"/>
      <c r="R111" s="43"/>
      <c r="S111" s="43"/>
      <c r="T111" s="43"/>
      <c r="U111" s="36"/>
      <c r="V111" s="36"/>
      <c r="W111" s="36"/>
      <c r="X111" s="36"/>
      <c r="AA111" s="1185"/>
    </row>
    <row r="112" spans="2:27">
      <c r="B112" s="1276"/>
      <c r="E112" s="43"/>
      <c r="G112" s="8"/>
      <c r="I112" s="1177"/>
      <c r="J112" s="43"/>
      <c r="K112" s="43"/>
      <c r="N112" s="43"/>
      <c r="O112" s="43"/>
      <c r="P112" s="43"/>
      <c r="Q112" s="43"/>
      <c r="R112" s="43"/>
      <c r="S112" s="43"/>
      <c r="T112" s="43"/>
      <c r="U112" s="36"/>
      <c r="V112" s="36"/>
      <c r="W112" s="36"/>
      <c r="X112" s="36"/>
      <c r="AA112" s="1185"/>
    </row>
    <row r="113" spans="2:27">
      <c r="B113" s="1276"/>
      <c r="E113" s="43"/>
      <c r="G113" s="8"/>
      <c r="I113" s="1177"/>
      <c r="J113" s="43"/>
      <c r="K113" s="43"/>
      <c r="N113" s="43"/>
      <c r="O113" s="43"/>
      <c r="P113" s="43"/>
      <c r="Q113" s="43"/>
      <c r="R113" s="43"/>
      <c r="S113" s="43"/>
      <c r="T113" s="43"/>
      <c r="U113" s="36"/>
      <c r="V113" s="36"/>
      <c r="W113" s="36"/>
      <c r="X113" s="36"/>
      <c r="AA113" s="1185"/>
    </row>
    <row r="114" spans="2:27">
      <c r="B114" s="1276"/>
      <c r="E114" s="43"/>
      <c r="G114" s="8"/>
      <c r="I114" s="1177"/>
      <c r="J114" s="43"/>
      <c r="K114" s="43"/>
      <c r="N114" s="43"/>
      <c r="O114" s="43"/>
      <c r="P114" s="43"/>
      <c r="Q114" s="43"/>
      <c r="R114" s="43"/>
      <c r="S114" s="43"/>
      <c r="T114" s="43"/>
      <c r="U114" s="36"/>
      <c r="V114" s="36"/>
      <c r="W114" s="36"/>
      <c r="X114" s="36"/>
      <c r="AA114" s="1185"/>
    </row>
    <row r="115" spans="2:27">
      <c r="B115" s="1276"/>
      <c r="E115" s="43"/>
      <c r="G115" s="8"/>
      <c r="I115" s="1177"/>
      <c r="J115" s="43"/>
      <c r="K115" s="43"/>
      <c r="N115" s="43"/>
      <c r="O115" s="43"/>
      <c r="P115" s="43"/>
      <c r="Q115" s="43"/>
      <c r="R115" s="43"/>
      <c r="S115" s="43"/>
      <c r="T115" s="43"/>
      <c r="U115" s="36"/>
      <c r="V115" s="36"/>
      <c r="W115" s="36"/>
      <c r="X115" s="36"/>
      <c r="AA115" s="1185"/>
    </row>
    <row r="116" spans="2:27">
      <c r="B116" s="1276"/>
      <c r="E116" s="43"/>
      <c r="G116" s="8"/>
      <c r="I116" s="1177"/>
      <c r="J116" s="43"/>
      <c r="K116" s="43"/>
      <c r="N116" s="43"/>
      <c r="O116" s="43"/>
      <c r="P116" s="43"/>
      <c r="Q116" s="43"/>
      <c r="R116" s="43"/>
      <c r="S116" s="43"/>
      <c r="T116" s="43"/>
      <c r="U116" s="36"/>
      <c r="V116" s="36"/>
      <c r="W116" s="36"/>
      <c r="X116" s="36"/>
      <c r="AA116" s="1185"/>
    </row>
    <row r="117" spans="2:27">
      <c r="B117" s="1276"/>
      <c r="E117" s="43"/>
      <c r="G117" s="8"/>
      <c r="I117" s="1177"/>
      <c r="J117" s="43"/>
      <c r="K117" s="43"/>
      <c r="N117" s="43"/>
      <c r="O117" s="43"/>
      <c r="P117" s="43"/>
      <c r="Q117" s="43"/>
      <c r="R117" s="43"/>
      <c r="S117" s="43"/>
      <c r="T117" s="43"/>
      <c r="U117" s="36"/>
      <c r="V117" s="36"/>
      <c r="W117" s="36"/>
      <c r="X117" s="36"/>
      <c r="AA117" s="1185"/>
    </row>
    <row r="118" spans="2:27">
      <c r="B118" s="1276"/>
      <c r="E118" s="43"/>
      <c r="G118" s="8"/>
      <c r="I118" s="1177"/>
      <c r="J118" s="43"/>
      <c r="K118" s="43"/>
      <c r="N118" s="43"/>
      <c r="O118" s="43"/>
      <c r="P118" s="43"/>
      <c r="Q118" s="43"/>
      <c r="R118" s="43"/>
      <c r="S118" s="43"/>
      <c r="T118" s="43"/>
      <c r="U118" s="36"/>
      <c r="V118" s="36"/>
      <c r="W118" s="36"/>
      <c r="X118" s="36"/>
      <c r="AA118" s="1185"/>
    </row>
    <row r="119" spans="2:27">
      <c r="B119" s="1276"/>
      <c r="E119" s="43"/>
      <c r="G119" s="8"/>
      <c r="I119" s="1177"/>
      <c r="J119" s="43"/>
      <c r="K119" s="43"/>
      <c r="N119" s="43"/>
      <c r="O119" s="43"/>
      <c r="P119" s="43"/>
      <c r="Q119" s="43"/>
      <c r="R119" s="43"/>
      <c r="S119" s="43"/>
      <c r="T119" s="43"/>
      <c r="U119" s="36"/>
      <c r="V119" s="36"/>
      <c r="W119" s="36"/>
      <c r="X119" s="36"/>
      <c r="AA119" s="1185"/>
    </row>
    <row r="120" spans="2:27">
      <c r="B120" s="1276"/>
      <c r="E120" s="43"/>
      <c r="G120" s="8"/>
      <c r="I120" s="1177"/>
      <c r="J120" s="43"/>
      <c r="K120" s="43"/>
      <c r="N120" s="43"/>
      <c r="O120" s="43"/>
      <c r="P120" s="43"/>
      <c r="Q120" s="43"/>
      <c r="R120" s="43"/>
      <c r="S120" s="43"/>
      <c r="T120" s="43"/>
      <c r="U120" s="36"/>
      <c r="V120" s="36"/>
      <c r="W120" s="36"/>
      <c r="X120" s="36"/>
      <c r="AA120" s="1185"/>
    </row>
    <row r="121" spans="2:27">
      <c r="B121" s="1276"/>
      <c r="E121" s="43"/>
      <c r="G121" s="8"/>
      <c r="I121" s="1177"/>
      <c r="J121" s="43"/>
      <c r="K121" s="43"/>
      <c r="N121" s="43"/>
      <c r="O121" s="43"/>
      <c r="P121" s="43"/>
      <c r="Q121" s="43"/>
      <c r="R121" s="43"/>
      <c r="S121" s="43"/>
      <c r="T121" s="43"/>
      <c r="U121" s="36"/>
      <c r="V121" s="36"/>
      <c r="W121" s="36"/>
      <c r="X121" s="36"/>
      <c r="AA121" s="1185"/>
    </row>
    <row r="122" spans="2:27">
      <c r="B122" s="1276"/>
      <c r="E122" s="43"/>
      <c r="G122" s="8"/>
      <c r="I122" s="1177"/>
      <c r="J122" s="43"/>
      <c r="K122" s="43"/>
      <c r="N122" s="43"/>
      <c r="O122" s="43"/>
      <c r="P122" s="43"/>
      <c r="Q122" s="43"/>
      <c r="R122" s="43"/>
      <c r="S122" s="43"/>
      <c r="T122" s="43"/>
      <c r="U122" s="36"/>
      <c r="V122" s="36"/>
      <c r="W122" s="36"/>
      <c r="X122" s="36"/>
      <c r="AA122" s="1185"/>
    </row>
    <row r="123" spans="2:27">
      <c r="B123" s="1276"/>
      <c r="E123" s="43"/>
      <c r="G123" s="8"/>
      <c r="I123" s="1177"/>
      <c r="J123" s="43"/>
      <c r="K123" s="43"/>
      <c r="N123" s="43"/>
      <c r="O123" s="43"/>
      <c r="P123" s="43"/>
      <c r="Q123" s="43"/>
      <c r="R123" s="43"/>
      <c r="S123" s="43"/>
      <c r="T123" s="43"/>
      <c r="U123" s="36"/>
      <c r="V123" s="36"/>
      <c r="W123" s="36"/>
      <c r="X123" s="36"/>
      <c r="AA123" s="1185"/>
    </row>
    <row r="124" spans="2:27">
      <c r="B124" s="1276"/>
      <c r="E124" s="43"/>
      <c r="G124" s="8"/>
      <c r="I124" s="1177"/>
      <c r="J124" s="43"/>
      <c r="K124" s="43"/>
      <c r="N124" s="43"/>
      <c r="O124" s="43"/>
      <c r="P124" s="43"/>
      <c r="Q124" s="43"/>
      <c r="R124" s="43"/>
      <c r="S124" s="43"/>
      <c r="T124" s="43"/>
      <c r="U124" s="36"/>
      <c r="V124" s="36"/>
      <c r="W124" s="36"/>
      <c r="X124" s="36"/>
      <c r="AA124" s="1185"/>
    </row>
    <row r="125" spans="2:27">
      <c r="B125" s="1276"/>
      <c r="E125" s="43"/>
      <c r="G125" s="8"/>
      <c r="I125" s="1177"/>
      <c r="J125" s="43"/>
      <c r="K125" s="43"/>
      <c r="N125" s="43"/>
      <c r="O125" s="43"/>
      <c r="P125" s="43"/>
      <c r="Q125" s="43"/>
      <c r="R125" s="43"/>
      <c r="S125" s="43"/>
      <c r="T125" s="43"/>
      <c r="U125" s="36"/>
      <c r="V125" s="36"/>
      <c r="W125" s="36"/>
      <c r="X125" s="36"/>
      <c r="AA125" s="1185"/>
    </row>
    <row r="126" spans="2:27">
      <c r="B126" s="1276"/>
      <c r="E126" s="43"/>
      <c r="G126" s="8"/>
      <c r="I126" s="1177"/>
      <c r="J126" s="43"/>
      <c r="K126" s="43"/>
      <c r="N126" s="43"/>
      <c r="O126" s="43"/>
      <c r="P126" s="43"/>
      <c r="Q126" s="43"/>
      <c r="R126" s="43"/>
      <c r="S126" s="43"/>
      <c r="T126" s="43"/>
      <c r="U126" s="36"/>
      <c r="V126" s="36"/>
      <c r="W126" s="36"/>
      <c r="X126" s="36"/>
      <c r="AA126" s="1185"/>
    </row>
    <row r="127" spans="2:27">
      <c r="B127" s="1276"/>
      <c r="E127" s="43"/>
      <c r="G127" s="8"/>
      <c r="I127" s="1177"/>
      <c r="J127" s="43"/>
      <c r="K127" s="43"/>
      <c r="N127" s="43"/>
      <c r="O127" s="43"/>
      <c r="P127" s="43"/>
      <c r="Q127" s="43"/>
      <c r="R127" s="43"/>
      <c r="S127" s="43"/>
      <c r="T127" s="43"/>
      <c r="U127" s="36"/>
      <c r="V127" s="36"/>
      <c r="W127" s="36"/>
      <c r="X127" s="36"/>
      <c r="AA127" s="1185"/>
    </row>
    <row r="128" spans="2:27">
      <c r="B128" s="1276"/>
      <c r="E128" s="43"/>
      <c r="G128" s="8"/>
      <c r="I128" s="1177"/>
      <c r="J128" s="43"/>
      <c r="K128" s="43"/>
      <c r="N128" s="43"/>
      <c r="O128" s="43"/>
      <c r="P128" s="43"/>
      <c r="Q128" s="43"/>
      <c r="R128" s="43"/>
      <c r="S128" s="43"/>
      <c r="T128" s="43"/>
      <c r="U128" s="36"/>
      <c r="V128" s="36"/>
      <c r="W128" s="36"/>
      <c r="X128" s="36"/>
      <c r="AA128" s="1185"/>
    </row>
    <row r="129" spans="2:27">
      <c r="B129" s="1276"/>
      <c r="E129" s="43"/>
      <c r="G129" s="8"/>
      <c r="I129" s="1177"/>
      <c r="J129" s="43"/>
      <c r="K129" s="43"/>
      <c r="N129" s="43"/>
      <c r="O129" s="43"/>
      <c r="P129" s="43"/>
      <c r="Q129" s="43"/>
      <c r="R129" s="43"/>
      <c r="S129" s="43"/>
      <c r="T129" s="43"/>
      <c r="U129" s="36"/>
      <c r="V129" s="36"/>
      <c r="W129" s="36"/>
      <c r="X129" s="36"/>
      <c r="AA129" s="1185"/>
    </row>
    <row r="130" spans="2:27">
      <c r="B130" s="1276"/>
      <c r="E130" s="43"/>
      <c r="G130" s="8"/>
      <c r="I130" s="1177"/>
      <c r="J130" s="43"/>
      <c r="K130" s="43"/>
      <c r="N130" s="43"/>
      <c r="O130" s="43"/>
      <c r="P130" s="43"/>
      <c r="Q130" s="43"/>
      <c r="R130" s="43"/>
      <c r="S130" s="43"/>
      <c r="T130" s="43"/>
      <c r="U130" s="36"/>
      <c r="V130" s="36"/>
      <c r="W130" s="36"/>
      <c r="X130" s="36"/>
      <c r="AA130" s="1185"/>
    </row>
    <row r="131" spans="2:27">
      <c r="B131" s="1276"/>
      <c r="E131" s="43"/>
      <c r="G131" s="8"/>
      <c r="I131" s="1177"/>
      <c r="J131" s="43"/>
      <c r="K131" s="43"/>
      <c r="N131" s="43"/>
      <c r="O131" s="43"/>
      <c r="P131" s="43"/>
      <c r="Q131" s="43"/>
      <c r="R131" s="43"/>
      <c r="S131" s="43"/>
      <c r="T131" s="43"/>
      <c r="U131" s="36"/>
      <c r="V131" s="36"/>
      <c r="W131" s="36"/>
      <c r="X131" s="36"/>
      <c r="AA131" s="1185"/>
    </row>
    <row r="132" spans="2:27">
      <c r="B132" s="1276"/>
      <c r="E132" s="43"/>
      <c r="G132" s="8"/>
      <c r="I132" s="1177"/>
      <c r="J132" s="43"/>
      <c r="K132" s="43"/>
      <c r="N132" s="43"/>
      <c r="O132" s="43"/>
      <c r="P132" s="43"/>
      <c r="Q132" s="43"/>
      <c r="R132" s="43"/>
      <c r="S132" s="43"/>
      <c r="T132" s="43"/>
      <c r="U132" s="36"/>
      <c r="V132" s="36"/>
      <c r="W132" s="36"/>
      <c r="X132" s="36"/>
      <c r="AA132" s="1185"/>
    </row>
    <row r="133" spans="2:27">
      <c r="B133" s="1276"/>
      <c r="E133" s="43"/>
      <c r="G133" s="8"/>
      <c r="I133" s="1177"/>
      <c r="J133" s="43"/>
      <c r="K133" s="43"/>
      <c r="N133" s="43"/>
      <c r="O133" s="43"/>
      <c r="P133" s="43"/>
      <c r="Q133" s="43"/>
      <c r="R133" s="43"/>
      <c r="S133" s="43"/>
      <c r="T133" s="43"/>
      <c r="U133" s="36"/>
      <c r="V133" s="36"/>
      <c r="W133" s="36"/>
      <c r="X133" s="36"/>
      <c r="AA133" s="1185"/>
    </row>
    <row r="134" spans="2:27">
      <c r="B134" s="1276"/>
      <c r="E134" s="43"/>
      <c r="G134" s="8"/>
      <c r="I134" s="1177"/>
      <c r="J134" s="43"/>
      <c r="K134" s="43"/>
      <c r="N134" s="43"/>
      <c r="O134" s="43"/>
      <c r="P134" s="43"/>
      <c r="Q134" s="43"/>
      <c r="R134" s="43"/>
      <c r="S134" s="43"/>
      <c r="T134" s="43"/>
      <c r="U134" s="36"/>
      <c r="V134" s="36"/>
      <c r="W134" s="36"/>
      <c r="X134" s="36"/>
      <c r="AA134" s="1185"/>
    </row>
    <row r="135" spans="2:27">
      <c r="B135" s="1276"/>
      <c r="E135" s="43"/>
      <c r="G135" s="8"/>
      <c r="I135" s="1177"/>
      <c r="J135" s="43"/>
      <c r="K135" s="43"/>
      <c r="N135" s="43"/>
      <c r="O135" s="43"/>
      <c r="P135" s="43"/>
      <c r="Q135" s="43"/>
      <c r="R135" s="43"/>
      <c r="S135" s="43"/>
      <c r="T135" s="43"/>
      <c r="U135" s="36"/>
      <c r="V135" s="36"/>
      <c r="W135" s="36"/>
      <c r="X135" s="36"/>
      <c r="AA135" s="1185"/>
    </row>
    <row r="136" spans="2:27">
      <c r="B136" s="1276"/>
      <c r="E136" s="43"/>
      <c r="G136" s="8"/>
      <c r="I136" s="1177"/>
      <c r="J136" s="43"/>
      <c r="K136" s="43"/>
      <c r="N136" s="43"/>
      <c r="O136" s="43"/>
      <c r="P136" s="43"/>
      <c r="Q136" s="43"/>
      <c r="R136" s="43"/>
      <c r="S136" s="43"/>
      <c r="T136" s="43"/>
      <c r="U136" s="36"/>
      <c r="V136" s="36"/>
      <c r="W136" s="36"/>
      <c r="X136" s="36"/>
      <c r="AA136" s="1185"/>
    </row>
    <row r="137" spans="2:27">
      <c r="B137" s="1276"/>
      <c r="E137" s="43"/>
      <c r="G137" s="8"/>
      <c r="I137" s="1177"/>
      <c r="J137" s="43"/>
      <c r="K137" s="43"/>
      <c r="N137" s="43"/>
      <c r="O137" s="43"/>
      <c r="P137" s="43"/>
      <c r="Q137" s="43"/>
      <c r="R137" s="43"/>
      <c r="S137" s="43"/>
      <c r="T137" s="43"/>
      <c r="U137" s="36"/>
      <c r="V137" s="36"/>
      <c r="W137" s="36"/>
      <c r="X137" s="36"/>
      <c r="AA137" s="1185"/>
    </row>
    <row r="138" spans="2:27">
      <c r="B138" s="1276"/>
      <c r="E138" s="43"/>
      <c r="G138" s="8"/>
      <c r="I138" s="1177"/>
      <c r="J138" s="43"/>
      <c r="K138" s="43"/>
      <c r="N138" s="43"/>
      <c r="O138" s="43"/>
      <c r="P138" s="43"/>
      <c r="Q138" s="43"/>
      <c r="R138" s="43"/>
      <c r="S138" s="43"/>
      <c r="T138" s="43"/>
      <c r="U138" s="36"/>
      <c r="V138" s="36"/>
      <c r="W138" s="36"/>
      <c r="X138" s="36"/>
      <c r="AA138" s="1185"/>
    </row>
    <row r="139" spans="2:27">
      <c r="B139" s="1276"/>
      <c r="E139" s="43"/>
      <c r="G139" s="8"/>
      <c r="I139" s="1177"/>
      <c r="J139" s="43"/>
      <c r="K139" s="43"/>
      <c r="N139" s="43"/>
      <c r="O139" s="43"/>
      <c r="P139" s="43"/>
      <c r="Q139" s="43"/>
      <c r="R139" s="43"/>
      <c r="S139" s="43"/>
      <c r="T139" s="43"/>
      <c r="U139" s="36"/>
      <c r="V139" s="36"/>
      <c r="W139" s="36"/>
      <c r="X139" s="36"/>
      <c r="AA139" s="1185"/>
    </row>
    <row r="140" spans="2:27">
      <c r="B140" s="1276"/>
      <c r="E140" s="43"/>
      <c r="G140" s="8"/>
      <c r="I140" s="1177"/>
      <c r="J140" s="43"/>
      <c r="K140" s="43"/>
      <c r="N140" s="43"/>
      <c r="O140" s="43"/>
      <c r="P140" s="43"/>
      <c r="Q140" s="43"/>
      <c r="R140" s="43"/>
      <c r="S140" s="43"/>
      <c r="T140" s="43"/>
      <c r="U140" s="36"/>
      <c r="V140" s="36"/>
      <c r="W140" s="36"/>
      <c r="X140" s="36"/>
      <c r="AA140" s="1185"/>
    </row>
    <row r="141" spans="2:27">
      <c r="B141" s="1276"/>
      <c r="E141" s="43"/>
      <c r="G141" s="8"/>
      <c r="I141" s="1177"/>
      <c r="J141" s="43"/>
      <c r="K141" s="43"/>
      <c r="N141" s="43"/>
      <c r="O141" s="43"/>
      <c r="P141" s="43"/>
      <c r="Q141" s="43"/>
      <c r="R141" s="43"/>
      <c r="S141" s="43"/>
      <c r="T141" s="43"/>
      <c r="U141" s="36"/>
      <c r="V141" s="36"/>
      <c r="W141" s="36"/>
      <c r="X141" s="36"/>
      <c r="AA141" s="1185"/>
    </row>
    <row r="142" spans="2:27">
      <c r="B142" s="1276"/>
      <c r="E142" s="43"/>
      <c r="G142" s="8"/>
      <c r="I142" s="1177"/>
      <c r="J142" s="43"/>
      <c r="K142" s="43"/>
      <c r="N142" s="43"/>
      <c r="O142" s="43"/>
      <c r="P142" s="43"/>
      <c r="Q142" s="43"/>
      <c r="R142" s="43"/>
      <c r="S142" s="43"/>
      <c r="T142" s="43"/>
      <c r="U142" s="36"/>
      <c r="V142" s="36"/>
      <c r="W142" s="36"/>
      <c r="X142" s="36"/>
      <c r="AA142" s="1185"/>
    </row>
    <row r="143" spans="2:27">
      <c r="B143" s="1276"/>
      <c r="E143" s="43"/>
      <c r="G143" s="8"/>
      <c r="I143" s="1177"/>
      <c r="J143" s="43"/>
      <c r="K143" s="43"/>
      <c r="N143" s="43"/>
      <c r="O143" s="43"/>
      <c r="P143" s="43"/>
      <c r="Q143" s="43"/>
      <c r="R143" s="43"/>
      <c r="S143" s="43"/>
      <c r="T143" s="43"/>
      <c r="U143" s="36"/>
      <c r="V143" s="36"/>
      <c r="W143" s="36"/>
      <c r="X143" s="36"/>
      <c r="AA143" s="1185"/>
    </row>
    <row r="144" spans="2:27">
      <c r="B144" s="1276"/>
      <c r="E144" s="43"/>
      <c r="G144" s="8"/>
      <c r="I144" s="1177"/>
      <c r="J144" s="43"/>
      <c r="K144" s="43"/>
      <c r="N144" s="43"/>
      <c r="O144" s="43"/>
      <c r="P144" s="43"/>
      <c r="Q144" s="43"/>
      <c r="R144" s="43"/>
      <c r="S144" s="43"/>
      <c r="T144" s="43"/>
      <c r="U144" s="36"/>
      <c r="V144" s="36"/>
      <c r="W144" s="36"/>
      <c r="X144" s="36"/>
      <c r="AA144" s="1185"/>
    </row>
    <row r="145" spans="2:27">
      <c r="B145" s="1276"/>
      <c r="E145" s="43"/>
      <c r="G145" s="8"/>
      <c r="I145" s="1177"/>
      <c r="J145" s="43"/>
      <c r="K145" s="43"/>
      <c r="N145" s="43"/>
      <c r="O145" s="43"/>
      <c r="P145" s="43"/>
      <c r="Q145" s="43"/>
      <c r="R145" s="43"/>
      <c r="S145" s="43"/>
      <c r="T145" s="43"/>
      <c r="U145" s="36"/>
      <c r="V145" s="36"/>
      <c r="W145" s="36"/>
      <c r="X145" s="36"/>
      <c r="AA145" s="1185"/>
    </row>
    <row r="146" spans="2:27">
      <c r="B146" s="1276"/>
      <c r="E146" s="43"/>
      <c r="G146" s="8"/>
      <c r="I146" s="1177"/>
      <c r="J146" s="43"/>
      <c r="K146" s="43"/>
      <c r="N146" s="43"/>
      <c r="O146" s="43"/>
      <c r="P146" s="43"/>
      <c r="Q146" s="43"/>
      <c r="R146" s="43"/>
      <c r="S146" s="43"/>
      <c r="T146" s="43"/>
      <c r="U146" s="36"/>
      <c r="V146" s="36"/>
      <c r="W146" s="36"/>
      <c r="X146" s="36"/>
      <c r="AA146" s="1185"/>
    </row>
    <row r="147" spans="2:27">
      <c r="B147" s="1276"/>
      <c r="E147" s="43"/>
      <c r="G147" s="8"/>
      <c r="I147" s="1177"/>
      <c r="J147" s="43"/>
      <c r="K147" s="43"/>
      <c r="N147" s="43"/>
      <c r="O147" s="43"/>
      <c r="P147" s="43"/>
      <c r="Q147" s="43"/>
      <c r="R147" s="43"/>
      <c r="S147" s="43"/>
      <c r="T147" s="43"/>
      <c r="U147" s="36"/>
      <c r="V147" s="36"/>
      <c r="W147" s="36"/>
      <c r="X147" s="36"/>
      <c r="AA147" s="1185"/>
    </row>
    <row r="148" spans="2:27">
      <c r="B148" s="1276"/>
      <c r="E148" s="43"/>
      <c r="G148" s="8"/>
      <c r="I148" s="1177"/>
      <c r="J148" s="43"/>
      <c r="K148" s="43"/>
      <c r="N148" s="43"/>
      <c r="O148" s="43"/>
      <c r="P148" s="43"/>
      <c r="Q148" s="43"/>
      <c r="R148" s="43"/>
      <c r="S148" s="43"/>
      <c r="T148" s="43"/>
      <c r="U148" s="36"/>
      <c r="V148" s="36"/>
      <c r="W148" s="36"/>
      <c r="X148" s="36"/>
      <c r="AA148" s="1185"/>
    </row>
    <row r="149" spans="2:27">
      <c r="B149" s="1276"/>
      <c r="E149" s="43"/>
      <c r="G149" s="8"/>
      <c r="I149" s="1177"/>
      <c r="J149" s="43"/>
      <c r="K149" s="43"/>
      <c r="N149" s="43"/>
      <c r="O149" s="43"/>
      <c r="P149" s="43"/>
      <c r="Q149" s="43"/>
      <c r="R149" s="43"/>
      <c r="S149" s="43"/>
      <c r="T149" s="43"/>
      <c r="U149" s="36"/>
      <c r="V149" s="36"/>
      <c r="W149" s="36"/>
      <c r="X149" s="36"/>
      <c r="AA149" s="1185"/>
    </row>
    <row r="150" spans="2:27">
      <c r="B150" s="1276"/>
      <c r="E150" s="43"/>
      <c r="G150" s="8"/>
      <c r="I150" s="1177"/>
      <c r="J150" s="43"/>
      <c r="K150" s="43"/>
      <c r="N150" s="43"/>
      <c r="O150" s="43"/>
      <c r="P150" s="43"/>
      <c r="Q150" s="43"/>
      <c r="R150" s="43"/>
      <c r="S150" s="43"/>
      <c r="T150" s="43"/>
      <c r="U150" s="36"/>
      <c r="V150" s="36"/>
      <c r="W150" s="36"/>
      <c r="X150" s="36"/>
      <c r="AA150" s="1185"/>
    </row>
    <row r="151" spans="2:27">
      <c r="B151" s="1276"/>
      <c r="E151" s="43"/>
      <c r="G151" s="8"/>
      <c r="I151" s="1177"/>
      <c r="J151" s="43"/>
      <c r="K151" s="43"/>
      <c r="N151" s="43"/>
      <c r="O151" s="43"/>
      <c r="P151" s="43"/>
      <c r="Q151" s="43"/>
      <c r="R151" s="43"/>
      <c r="S151" s="43"/>
      <c r="T151" s="43"/>
      <c r="U151" s="36"/>
      <c r="V151" s="36"/>
      <c r="W151" s="36"/>
      <c r="X151" s="36"/>
      <c r="AA151" s="1185"/>
    </row>
    <row r="152" spans="2:27">
      <c r="B152" s="1276"/>
      <c r="E152" s="43"/>
      <c r="G152" s="8"/>
      <c r="I152" s="1177"/>
      <c r="J152" s="43"/>
      <c r="K152" s="43"/>
      <c r="N152" s="43"/>
      <c r="O152" s="43"/>
      <c r="P152" s="43"/>
      <c r="Q152" s="43"/>
      <c r="R152" s="43"/>
      <c r="S152" s="43"/>
      <c r="T152" s="43"/>
      <c r="U152" s="36"/>
      <c r="V152" s="36"/>
      <c r="W152" s="36"/>
      <c r="X152" s="36"/>
      <c r="AA152" s="1185"/>
    </row>
    <row r="153" spans="2:27">
      <c r="B153" s="1276"/>
      <c r="E153" s="43"/>
      <c r="G153" s="8"/>
      <c r="I153" s="1177"/>
      <c r="J153" s="43"/>
      <c r="K153" s="43"/>
      <c r="N153" s="43"/>
      <c r="O153" s="43"/>
      <c r="P153" s="43"/>
      <c r="Q153" s="43"/>
      <c r="R153" s="43"/>
      <c r="S153" s="43"/>
      <c r="T153" s="43"/>
      <c r="U153" s="36"/>
      <c r="V153" s="36"/>
      <c r="W153" s="36"/>
      <c r="X153" s="36"/>
      <c r="AA153" s="1185"/>
    </row>
    <row r="154" spans="2:27">
      <c r="B154" s="1276"/>
      <c r="E154" s="43"/>
      <c r="G154" s="8"/>
      <c r="I154" s="1177"/>
      <c r="J154" s="43"/>
      <c r="K154" s="43"/>
      <c r="N154" s="43"/>
      <c r="O154" s="43"/>
      <c r="P154" s="43"/>
      <c r="Q154" s="43"/>
      <c r="R154" s="43"/>
      <c r="S154" s="43"/>
      <c r="T154" s="43"/>
      <c r="U154" s="36"/>
      <c r="V154" s="36"/>
      <c r="W154" s="36"/>
      <c r="X154" s="36"/>
      <c r="AA154" s="1185"/>
    </row>
    <row r="155" spans="2:27">
      <c r="B155" s="1276"/>
      <c r="E155" s="43"/>
      <c r="G155" s="8"/>
      <c r="I155" s="1177"/>
      <c r="J155" s="43"/>
      <c r="K155" s="43"/>
      <c r="N155" s="43"/>
      <c r="O155" s="43"/>
      <c r="P155" s="43"/>
      <c r="Q155" s="43"/>
      <c r="R155" s="43"/>
      <c r="S155" s="43"/>
      <c r="T155" s="43"/>
      <c r="U155" s="36"/>
      <c r="V155" s="36"/>
      <c r="W155" s="36"/>
      <c r="X155" s="36"/>
      <c r="AA155" s="1185"/>
    </row>
    <row r="156" spans="2:27">
      <c r="B156" s="1276"/>
      <c r="E156" s="43"/>
      <c r="G156" s="8"/>
      <c r="I156" s="1177"/>
      <c r="J156" s="43"/>
      <c r="K156" s="43"/>
      <c r="N156" s="43"/>
      <c r="O156" s="43"/>
      <c r="P156" s="43"/>
      <c r="Q156" s="43"/>
      <c r="R156" s="43"/>
      <c r="S156" s="43"/>
      <c r="T156" s="43"/>
      <c r="U156" s="36"/>
      <c r="V156" s="36"/>
      <c r="W156" s="36"/>
      <c r="X156" s="36"/>
      <c r="AA156" s="1185"/>
    </row>
    <row r="157" spans="2:27">
      <c r="B157" s="1276"/>
      <c r="E157" s="43"/>
      <c r="G157" s="8"/>
      <c r="I157" s="1177"/>
      <c r="J157" s="43"/>
      <c r="K157" s="43"/>
      <c r="N157" s="43"/>
      <c r="O157" s="43"/>
      <c r="P157" s="43"/>
      <c r="Q157" s="43"/>
      <c r="R157" s="43"/>
      <c r="S157" s="43"/>
      <c r="T157" s="43"/>
      <c r="U157" s="36"/>
      <c r="V157" s="36"/>
      <c r="W157" s="36"/>
      <c r="X157" s="36"/>
      <c r="AA157" s="1185"/>
    </row>
    <row r="158" spans="2:27">
      <c r="B158" s="1276"/>
      <c r="E158" s="43"/>
      <c r="G158" s="8"/>
      <c r="I158" s="1177"/>
      <c r="J158" s="43"/>
      <c r="K158" s="43"/>
      <c r="N158" s="43"/>
      <c r="O158" s="43"/>
      <c r="P158" s="43"/>
      <c r="Q158" s="43"/>
      <c r="R158" s="43"/>
      <c r="S158" s="43"/>
      <c r="T158" s="43"/>
      <c r="U158" s="36"/>
      <c r="V158" s="36"/>
      <c r="W158" s="36"/>
      <c r="X158" s="36"/>
      <c r="AA158" s="1185"/>
    </row>
    <row r="159" spans="2:27">
      <c r="B159" s="1276"/>
      <c r="E159" s="43"/>
      <c r="G159" s="8"/>
      <c r="I159" s="1177"/>
      <c r="J159" s="43"/>
      <c r="K159" s="43"/>
      <c r="N159" s="43"/>
      <c r="O159" s="43"/>
      <c r="P159" s="43"/>
      <c r="Q159" s="43"/>
      <c r="R159" s="43"/>
      <c r="S159" s="43"/>
      <c r="T159" s="43"/>
      <c r="U159" s="36"/>
      <c r="V159" s="36"/>
      <c r="W159" s="36"/>
      <c r="X159" s="36"/>
      <c r="AA159" s="1185"/>
    </row>
    <row r="160" spans="2:27">
      <c r="B160" s="1276"/>
      <c r="E160" s="43"/>
      <c r="G160" s="8"/>
      <c r="I160" s="1177"/>
      <c r="J160" s="43"/>
      <c r="K160" s="43"/>
      <c r="N160" s="43"/>
      <c r="O160" s="43"/>
      <c r="P160" s="43"/>
      <c r="Q160" s="43"/>
      <c r="R160" s="43"/>
      <c r="S160" s="43"/>
      <c r="T160" s="43"/>
      <c r="U160" s="36"/>
      <c r="V160" s="36"/>
      <c r="W160" s="36"/>
      <c r="X160" s="36"/>
      <c r="AA160" s="1185"/>
    </row>
    <row r="161" spans="2:27">
      <c r="B161" s="1276"/>
      <c r="E161" s="43"/>
      <c r="G161" s="8"/>
      <c r="I161" s="1177"/>
      <c r="J161" s="43"/>
      <c r="K161" s="43"/>
      <c r="N161" s="43"/>
      <c r="O161" s="43"/>
      <c r="P161" s="43"/>
      <c r="Q161" s="43"/>
      <c r="R161" s="43"/>
      <c r="S161" s="43"/>
      <c r="T161" s="43"/>
      <c r="U161" s="36"/>
      <c r="V161" s="36"/>
      <c r="W161" s="36"/>
      <c r="X161" s="36"/>
      <c r="AA161" s="1185"/>
    </row>
    <row r="162" spans="2:27">
      <c r="B162" s="1276"/>
      <c r="E162" s="43"/>
      <c r="G162" s="8"/>
      <c r="I162" s="1177"/>
      <c r="J162" s="43"/>
      <c r="K162" s="43"/>
      <c r="N162" s="43"/>
      <c r="O162" s="43"/>
      <c r="P162" s="43"/>
      <c r="Q162" s="43"/>
      <c r="R162" s="43"/>
      <c r="S162" s="43"/>
      <c r="T162" s="43"/>
      <c r="U162" s="36"/>
      <c r="V162" s="36"/>
      <c r="W162" s="36"/>
      <c r="X162" s="36"/>
      <c r="AA162" s="1185"/>
    </row>
    <row r="163" spans="2:27">
      <c r="B163" s="1276"/>
      <c r="E163" s="43"/>
      <c r="G163" s="8"/>
      <c r="I163" s="1177"/>
      <c r="J163" s="43"/>
      <c r="K163" s="43"/>
      <c r="N163" s="43"/>
      <c r="O163" s="43"/>
      <c r="P163" s="43"/>
      <c r="Q163" s="43"/>
      <c r="R163" s="43"/>
      <c r="S163" s="43"/>
      <c r="T163" s="43"/>
      <c r="U163" s="36"/>
      <c r="V163" s="36"/>
      <c r="W163" s="36"/>
      <c r="X163" s="36"/>
      <c r="AA163" s="1185"/>
    </row>
    <row r="164" spans="2:27">
      <c r="B164" s="1276"/>
      <c r="E164" s="43"/>
      <c r="G164" s="8"/>
      <c r="I164" s="1177"/>
      <c r="J164" s="43"/>
      <c r="K164" s="43"/>
      <c r="N164" s="43"/>
      <c r="O164" s="43"/>
      <c r="P164" s="43"/>
      <c r="Q164" s="43"/>
      <c r="R164" s="43"/>
      <c r="S164" s="43"/>
      <c r="T164" s="43"/>
      <c r="U164" s="36"/>
      <c r="V164" s="36"/>
      <c r="W164" s="36"/>
      <c r="X164" s="36"/>
      <c r="AA164" s="1185"/>
    </row>
    <row r="165" spans="2:27">
      <c r="B165" s="1276"/>
      <c r="E165" s="43"/>
      <c r="G165" s="8"/>
      <c r="I165" s="1177"/>
      <c r="J165" s="43"/>
      <c r="K165" s="43"/>
      <c r="N165" s="43"/>
      <c r="O165" s="43"/>
      <c r="P165" s="43"/>
      <c r="Q165" s="43"/>
      <c r="R165" s="43"/>
      <c r="S165" s="43"/>
      <c r="T165" s="43"/>
      <c r="U165" s="36"/>
      <c r="V165" s="36"/>
      <c r="W165" s="36"/>
      <c r="X165" s="36"/>
      <c r="AA165" s="1185"/>
    </row>
    <row r="166" spans="2:27">
      <c r="B166" s="1276"/>
      <c r="E166" s="43"/>
      <c r="G166" s="8"/>
      <c r="I166" s="1177"/>
      <c r="J166" s="43"/>
      <c r="K166" s="43"/>
      <c r="N166" s="43"/>
      <c r="O166" s="43"/>
      <c r="P166" s="43"/>
      <c r="Q166" s="43"/>
      <c r="R166" s="43"/>
      <c r="S166" s="43"/>
      <c r="T166" s="43"/>
      <c r="U166" s="36"/>
      <c r="V166" s="36"/>
      <c r="W166" s="36"/>
      <c r="X166" s="36"/>
      <c r="AA166" s="1185"/>
    </row>
    <row r="167" spans="2:27">
      <c r="B167" s="1276"/>
      <c r="E167" s="43"/>
      <c r="G167" s="8"/>
      <c r="I167" s="1177"/>
      <c r="J167" s="43"/>
      <c r="K167" s="43"/>
      <c r="N167" s="43"/>
      <c r="O167" s="43"/>
      <c r="P167" s="43"/>
      <c r="Q167" s="43"/>
      <c r="R167" s="43"/>
      <c r="S167" s="43"/>
      <c r="T167" s="43"/>
      <c r="U167" s="36"/>
      <c r="V167" s="36"/>
      <c r="W167" s="36"/>
      <c r="X167" s="36"/>
      <c r="AA167" s="1185"/>
    </row>
    <row r="168" spans="2:27">
      <c r="B168" s="1276"/>
      <c r="E168" s="43"/>
      <c r="G168" s="8"/>
      <c r="I168" s="1177"/>
      <c r="J168" s="43"/>
      <c r="K168" s="43"/>
      <c r="N168" s="43"/>
      <c r="O168" s="43"/>
      <c r="P168" s="43"/>
      <c r="Q168" s="43"/>
      <c r="R168" s="43"/>
      <c r="S168" s="43"/>
      <c r="T168" s="43"/>
      <c r="U168" s="36"/>
      <c r="V168" s="36"/>
      <c r="W168" s="36"/>
      <c r="X168" s="36"/>
      <c r="AA168" s="1185"/>
    </row>
    <row r="169" spans="2:27">
      <c r="B169" s="1276"/>
      <c r="E169" s="43"/>
      <c r="G169" s="8"/>
      <c r="I169" s="1177"/>
      <c r="J169" s="43"/>
      <c r="K169" s="43"/>
      <c r="N169" s="43"/>
      <c r="O169" s="43"/>
      <c r="P169" s="43"/>
      <c r="Q169" s="43"/>
      <c r="R169" s="43"/>
      <c r="S169" s="43"/>
      <c r="T169" s="43"/>
      <c r="U169" s="36"/>
      <c r="V169" s="36"/>
      <c r="W169" s="36"/>
      <c r="X169" s="36"/>
      <c r="AA169" s="1185"/>
    </row>
    <row r="170" spans="2:27">
      <c r="B170" s="1276"/>
      <c r="E170" s="43"/>
      <c r="G170" s="8"/>
      <c r="I170" s="1177"/>
      <c r="J170" s="43"/>
      <c r="K170" s="43"/>
      <c r="N170" s="43"/>
      <c r="O170" s="43"/>
      <c r="P170" s="43"/>
      <c r="Q170" s="43"/>
      <c r="R170" s="43"/>
      <c r="S170" s="43"/>
      <c r="T170" s="43"/>
      <c r="U170" s="36"/>
      <c r="V170" s="36"/>
      <c r="W170" s="36"/>
      <c r="X170" s="36"/>
      <c r="AA170" s="1185"/>
    </row>
    <row r="171" spans="2:27">
      <c r="B171" s="1276"/>
      <c r="E171" s="43"/>
      <c r="G171" s="8"/>
      <c r="I171" s="1177"/>
      <c r="J171" s="43"/>
      <c r="K171" s="43"/>
      <c r="N171" s="43"/>
      <c r="O171" s="43"/>
      <c r="P171" s="43"/>
      <c r="Q171" s="43"/>
      <c r="R171" s="43"/>
      <c r="S171" s="43"/>
      <c r="T171" s="43"/>
      <c r="U171" s="36"/>
      <c r="V171" s="36"/>
      <c r="W171" s="36"/>
      <c r="X171" s="36"/>
      <c r="AA171" s="1185"/>
    </row>
    <row r="172" spans="2:27">
      <c r="B172" s="1276"/>
      <c r="E172" s="43"/>
      <c r="G172" s="8"/>
      <c r="I172" s="1177"/>
      <c r="J172" s="43"/>
      <c r="K172" s="43"/>
      <c r="N172" s="43"/>
      <c r="O172" s="43"/>
      <c r="P172" s="43"/>
      <c r="Q172" s="43"/>
      <c r="R172" s="43"/>
      <c r="S172" s="43"/>
      <c r="T172" s="43"/>
      <c r="U172" s="36"/>
      <c r="V172" s="36"/>
      <c r="W172" s="36"/>
      <c r="X172" s="36"/>
      <c r="AA172" s="1185"/>
    </row>
    <row r="173" spans="2:27">
      <c r="B173" s="1276"/>
      <c r="E173" s="43"/>
      <c r="G173" s="8"/>
      <c r="I173" s="1177"/>
      <c r="J173" s="43"/>
      <c r="K173" s="43"/>
      <c r="N173" s="43"/>
      <c r="O173" s="43"/>
      <c r="P173" s="43"/>
      <c r="Q173" s="43"/>
      <c r="R173" s="43"/>
      <c r="S173" s="43"/>
      <c r="T173" s="43"/>
      <c r="U173" s="36"/>
      <c r="V173" s="36"/>
      <c r="W173" s="36"/>
      <c r="X173" s="36"/>
      <c r="AA173" s="1185"/>
    </row>
    <row r="174" spans="2:27">
      <c r="B174" s="1276"/>
      <c r="E174" s="43"/>
      <c r="G174" s="8"/>
      <c r="I174" s="1177"/>
      <c r="J174" s="43"/>
      <c r="K174" s="43"/>
      <c r="N174" s="43"/>
      <c r="O174" s="43"/>
      <c r="P174" s="43"/>
      <c r="Q174" s="43"/>
      <c r="R174" s="43"/>
      <c r="S174" s="43"/>
      <c r="T174" s="43"/>
      <c r="U174" s="36"/>
      <c r="V174" s="36"/>
      <c r="W174" s="36"/>
      <c r="X174" s="36"/>
      <c r="AA174" s="1185"/>
    </row>
    <row r="175" spans="2:27">
      <c r="B175" s="1276"/>
      <c r="E175" s="43"/>
      <c r="G175" s="8"/>
      <c r="I175" s="1177"/>
      <c r="J175" s="43"/>
      <c r="K175" s="43"/>
      <c r="N175" s="43"/>
      <c r="O175" s="43"/>
      <c r="P175" s="43"/>
      <c r="Q175" s="43"/>
      <c r="R175" s="43"/>
      <c r="S175" s="43"/>
      <c r="T175" s="43"/>
      <c r="U175" s="36"/>
      <c r="V175" s="36"/>
      <c r="W175" s="36"/>
      <c r="X175" s="36"/>
      <c r="AA175" s="1185"/>
    </row>
    <row r="176" spans="2:27">
      <c r="B176" s="1276"/>
      <c r="E176" s="43"/>
      <c r="G176" s="8"/>
      <c r="I176" s="1177"/>
      <c r="J176" s="43"/>
      <c r="K176" s="43"/>
      <c r="N176" s="43"/>
      <c r="O176" s="43"/>
      <c r="P176" s="43"/>
      <c r="Q176" s="43"/>
      <c r="R176" s="43"/>
      <c r="S176" s="43"/>
      <c r="T176" s="43"/>
      <c r="U176" s="36"/>
      <c r="V176" s="36"/>
      <c r="W176" s="36"/>
      <c r="X176" s="36"/>
      <c r="AA176" s="1185"/>
    </row>
    <row r="177" spans="2:27">
      <c r="B177" s="1276"/>
      <c r="E177" s="43"/>
      <c r="G177" s="8"/>
      <c r="I177" s="1177"/>
      <c r="J177" s="43"/>
      <c r="K177" s="43"/>
      <c r="N177" s="43"/>
      <c r="O177" s="43"/>
      <c r="P177" s="43"/>
      <c r="Q177" s="43"/>
      <c r="R177" s="43"/>
      <c r="S177" s="43"/>
      <c r="T177" s="43"/>
      <c r="U177" s="36"/>
      <c r="V177" s="36"/>
      <c r="W177" s="36"/>
      <c r="X177" s="36"/>
      <c r="AA177" s="1185"/>
    </row>
    <row r="178" spans="2:27">
      <c r="B178" s="1276"/>
      <c r="E178" s="43"/>
      <c r="G178" s="8"/>
      <c r="I178" s="1177"/>
      <c r="J178" s="43"/>
      <c r="K178" s="43"/>
      <c r="N178" s="43"/>
      <c r="O178" s="43"/>
      <c r="P178" s="43"/>
      <c r="Q178" s="43"/>
      <c r="R178" s="43"/>
      <c r="S178" s="43"/>
      <c r="T178" s="43"/>
      <c r="U178" s="36"/>
      <c r="V178" s="36"/>
      <c r="W178" s="36"/>
      <c r="X178" s="36"/>
      <c r="AA178" s="1185"/>
    </row>
    <row r="179" spans="2:27">
      <c r="B179" s="1276"/>
      <c r="E179" s="43"/>
      <c r="G179" s="8"/>
      <c r="I179" s="1177"/>
      <c r="J179" s="43"/>
      <c r="K179" s="43"/>
      <c r="N179" s="43"/>
      <c r="O179" s="43"/>
      <c r="P179" s="43"/>
      <c r="Q179" s="43"/>
      <c r="R179" s="43"/>
      <c r="S179" s="43"/>
      <c r="T179" s="43"/>
      <c r="U179" s="36"/>
      <c r="V179" s="36"/>
      <c r="W179" s="36"/>
      <c r="X179" s="36"/>
      <c r="AA179" s="1185"/>
    </row>
    <row r="180" spans="2:27">
      <c r="B180" s="1276"/>
      <c r="E180" s="43"/>
      <c r="G180" s="8"/>
      <c r="I180" s="1177"/>
      <c r="J180" s="43"/>
      <c r="K180" s="43"/>
      <c r="N180" s="43"/>
      <c r="O180" s="43"/>
      <c r="P180" s="43"/>
      <c r="Q180" s="43"/>
      <c r="R180" s="43"/>
      <c r="S180" s="43"/>
      <c r="T180" s="43"/>
      <c r="U180" s="36"/>
      <c r="V180" s="36"/>
      <c r="W180" s="36"/>
      <c r="X180" s="36"/>
      <c r="AA180" s="1185"/>
    </row>
    <row r="181" spans="2:27">
      <c r="B181" s="1276"/>
      <c r="E181" s="43"/>
      <c r="G181" s="8"/>
      <c r="I181" s="1177"/>
      <c r="J181" s="43"/>
      <c r="K181" s="43"/>
      <c r="N181" s="43"/>
      <c r="O181" s="43"/>
      <c r="P181" s="43"/>
      <c r="Q181" s="43"/>
      <c r="R181" s="43"/>
      <c r="S181" s="43"/>
      <c r="T181" s="43"/>
      <c r="U181" s="36"/>
      <c r="V181" s="36"/>
      <c r="W181" s="36"/>
      <c r="X181" s="36"/>
      <c r="AA181" s="1185"/>
    </row>
    <row r="182" spans="2:27">
      <c r="B182" s="1276"/>
      <c r="E182" s="43"/>
      <c r="G182" s="8"/>
      <c r="I182" s="1177"/>
      <c r="J182" s="43"/>
      <c r="K182" s="43"/>
      <c r="N182" s="43"/>
      <c r="O182" s="43"/>
      <c r="P182" s="43"/>
      <c r="Q182" s="43"/>
      <c r="R182" s="43"/>
      <c r="S182" s="43"/>
      <c r="T182" s="43"/>
      <c r="U182" s="36"/>
      <c r="V182" s="36"/>
      <c r="W182" s="36"/>
      <c r="X182" s="36"/>
      <c r="AA182" s="1185"/>
    </row>
    <row r="183" spans="2:27">
      <c r="B183" s="1276"/>
      <c r="E183" s="43"/>
      <c r="G183" s="8"/>
      <c r="I183" s="1177"/>
      <c r="J183" s="43"/>
      <c r="K183" s="43"/>
      <c r="N183" s="43"/>
      <c r="O183" s="43"/>
      <c r="P183" s="43"/>
      <c r="Q183" s="43"/>
      <c r="R183" s="43"/>
      <c r="S183" s="43"/>
      <c r="T183" s="43"/>
      <c r="U183" s="36"/>
      <c r="V183" s="36"/>
      <c r="W183" s="36"/>
      <c r="X183" s="36"/>
      <c r="AA183" s="1185"/>
    </row>
    <row r="184" spans="2:27">
      <c r="B184" s="1276"/>
      <c r="E184" s="43"/>
      <c r="G184" s="8"/>
      <c r="I184" s="1177"/>
      <c r="J184" s="43"/>
      <c r="K184" s="43"/>
      <c r="N184" s="43"/>
      <c r="O184" s="43"/>
      <c r="P184" s="43"/>
      <c r="Q184" s="43"/>
      <c r="R184" s="43"/>
      <c r="S184" s="43"/>
      <c r="T184" s="43"/>
      <c r="U184" s="36"/>
      <c r="V184" s="36"/>
      <c r="W184" s="36"/>
      <c r="X184" s="36"/>
      <c r="AA184" s="1185"/>
    </row>
    <row r="185" spans="2:27">
      <c r="B185" s="1276"/>
      <c r="E185" s="43"/>
      <c r="G185" s="8"/>
      <c r="I185" s="1177"/>
      <c r="J185" s="43"/>
      <c r="K185" s="43"/>
      <c r="N185" s="43"/>
      <c r="O185" s="43"/>
      <c r="P185" s="43"/>
      <c r="Q185" s="43"/>
      <c r="R185" s="43"/>
      <c r="S185" s="43"/>
      <c r="T185" s="43"/>
      <c r="U185" s="36"/>
      <c r="V185" s="36"/>
      <c r="W185" s="36"/>
      <c r="X185" s="36"/>
      <c r="AA185" s="1185"/>
    </row>
    <row r="186" spans="2:27">
      <c r="B186" s="1276"/>
      <c r="E186" s="43"/>
      <c r="G186" s="8"/>
      <c r="I186" s="1177"/>
      <c r="J186" s="43"/>
      <c r="K186" s="43"/>
      <c r="N186" s="43"/>
      <c r="O186" s="43"/>
      <c r="P186" s="43"/>
      <c r="Q186" s="43"/>
      <c r="R186" s="43"/>
      <c r="S186" s="43"/>
      <c r="T186" s="43"/>
      <c r="U186" s="36"/>
      <c r="V186" s="36"/>
      <c r="W186" s="36"/>
      <c r="X186" s="36"/>
      <c r="AA186" s="1185"/>
    </row>
    <row r="187" spans="2:27">
      <c r="B187" s="1276"/>
      <c r="E187" s="43"/>
      <c r="G187" s="8"/>
      <c r="I187" s="1177"/>
      <c r="J187" s="43"/>
      <c r="K187" s="43"/>
      <c r="N187" s="43"/>
      <c r="O187" s="43"/>
      <c r="P187" s="43"/>
      <c r="Q187" s="43"/>
      <c r="R187" s="43"/>
      <c r="S187" s="43"/>
      <c r="T187" s="43"/>
      <c r="U187" s="36"/>
      <c r="V187" s="36"/>
      <c r="W187" s="36"/>
      <c r="X187" s="36"/>
      <c r="AA187" s="1185"/>
    </row>
    <row r="188" spans="2:27">
      <c r="B188" s="1276"/>
      <c r="E188" s="43"/>
      <c r="G188" s="8"/>
      <c r="I188" s="1177"/>
      <c r="J188" s="43"/>
      <c r="K188" s="43"/>
      <c r="N188" s="43"/>
      <c r="O188" s="43"/>
      <c r="P188" s="43"/>
      <c r="Q188" s="43"/>
      <c r="R188" s="43"/>
      <c r="S188" s="43"/>
      <c r="T188" s="43"/>
      <c r="U188" s="36"/>
      <c r="V188" s="36"/>
      <c r="W188" s="36"/>
      <c r="X188" s="36"/>
      <c r="AA188" s="1185"/>
    </row>
    <row r="189" spans="2:27">
      <c r="B189" s="1276"/>
      <c r="E189" s="43"/>
      <c r="G189" s="8"/>
      <c r="I189" s="1177"/>
      <c r="J189" s="43"/>
      <c r="K189" s="43"/>
      <c r="N189" s="43"/>
      <c r="O189" s="43"/>
      <c r="P189" s="43"/>
      <c r="Q189" s="43"/>
      <c r="R189" s="43"/>
      <c r="S189" s="43"/>
      <c r="T189" s="43"/>
      <c r="U189" s="36"/>
      <c r="V189" s="36"/>
      <c r="W189" s="36"/>
      <c r="X189" s="36"/>
      <c r="AA189" s="1185"/>
    </row>
    <row r="190" spans="2:27">
      <c r="B190" s="1276"/>
      <c r="E190" s="43"/>
      <c r="G190" s="8"/>
      <c r="I190" s="1177"/>
      <c r="J190" s="43"/>
      <c r="K190" s="43"/>
      <c r="N190" s="43"/>
      <c r="O190" s="43"/>
      <c r="P190" s="43"/>
      <c r="Q190" s="43"/>
      <c r="R190" s="43"/>
      <c r="S190" s="43"/>
      <c r="T190" s="43"/>
      <c r="U190" s="36"/>
      <c r="V190" s="36"/>
      <c r="W190" s="36"/>
      <c r="X190" s="36"/>
      <c r="AA190" s="1185"/>
    </row>
    <row r="191" spans="2:27">
      <c r="B191" s="1276"/>
      <c r="E191" s="43"/>
      <c r="G191" s="8"/>
      <c r="I191" s="1177"/>
      <c r="J191" s="43"/>
      <c r="K191" s="43"/>
      <c r="N191" s="43"/>
      <c r="O191" s="43"/>
      <c r="P191" s="43"/>
      <c r="Q191" s="43"/>
      <c r="R191" s="43"/>
      <c r="S191" s="43"/>
      <c r="T191" s="43"/>
      <c r="U191" s="36"/>
      <c r="V191" s="36"/>
      <c r="W191" s="36"/>
      <c r="X191" s="36"/>
      <c r="AA191" s="1185"/>
    </row>
    <row r="192" spans="2:27">
      <c r="B192" s="1276"/>
      <c r="E192" s="43"/>
      <c r="G192" s="8"/>
      <c r="I192" s="1177"/>
      <c r="J192" s="43"/>
      <c r="K192" s="43"/>
      <c r="N192" s="43"/>
      <c r="O192" s="43"/>
      <c r="P192" s="43"/>
      <c r="Q192" s="43"/>
      <c r="R192" s="43"/>
      <c r="S192" s="43"/>
      <c r="T192" s="43"/>
      <c r="U192" s="36"/>
      <c r="V192" s="36"/>
      <c r="W192" s="36"/>
      <c r="X192" s="36"/>
      <c r="AA192" s="1185"/>
    </row>
    <row r="193" spans="2:27">
      <c r="B193" s="1276"/>
      <c r="E193" s="43"/>
      <c r="G193" s="8"/>
      <c r="I193" s="1177"/>
      <c r="J193" s="43"/>
      <c r="K193" s="43"/>
      <c r="N193" s="43"/>
      <c r="O193" s="43"/>
      <c r="P193" s="43"/>
      <c r="Q193" s="43"/>
      <c r="R193" s="43"/>
      <c r="S193" s="43"/>
      <c r="T193" s="43"/>
      <c r="U193" s="36"/>
      <c r="V193" s="36"/>
      <c r="W193" s="36"/>
      <c r="X193" s="36"/>
      <c r="AA193" s="1185"/>
    </row>
    <row r="194" spans="2:27">
      <c r="B194" s="1276"/>
      <c r="E194" s="43"/>
      <c r="G194" s="8"/>
      <c r="I194" s="1177"/>
      <c r="J194" s="43"/>
      <c r="K194" s="43"/>
      <c r="N194" s="43"/>
      <c r="O194" s="43"/>
      <c r="P194" s="43"/>
      <c r="Q194" s="43"/>
      <c r="R194" s="43"/>
      <c r="S194" s="43"/>
      <c r="T194" s="43"/>
      <c r="U194" s="36"/>
      <c r="V194" s="36"/>
      <c r="W194" s="36"/>
      <c r="X194" s="36"/>
      <c r="AA194" s="1185"/>
    </row>
    <row r="195" spans="2:27">
      <c r="B195" s="1276"/>
      <c r="E195" s="43"/>
      <c r="G195" s="8"/>
      <c r="I195" s="1177"/>
      <c r="J195" s="43"/>
      <c r="K195" s="43"/>
      <c r="N195" s="43"/>
      <c r="O195" s="43"/>
      <c r="P195" s="43"/>
      <c r="Q195" s="43"/>
      <c r="R195" s="43"/>
      <c r="S195" s="43"/>
      <c r="T195" s="43"/>
      <c r="U195" s="36"/>
      <c r="V195" s="36"/>
      <c r="W195" s="36"/>
      <c r="X195" s="36"/>
      <c r="AA195" s="1185"/>
    </row>
    <row r="196" spans="2:27">
      <c r="B196" s="1276"/>
      <c r="E196" s="43"/>
      <c r="G196" s="8"/>
      <c r="I196" s="1177"/>
      <c r="J196" s="43"/>
      <c r="K196" s="43"/>
      <c r="N196" s="43"/>
      <c r="O196" s="43"/>
      <c r="P196" s="43"/>
      <c r="Q196" s="43"/>
      <c r="R196" s="43"/>
      <c r="S196" s="43"/>
      <c r="T196" s="43"/>
      <c r="U196" s="36"/>
      <c r="V196" s="36"/>
      <c r="W196" s="36"/>
      <c r="X196" s="36"/>
      <c r="AA196" s="1185"/>
    </row>
    <row r="197" spans="2:27">
      <c r="B197" s="1276"/>
      <c r="E197" s="43"/>
      <c r="G197" s="8"/>
      <c r="I197" s="1177"/>
      <c r="J197" s="43"/>
      <c r="K197" s="43"/>
      <c r="N197" s="43"/>
      <c r="O197" s="43"/>
      <c r="P197" s="43"/>
      <c r="Q197" s="43"/>
      <c r="R197" s="43"/>
      <c r="S197" s="43"/>
      <c r="T197" s="43"/>
      <c r="U197" s="36"/>
      <c r="V197" s="36"/>
      <c r="W197" s="36"/>
      <c r="X197" s="36"/>
      <c r="AA197" s="1185"/>
    </row>
    <row r="198" spans="2:27">
      <c r="B198" s="1276"/>
      <c r="E198" s="43"/>
      <c r="G198" s="8"/>
      <c r="I198" s="1177"/>
      <c r="J198" s="43"/>
      <c r="K198" s="43"/>
      <c r="N198" s="43"/>
      <c r="O198" s="43"/>
      <c r="P198" s="43"/>
      <c r="Q198" s="43"/>
      <c r="R198" s="43"/>
      <c r="S198" s="43"/>
      <c r="T198" s="43"/>
      <c r="U198" s="36"/>
      <c r="V198" s="36"/>
      <c r="W198" s="36"/>
      <c r="X198" s="36"/>
      <c r="AA198" s="1185"/>
    </row>
    <row r="199" spans="2:27">
      <c r="B199" s="1276"/>
      <c r="E199" s="43"/>
      <c r="G199" s="8"/>
      <c r="I199" s="1177"/>
      <c r="J199" s="43"/>
      <c r="K199" s="43"/>
      <c r="N199" s="43"/>
      <c r="O199" s="43"/>
      <c r="P199" s="43"/>
      <c r="Q199" s="43"/>
      <c r="R199" s="43"/>
      <c r="S199" s="43"/>
      <c r="T199" s="43"/>
      <c r="U199" s="36"/>
      <c r="V199" s="36"/>
      <c r="W199" s="36"/>
      <c r="X199" s="36"/>
      <c r="AA199" s="1185"/>
    </row>
    <row r="200" spans="2:27">
      <c r="B200" s="1276"/>
      <c r="E200" s="43"/>
      <c r="G200" s="8"/>
      <c r="I200" s="1177"/>
      <c r="J200" s="43"/>
      <c r="K200" s="43"/>
      <c r="N200" s="43"/>
      <c r="O200" s="43"/>
      <c r="P200" s="43"/>
      <c r="Q200" s="43"/>
      <c r="R200" s="43"/>
      <c r="S200" s="43"/>
      <c r="T200" s="43"/>
      <c r="U200" s="36"/>
      <c r="V200" s="36"/>
      <c r="W200" s="36"/>
      <c r="X200" s="36"/>
      <c r="AA200" s="1185"/>
    </row>
    <row r="201" spans="2:27">
      <c r="B201" s="1276"/>
      <c r="E201" s="43"/>
      <c r="G201" s="8"/>
      <c r="I201" s="1177"/>
      <c r="J201" s="43"/>
      <c r="K201" s="43"/>
      <c r="N201" s="43"/>
      <c r="O201" s="43"/>
      <c r="P201" s="43"/>
      <c r="Q201" s="43"/>
      <c r="R201" s="43"/>
      <c r="S201" s="43"/>
      <c r="T201" s="43"/>
      <c r="U201" s="36"/>
      <c r="V201" s="36"/>
      <c r="W201" s="36"/>
      <c r="X201" s="36"/>
      <c r="AA201" s="1185"/>
    </row>
    <row r="202" spans="2:27">
      <c r="B202" s="1276"/>
      <c r="E202" s="43"/>
      <c r="G202" s="8"/>
      <c r="I202" s="1177"/>
      <c r="J202" s="43"/>
      <c r="K202" s="43"/>
      <c r="N202" s="43"/>
      <c r="O202" s="43"/>
      <c r="P202" s="43"/>
      <c r="Q202" s="43"/>
      <c r="R202" s="43"/>
      <c r="S202" s="43"/>
      <c r="T202" s="43"/>
      <c r="U202" s="36"/>
      <c r="V202" s="36"/>
      <c r="W202" s="36"/>
      <c r="X202" s="36"/>
      <c r="AA202" s="1185"/>
    </row>
    <row r="203" spans="2:27">
      <c r="B203" s="1276"/>
      <c r="E203" s="43"/>
      <c r="G203" s="8"/>
      <c r="I203" s="1177"/>
      <c r="J203" s="43"/>
      <c r="K203" s="43"/>
      <c r="N203" s="43"/>
      <c r="O203" s="43"/>
      <c r="P203" s="43"/>
      <c r="Q203" s="43"/>
      <c r="R203" s="43"/>
      <c r="S203" s="43"/>
      <c r="T203" s="43"/>
      <c r="U203" s="36"/>
      <c r="V203" s="36"/>
      <c r="W203" s="36"/>
      <c r="X203" s="36"/>
      <c r="AA203" s="1185"/>
    </row>
    <row r="204" spans="2:27">
      <c r="B204" s="1276"/>
      <c r="E204" s="43"/>
      <c r="G204" s="8"/>
      <c r="I204" s="1177"/>
      <c r="J204" s="43"/>
      <c r="K204" s="43"/>
      <c r="N204" s="43"/>
      <c r="O204" s="43"/>
      <c r="P204" s="43"/>
      <c r="Q204" s="43"/>
      <c r="R204" s="43"/>
      <c r="S204" s="43"/>
      <c r="T204" s="43"/>
      <c r="U204" s="36"/>
      <c r="V204" s="36"/>
      <c r="W204" s="36"/>
      <c r="X204" s="36"/>
      <c r="AA204" s="1185"/>
    </row>
    <row r="205" spans="2:27">
      <c r="B205" s="1276"/>
      <c r="E205" s="43"/>
      <c r="G205" s="8"/>
      <c r="I205" s="1177"/>
      <c r="J205" s="43"/>
      <c r="K205" s="43"/>
      <c r="N205" s="43"/>
      <c r="O205" s="43"/>
      <c r="P205" s="43"/>
      <c r="Q205" s="43"/>
      <c r="R205" s="43"/>
      <c r="S205" s="43"/>
      <c r="T205" s="43"/>
      <c r="U205" s="36"/>
      <c r="V205" s="36"/>
      <c r="W205" s="36"/>
      <c r="X205" s="36"/>
      <c r="AA205" s="1185"/>
    </row>
    <row r="206" spans="2:27">
      <c r="B206" s="1276"/>
      <c r="E206" s="43"/>
      <c r="G206" s="8"/>
      <c r="I206" s="1177"/>
      <c r="J206" s="43"/>
      <c r="K206" s="43"/>
      <c r="N206" s="43"/>
      <c r="O206" s="43"/>
      <c r="P206" s="43"/>
      <c r="Q206" s="43"/>
      <c r="R206" s="43"/>
      <c r="S206" s="43"/>
      <c r="T206" s="43"/>
      <c r="U206" s="36"/>
      <c r="V206" s="36"/>
      <c r="W206" s="36"/>
      <c r="X206" s="36"/>
      <c r="AA206" s="1185"/>
    </row>
    <row r="207" spans="2:27">
      <c r="B207" s="1276"/>
      <c r="E207" s="43"/>
      <c r="G207" s="8"/>
      <c r="I207" s="1177"/>
      <c r="J207" s="43"/>
      <c r="K207" s="43"/>
      <c r="N207" s="43"/>
      <c r="O207" s="43"/>
      <c r="P207" s="43"/>
      <c r="Q207" s="43"/>
      <c r="R207" s="43"/>
      <c r="S207" s="43"/>
      <c r="T207" s="43"/>
      <c r="U207" s="36"/>
      <c r="V207" s="36"/>
      <c r="W207" s="36"/>
      <c r="X207" s="36"/>
      <c r="AA207" s="1185"/>
    </row>
    <row r="208" spans="2:27">
      <c r="B208" s="1276"/>
      <c r="E208" s="43"/>
      <c r="G208" s="8"/>
      <c r="I208" s="1177"/>
      <c r="J208" s="43"/>
      <c r="K208" s="43"/>
      <c r="N208" s="43"/>
      <c r="O208" s="43"/>
      <c r="P208" s="43"/>
      <c r="Q208" s="43"/>
      <c r="R208" s="43"/>
      <c r="S208" s="43"/>
      <c r="T208" s="43"/>
      <c r="U208" s="36"/>
      <c r="V208" s="36"/>
      <c r="W208" s="36"/>
      <c r="X208" s="36"/>
      <c r="AA208" s="1185"/>
    </row>
    <row r="209" spans="2:27">
      <c r="B209" s="1276"/>
      <c r="E209" s="43"/>
      <c r="G209" s="8"/>
      <c r="I209" s="1177"/>
      <c r="J209" s="43"/>
      <c r="K209" s="43"/>
      <c r="N209" s="43"/>
      <c r="O209" s="43"/>
      <c r="P209" s="43"/>
      <c r="Q209" s="43"/>
      <c r="R209" s="43"/>
      <c r="S209" s="43"/>
      <c r="T209" s="43"/>
      <c r="U209" s="36"/>
      <c r="V209" s="36"/>
      <c r="W209" s="36"/>
      <c r="X209" s="36"/>
      <c r="AA209" s="1185"/>
    </row>
    <row r="210" spans="2:27">
      <c r="B210" s="1276"/>
      <c r="E210" s="43"/>
      <c r="G210" s="8"/>
      <c r="I210" s="1177"/>
      <c r="J210" s="43"/>
      <c r="K210" s="43"/>
      <c r="N210" s="43"/>
      <c r="O210" s="43"/>
      <c r="P210" s="43"/>
      <c r="Q210" s="43"/>
      <c r="R210" s="43"/>
      <c r="S210" s="43"/>
      <c r="T210" s="43"/>
      <c r="U210" s="36"/>
      <c r="V210" s="36"/>
      <c r="W210" s="36"/>
      <c r="X210" s="36"/>
      <c r="AA210" s="1185"/>
    </row>
    <row r="211" spans="2:27">
      <c r="B211" s="1276"/>
      <c r="E211" s="43"/>
      <c r="G211" s="8"/>
      <c r="I211" s="1177"/>
      <c r="J211" s="43"/>
      <c r="K211" s="43"/>
      <c r="N211" s="43"/>
      <c r="O211" s="43"/>
      <c r="P211" s="43"/>
      <c r="Q211" s="43"/>
      <c r="R211" s="43"/>
      <c r="S211" s="43"/>
      <c r="T211" s="43"/>
      <c r="U211" s="36"/>
      <c r="V211" s="36"/>
      <c r="W211" s="36"/>
      <c r="X211" s="36"/>
      <c r="AA211" s="1185"/>
    </row>
    <row r="212" spans="2:27">
      <c r="B212" s="1276"/>
      <c r="E212" s="43"/>
      <c r="G212" s="8"/>
      <c r="I212" s="1177"/>
      <c r="J212" s="43"/>
      <c r="K212" s="43"/>
      <c r="N212" s="43"/>
      <c r="O212" s="43"/>
      <c r="P212" s="43"/>
      <c r="Q212" s="43"/>
      <c r="R212" s="43"/>
      <c r="S212" s="43"/>
      <c r="T212" s="43"/>
      <c r="U212" s="36"/>
      <c r="V212" s="36"/>
      <c r="W212" s="36"/>
      <c r="X212" s="36"/>
      <c r="AA212" s="1185"/>
    </row>
    <row r="213" spans="2:27">
      <c r="B213" s="1276"/>
      <c r="E213" s="43"/>
      <c r="G213" s="8"/>
      <c r="I213" s="1177"/>
      <c r="J213" s="43"/>
      <c r="K213" s="43"/>
      <c r="N213" s="43"/>
      <c r="O213" s="43"/>
      <c r="P213" s="43"/>
      <c r="Q213" s="43"/>
      <c r="R213" s="43"/>
      <c r="S213" s="43"/>
      <c r="T213" s="43"/>
      <c r="U213" s="36"/>
      <c r="V213" s="36"/>
      <c r="W213" s="36"/>
      <c r="X213" s="36"/>
      <c r="AA213" s="1185"/>
    </row>
    <row r="214" spans="2:27">
      <c r="B214" s="1276"/>
      <c r="E214" s="43"/>
      <c r="G214" s="8"/>
      <c r="I214" s="1177"/>
      <c r="J214" s="43"/>
      <c r="K214" s="43"/>
      <c r="N214" s="43"/>
      <c r="O214" s="43"/>
      <c r="P214" s="43"/>
      <c r="Q214" s="43"/>
      <c r="R214" s="43"/>
      <c r="S214" s="43"/>
      <c r="T214" s="43"/>
      <c r="U214" s="36"/>
      <c r="V214" s="36"/>
      <c r="W214" s="36"/>
      <c r="X214" s="36"/>
      <c r="AA214" s="1185"/>
    </row>
    <row r="215" spans="2:27">
      <c r="B215" s="1276"/>
      <c r="E215" s="43"/>
      <c r="G215" s="8"/>
      <c r="I215" s="1177"/>
      <c r="J215" s="43"/>
      <c r="K215" s="43"/>
      <c r="N215" s="43"/>
      <c r="O215" s="43"/>
      <c r="P215" s="43"/>
      <c r="Q215" s="43"/>
      <c r="R215" s="43"/>
      <c r="S215" s="43"/>
      <c r="T215" s="43"/>
      <c r="U215" s="36"/>
      <c r="V215" s="36"/>
      <c r="W215" s="36"/>
      <c r="X215" s="36"/>
      <c r="AA215" s="1185"/>
    </row>
    <row r="216" spans="2:27">
      <c r="B216" s="1276"/>
      <c r="E216" s="43"/>
      <c r="G216" s="8"/>
      <c r="I216" s="1177"/>
      <c r="J216" s="43"/>
      <c r="K216" s="43"/>
      <c r="N216" s="43"/>
      <c r="O216" s="43"/>
      <c r="P216" s="43"/>
      <c r="Q216" s="43"/>
      <c r="R216" s="43"/>
      <c r="S216" s="43"/>
      <c r="T216" s="43"/>
      <c r="U216" s="36"/>
      <c r="V216" s="36"/>
      <c r="W216" s="36"/>
      <c r="X216" s="36"/>
      <c r="AA216" s="1185"/>
    </row>
    <row r="217" spans="2:27">
      <c r="B217" s="1276"/>
      <c r="E217" s="43"/>
      <c r="G217" s="8"/>
      <c r="I217" s="1177"/>
      <c r="J217" s="43"/>
      <c r="K217" s="43"/>
      <c r="N217" s="43"/>
      <c r="O217" s="43"/>
      <c r="P217" s="43"/>
      <c r="Q217" s="43"/>
      <c r="R217" s="43"/>
      <c r="S217" s="43"/>
      <c r="T217" s="43"/>
      <c r="U217" s="36"/>
      <c r="V217" s="36"/>
      <c r="W217" s="36"/>
      <c r="X217" s="36"/>
      <c r="AA217" s="1185"/>
    </row>
    <row r="218" spans="2:27">
      <c r="B218" s="1276"/>
      <c r="E218" s="43"/>
      <c r="G218" s="8"/>
      <c r="I218" s="1177"/>
      <c r="J218" s="43"/>
      <c r="K218" s="43"/>
      <c r="N218" s="43"/>
      <c r="O218" s="43"/>
      <c r="P218" s="43"/>
      <c r="Q218" s="43"/>
      <c r="R218" s="43"/>
      <c r="S218" s="43"/>
      <c r="T218" s="43"/>
      <c r="U218" s="36"/>
      <c r="V218" s="36"/>
      <c r="W218" s="36"/>
      <c r="X218" s="36"/>
      <c r="AA218" s="1185"/>
    </row>
    <row r="219" spans="2:27">
      <c r="B219" s="1276"/>
      <c r="E219" s="43"/>
      <c r="G219" s="8"/>
      <c r="I219" s="1177"/>
      <c r="J219" s="43"/>
      <c r="K219" s="43"/>
      <c r="N219" s="43"/>
      <c r="O219" s="43"/>
      <c r="P219" s="43"/>
      <c r="Q219" s="43"/>
      <c r="R219" s="43"/>
      <c r="S219" s="43"/>
      <c r="T219" s="43"/>
      <c r="U219" s="36"/>
      <c r="V219" s="36"/>
      <c r="W219" s="36"/>
      <c r="X219" s="36"/>
      <c r="AA219" s="1185"/>
    </row>
    <row r="220" spans="2:27">
      <c r="B220" s="1276"/>
      <c r="E220" s="43"/>
      <c r="G220" s="8"/>
      <c r="I220" s="1177"/>
      <c r="J220" s="43"/>
      <c r="K220" s="43"/>
      <c r="N220" s="43"/>
      <c r="O220" s="43"/>
      <c r="P220" s="43"/>
      <c r="Q220" s="43"/>
      <c r="R220" s="43"/>
      <c r="S220" s="43"/>
      <c r="T220" s="43"/>
      <c r="U220" s="36"/>
      <c r="V220" s="36"/>
      <c r="W220" s="36"/>
      <c r="X220" s="36"/>
      <c r="AA220" s="1185"/>
    </row>
    <row r="221" spans="2:27">
      <c r="B221" s="1276"/>
      <c r="E221" s="43"/>
      <c r="G221" s="8"/>
      <c r="I221" s="1177"/>
      <c r="J221" s="43"/>
      <c r="K221" s="43"/>
      <c r="N221" s="43"/>
      <c r="O221" s="43"/>
      <c r="P221" s="43"/>
      <c r="Q221" s="43"/>
      <c r="R221" s="43"/>
      <c r="S221" s="43"/>
      <c r="T221" s="43"/>
      <c r="U221" s="36"/>
      <c r="V221" s="36"/>
      <c r="W221" s="36"/>
      <c r="X221" s="36"/>
      <c r="AA221" s="1185"/>
    </row>
    <row r="222" spans="2:27">
      <c r="B222" s="1276"/>
      <c r="E222" s="43"/>
      <c r="G222" s="8"/>
      <c r="I222" s="1177"/>
      <c r="J222" s="43"/>
      <c r="K222" s="43"/>
      <c r="N222" s="43"/>
      <c r="O222" s="43"/>
      <c r="P222" s="43"/>
      <c r="Q222" s="43"/>
      <c r="R222" s="43"/>
      <c r="S222" s="43"/>
      <c r="T222" s="43"/>
      <c r="U222" s="36"/>
      <c r="V222" s="36"/>
      <c r="W222" s="36"/>
      <c r="X222" s="36"/>
      <c r="AA222" s="1185"/>
    </row>
    <row r="223" spans="2:27">
      <c r="B223" s="1276"/>
      <c r="E223" s="43"/>
      <c r="G223" s="8"/>
      <c r="I223" s="1177"/>
      <c r="J223" s="43"/>
      <c r="K223" s="43"/>
      <c r="N223" s="43"/>
      <c r="O223" s="43"/>
      <c r="P223" s="43"/>
      <c r="Q223" s="43"/>
      <c r="R223" s="43"/>
      <c r="S223" s="43"/>
      <c r="T223" s="43"/>
      <c r="U223" s="36"/>
      <c r="V223" s="36"/>
      <c r="W223" s="36"/>
      <c r="X223" s="36"/>
      <c r="AA223" s="1185"/>
    </row>
    <row r="224" spans="2:27">
      <c r="B224" s="1276"/>
      <c r="E224" s="43"/>
      <c r="G224" s="8"/>
      <c r="I224" s="1177"/>
      <c r="J224" s="43"/>
      <c r="K224" s="43"/>
      <c r="N224" s="43"/>
      <c r="O224" s="43"/>
      <c r="P224" s="43"/>
      <c r="Q224" s="43"/>
      <c r="R224" s="43"/>
      <c r="S224" s="43"/>
      <c r="T224" s="43"/>
      <c r="U224" s="36"/>
      <c r="V224" s="36"/>
      <c r="W224" s="36"/>
      <c r="X224" s="36"/>
      <c r="AA224" s="1185"/>
    </row>
    <row r="225" spans="2:27">
      <c r="B225" s="1276"/>
      <c r="E225" s="43"/>
      <c r="G225" s="8"/>
      <c r="I225" s="1177"/>
      <c r="J225" s="43"/>
      <c r="K225" s="43"/>
      <c r="N225" s="43"/>
      <c r="O225" s="43"/>
      <c r="P225" s="43"/>
      <c r="Q225" s="43"/>
      <c r="R225" s="43"/>
      <c r="S225" s="43"/>
      <c r="T225" s="43"/>
      <c r="U225" s="36"/>
      <c r="V225" s="36"/>
      <c r="W225" s="36"/>
      <c r="X225" s="36"/>
      <c r="AA225" s="1185"/>
    </row>
    <row r="226" spans="2:27">
      <c r="B226" s="1276"/>
      <c r="E226" s="43"/>
      <c r="G226" s="8"/>
      <c r="I226" s="1177"/>
      <c r="J226" s="43"/>
      <c r="K226" s="43"/>
      <c r="N226" s="43"/>
      <c r="O226" s="43"/>
      <c r="P226" s="43"/>
      <c r="Q226" s="43"/>
      <c r="R226" s="43"/>
      <c r="S226" s="43"/>
      <c r="T226" s="43"/>
      <c r="U226" s="36"/>
      <c r="V226" s="36"/>
      <c r="W226" s="36"/>
      <c r="X226" s="36"/>
      <c r="AA226" s="1185"/>
    </row>
    <row r="227" spans="2:27">
      <c r="B227" s="1276"/>
      <c r="E227" s="43"/>
      <c r="G227" s="8"/>
      <c r="I227" s="1177"/>
      <c r="J227" s="43"/>
      <c r="K227" s="43"/>
      <c r="N227" s="43"/>
      <c r="O227" s="43"/>
      <c r="P227" s="43"/>
      <c r="Q227" s="43"/>
      <c r="R227" s="43"/>
      <c r="S227" s="43"/>
      <c r="T227" s="43"/>
      <c r="U227" s="36"/>
      <c r="V227" s="36"/>
      <c r="W227" s="36"/>
      <c r="X227" s="36"/>
      <c r="AA227" s="1185"/>
    </row>
    <row r="228" spans="2:27">
      <c r="B228" s="1276"/>
      <c r="E228" s="43"/>
      <c r="G228" s="8"/>
      <c r="I228" s="1177"/>
      <c r="J228" s="43"/>
      <c r="K228" s="43"/>
      <c r="N228" s="43"/>
      <c r="O228" s="43"/>
      <c r="P228" s="43"/>
      <c r="Q228" s="43"/>
      <c r="R228" s="43"/>
      <c r="S228" s="43"/>
      <c r="T228" s="43"/>
      <c r="U228" s="36"/>
      <c r="V228" s="36"/>
      <c r="W228" s="36"/>
      <c r="X228" s="36"/>
      <c r="AA228" s="1185"/>
    </row>
    <row r="229" spans="2:27">
      <c r="B229" s="1276"/>
      <c r="E229" s="43"/>
      <c r="G229" s="8"/>
      <c r="I229" s="1177"/>
      <c r="J229" s="43"/>
      <c r="K229" s="43"/>
      <c r="N229" s="43"/>
      <c r="O229" s="43"/>
      <c r="P229" s="43"/>
      <c r="Q229" s="43"/>
      <c r="R229" s="43"/>
      <c r="S229" s="43"/>
      <c r="T229" s="43"/>
      <c r="U229" s="36"/>
      <c r="V229" s="36"/>
      <c r="W229" s="36"/>
      <c r="X229" s="36"/>
      <c r="AA229" s="1185"/>
    </row>
    <row r="230" spans="2:27">
      <c r="B230" s="1276"/>
      <c r="E230" s="43"/>
      <c r="G230" s="8"/>
      <c r="I230" s="1177"/>
      <c r="J230" s="43"/>
      <c r="K230" s="43"/>
      <c r="N230" s="43"/>
      <c r="O230" s="43"/>
      <c r="P230" s="43"/>
      <c r="Q230" s="43"/>
      <c r="R230" s="43"/>
      <c r="S230" s="43"/>
      <c r="T230" s="43"/>
      <c r="U230" s="36"/>
      <c r="V230" s="36"/>
      <c r="W230" s="36"/>
      <c r="X230" s="36"/>
      <c r="AA230" s="1185"/>
    </row>
    <row r="231" spans="2:27">
      <c r="B231" s="1276"/>
      <c r="E231" s="43"/>
      <c r="G231" s="8"/>
      <c r="I231" s="1177"/>
      <c r="J231" s="43"/>
      <c r="K231" s="43"/>
      <c r="N231" s="43"/>
      <c r="O231" s="43"/>
      <c r="P231" s="43"/>
      <c r="Q231" s="43"/>
      <c r="R231" s="43"/>
      <c r="S231" s="43"/>
      <c r="T231" s="43"/>
      <c r="U231" s="36"/>
      <c r="V231" s="36"/>
      <c r="W231" s="36"/>
      <c r="X231" s="36"/>
      <c r="AA231" s="1185"/>
    </row>
    <row r="232" spans="2:27">
      <c r="B232" s="1276"/>
      <c r="E232" s="43"/>
      <c r="G232" s="8"/>
      <c r="I232" s="1177"/>
      <c r="J232" s="43"/>
      <c r="K232" s="43"/>
      <c r="N232" s="43"/>
      <c r="O232" s="43"/>
      <c r="P232" s="43"/>
      <c r="Q232" s="43"/>
      <c r="R232" s="43"/>
      <c r="S232" s="43"/>
      <c r="T232" s="43"/>
      <c r="U232" s="36"/>
      <c r="V232" s="36"/>
      <c r="W232" s="36"/>
      <c r="X232" s="36"/>
      <c r="AA232" s="1185"/>
    </row>
    <row r="233" spans="2:27">
      <c r="B233" s="1276"/>
      <c r="E233" s="43"/>
      <c r="G233" s="8"/>
      <c r="I233" s="1177"/>
      <c r="J233" s="43"/>
      <c r="K233" s="43"/>
      <c r="N233" s="43"/>
      <c r="O233" s="43"/>
      <c r="P233" s="43"/>
      <c r="Q233" s="43"/>
      <c r="R233" s="43"/>
      <c r="S233" s="43"/>
      <c r="T233" s="43"/>
      <c r="U233" s="36"/>
      <c r="V233" s="36"/>
      <c r="W233" s="36"/>
      <c r="X233" s="36"/>
      <c r="AA233" s="1185"/>
    </row>
    <row r="234" spans="2:27">
      <c r="B234" s="1276"/>
      <c r="E234" s="43"/>
      <c r="G234" s="8"/>
      <c r="I234" s="1177"/>
      <c r="J234" s="43"/>
      <c r="K234" s="43"/>
      <c r="N234" s="43"/>
      <c r="O234" s="43"/>
      <c r="P234" s="43"/>
      <c r="Q234" s="43"/>
      <c r="R234" s="43"/>
      <c r="S234" s="43"/>
      <c r="T234" s="43"/>
      <c r="U234" s="36"/>
      <c r="V234" s="36"/>
      <c r="W234" s="36"/>
      <c r="X234" s="36"/>
      <c r="AA234" s="1185"/>
    </row>
    <row r="235" spans="2:27">
      <c r="B235" s="1276"/>
      <c r="E235" s="43"/>
      <c r="G235" s="8"/>
      <c r="I235" s="1177"/>
      <c r="J235" s="43"/>
      <c r="K235" s="43"/>
      <c r="N235" s="43"/>
      <c r="O235" s="43"/>
      <c r="P235" s="43"/>
      <c r="Q235" s="43"/>
      <c r="R235" s="43"/>
      <c r="S235" s="43"/>
      <c r="T235" s="43"/>
      <c r="U235" s="36"/>
      <c r="V235" s="36"/>
      <c r="W235" s="36"/>
      <c r="X235" s="36"/>
      <c r="AA235" s="1185"/>
    </row>
    <row r="236" spans="2:27">
      <c r="B236" s="1276"/>
      <c r="E236" s="43"/>
      <c r="G236" s="8"/>
      <c r="I236" s="1177"/>
      <c r="J236" s="43"/>
      <c r="K236" s="43"/>
      <c r="N236" s="43"/>
      <c r="O236" s="43"/>
      <c r="P236" s="43"/>
      <c r="Q236" s="43"/>
      <c r="R236" s="43"/>
      <c r="S236" s="43"/>
      <c r="T236" s="43"/>
      <c r="U236" s="36"/>
      <c r="V236" s="36"/>
      <c r="W236" s="36"/>
      <c r="X236" s="36"/>
      <c r="AA236" s="1185"/>
    </row>
    <row r="237" spans="2:27">
      <c r="B237" s="1276"/>
      <c r="E237" s="43"/>
      <c r="G237" s="8"/>
      <c r="I237" s="1177"/>
      <c r="J237" s="43"/>
      <c r="K237" s="43"/>
      <c r="N237" s="43"/>
      <c r="O237" s="43"/>
      <c r="P237" s="43"/>
      <c r="Q237" s="43"/>
      <c r="R237" s="43"/>
      <c r="S237" s="43"/>
      <c r="T237" s="43"/>
      <c r="U237" s="36"/>
      <c r="V237" s="36"/>
      <c r="W237" s="36"/>
      <c r="X237" s="36"/>
      <c r="AA237" s="1185"/>
    </row>
    <row r="238" spans="2:27">
      <c r="B238" s="1276"/>
      <c r="E238" s="43"/>
      <c r="G238" s="8"/>
      <c r="I238" s="1177"/>
      <c r="J238" s="43"/>
      <c r="K238" s="43"/>
      <c r="N238" s="43"/>
      <c r="O238" s="43"/>
      <c r="P238" s="43"/>
      <c r="Q238" s="43"/>
      <c r="R238" s="43"/>
      <c r="S238" s="43"/>
      <c r="T238" s="43"/>
      <c r="U238" s="36"/>
      <c r="V238" s="36"/>
      <c r="W238" s="36"/>
      <c r="X238" s="36"/>
      <c r="AA238" s="1185"/>
    </row>
    <row r="239" spans="2:27">
      <c r="B239" s="1276"/>
      <c r="E239" s="43"/>
      <c r="G239" s="8"/>
      <c r="I239" s="1177"/>
      <c r="J239" s="43"/>
      <c r="K239" s="43"/>
      <c r="N239" s="43"/>
      <c r="O239" s="43"/>
      <c r="P239" s="43"/>
      <c r="Q239" s="43"/>
      <c r="R239" s="43"/>
      <c r="S239" s="43"/>
      <c r="T239" s="43"/>
      <c r="U239" s="36"/>
      <c r="V239" s="36"/>
      <c r="W239" s="36"/>
      <c r="X239" s="36"/>
      <c r="AA239" s="1185"/>
    </row>
    <row r="240" spans="2:27">
      <c r="B240" s="1276"/>
      <c r="E240" s="43"/>
      <c r="G240" s="8"/>
      <c r="I240" s="1177"/>
      <c r="J240" s="43"/>
      <c r="K240" s="43"/>
      <c r="N240" s="43"/>
      <c r="O240" s="43"/>
      <c r="P240" s="43"/>
      <c r="Q240" s="43"/>
      <c r="R240" s="43"/>
      <c r="S240" s="43"/>
      <c r="T240" s="43"/>
      <c r="U240" s="36"/>
      <c r="V240" s="36"/>
      <c r="W240" s="36"/>
      <c r="X240" s="36"/>
      <c r="AA240" s="1185"/>
    </row>
    <row r="241" spans="2:27">
      <c r="B241" s="1276"/>
      <c r="E241" s="43"/>
      <c r="G241" s="8"/>
      <c r="I241" s="1177"/>
      <c r="J241" s="43"/>
      <c r="K241" s="43"/>
      <c r="N241" s="43"/>
      <c r="O241" s="43"/>
      <c r="P241" s="43"/>
      <c r="Q241" s="43"/>
      <c r="R241" s="43"/>
      <c r="S241" s="43"/>
      <c r="T241" s="43"/>
      <c r="U241" s="36"/>
      <c r="V241" s="36"/>
      <c r="W241" s="36"/>
      <c r="X241" s="36"/>
      <c r="AA241" s="1185"/>
    </row>
    <row r="242" spans="2:27">
      <c r="B242" s="1276"/>
      <c r="E242" s="43"/>
      <c r="G242" s="8"/>
      <c r="I242" s="1177"/>
      <c r="J242" s="43"/>
      <c r="K242" s="43"/>
      <c r="N242" s="43"/>
      <c r="O242" s="43"/>
      <c r="P242" s="43"/>
      <c r="Q242" s="43"/>
      <c r="R242" s="43"/>
      <c r="S242" s="43"/>
      <c r="T242" s="43"/>
      <c r="U242" s="36"/>
      <c r="V242" s="36"/>
      <c r="W242" s="36"/>
      <c r="X242" s="36"/>
      <c r="AA242" s="1185"/>
    </row>
    <row r="243" spans="2:27">
      <c r="B243" s="1276"/>
      <c r="E243" s="43"/>
      <c r="G243" s="8"/>
      <c r="I243" s="1177"/>
      <c r="J243" s="43"/>
      <c r="K243" s="43"/>
      <c r="N243" s="43"/>
      <c r="O243" s="43"/>
      <c r="P243" s="43"/>
      <c r="Q243" s="43"/>
      <c r="R243" s="43"/>
      <c r="S243" s="43"/>
      <c r="T243" s="43"/>
      <c r="U243" s="36"/>
      <c r="V243" s="36"/>
      <c r="W243" s="36"/>
      <c r="X243" s="36"/>
      <c r="AA243" s="1185"/>
    </row>
    <row r="244" spans="2:27">
      <c r="B244" s="1276"/>
      <c r="E244" s="43"/>
      <c r="G244" s="8"/>
      <c r="I244" s="1177"/>
      <c r="J244" s="43"/>
      <c r="K244" s="43"/>
      <c r="N244" s="43"/>
      <c r="O244" s="43"/>
      <c r="P244" s="43"/>
      <c r="Q244" s="43"/>
      <c r="R244" s="43"/>
      <c r="S244" s="43"/>
      <c r="T244" s="43"/>
      <c r="U244" s="36"/>
      <c r="V244" s="36"/>
      <c r="W244" s="36"/>
      <c r="X244" s="36"/>
      <c r="AA244" s="1185"/>
    </row>
    <row r="245" spans="2:27">
      <c r="B245" s="1276"/>
      <c r="E245" s="43"/>
      <c r="G245" s="8"/>
      <c r="I245" s="1177"/>
      <c r="J245" s="43"/>
      <c r="K245" s="43"/>
      <c r="N245" s="43"/>
      <c r="O245" s="43"/>
      <c r="P245" s="43"/>
      <c r="Q245" s="43"/>
      <c r="R245" s="43"/>
      <c r="S245" s="43"/>
      <c r="T245" s="43"/>
      <c r="U245" s="36"/>
      <c r="V245" s="36"/>
      <c r="W245" s="36"/>
      <c r="X245" s="36"/>
      <c r="AA245" s="1185"/>
    </row>
    <row r="246" spans="2:27">
      <c r="B246" s="1276"/>
      <c r="E246" s="43"/>
      <c r="G246" s="8"/>
      <c r="I246" s="1177"/>
      <c r="J246" s="43"/>
      <c r="K246" s="43"/>
      <c r="N246" s="43"/>
      <c r="O246" s="43"/>
      <c r="P246" s="43"/>
      <c r="Q246" s="43"/>
      <c r="R246" s="43"/>
      <c r="S246" s="43"/>
      <c r="T246" s="43"/>
      <c r="U246" s="36"/>
      <c r="V246" s="36"/>
      <c r="W246" s="36"/>
      <c r="X246" s="36"/>
      <c r="AA246" s="1185"/>
    </row>
    <row r="247" spans="2:27">
      <c r="B247" s="1276"/>
      <c r="E247" s="43"/>
      <c r="G247" s="8"/>
      <c r="I247" s="1177"/>
      <c r="J247" s="43"/>
      <c r="K247" s="43"/>
      <c r="N247" s="43"/>
      <c r="O247" s="43"/>
      <c r="P247" s="43"/>
      <c r="Q247" s="43"/>
      <c r="R247" s="43"/>
      <c r="S247" s="43"/>
      <c r="T247" s="43"/>
      <c r="U247" s="36"/>
      <c r="V247" s="36"/>
      <c r="W247" s="36"/>
      <c r="X247" s="36"/>
      <c r="AA247" s="1185"/>
    </row>
    <row r="248" spans="2:27">
      <c r="B248" s="1276"/>
      <c r="E248" s="43"/>
      <c r="G248" s="8"/>
      <c r="I248" s="1177"/>
      <c r="J248" s="43"/>
      <c r="K248" s="43"/>
      <c r="N248" s="43"/>
      <c r="O248" s="43"/>
      <c r="P248" s="43"/>
      <c r="Q248" s="43"/>
      <c r="R248" s="43"/>
      <c r="S248" s="43"/>
      <c r="T248" s="43"/>
      <c r="U248" s="36"/>
      <c r="V248" s="36"/>
      <c r="W248" s="36"/>
      <c r="X248" s="36"/>
      <c r="AA248" s="1185"/>
    </row>
    <row r="249" spans="2:27">
      <c r="B249" s="1276"/>
      <c r="E249" s="43"/>
      <c r="G249" s="8"/>
      <c r="I249" s="1177"/>
      <c r="J249" s="43"/>
      <c r="K249" s="43"/>
      <c r="N249" s="43"/>
      <c r="O249" s="43"/>
      <c r="P249" s="43"/>
      <c r="Q249" s="43"/>
      <c r="R249" s="43"/>
      <c r="S249" s="43"/>
      <c r="T249" s="43"/>
      <c r="U249" s="36"/>
      <c r="V249" s="36"/>
      <c r="W249" s="36"/>
      <c r="X249" s="36"/>
      <c r="AA249" s="1185"/>
    </row>
    <row r="250" spans="2:27">
      <c r="B250" s="1276"/>
      <c r="E250" s="43"/>
      <c r="G250" s="8"/>
      <c r="I250" s="1177"/>
      <c r="J250" s="43"/>
      <c r="K250" s="43"/>
      <c r="N250" s="43"/>
      <c r="O250" s="43"/>
      <c r="P250" s="43"/>
      <c r="Q250" s="43"/>
      <c r="R250" s="43"/>
      <c r="S250" s="43"/>
      <c r="T250" s="43"/>
      <c r="U250" s="36"/>
      <c r="V250" s="36"/>
      <c r="W250" s="36"/>
      <c r="X250" s="36"/>
      <c r="AA250" s="1185"/>
    </row>
    <row r="251" spans="2:27">
      <c r="B251" s="1276"/>
      <c r="E251" s="43"/>
      <c r="G251" s="8"/>
      <c r="I251" s="1177"/>
      <c r="J251" s="43"/>
      <c r="K251" s="43"/>
      <c r="N251" s="43"/>
      <c r="O251" s="43"/>
      <c r="P251" s="43"/>
      <c r="Q251" s="43"/>
      <c r="R251" s="43"/>
      <c r="S251" s="43"/>
      <c r="T251" s="43"/>
      <c r="U251" s="36"/>
      <c r="V251" s="36"/>
      <c r="W251" s="36"/>
      <c r="X251" s="36"/>
      <c r="AA251" s="1185"/>
    </row>
    <row r="252" spans="2:27">
      <c r="B252" s="1276"/>
      <c r="E252" s="43"/>
      <c r="G252" s="8"/>
      <c r="I252" s="1177"/>
      <c r="J252" s="43"/>
      <c r="K252" s="43"/>
      <c r="N252" s="43"/>
      <c r="O252" s="43"/>
      <c r="P252" s="43"/>
      <c r="Q252" s="43"/>
      <c r="R252" s="43"/>
      <c r="S252" s="43"/>
      <c r="T252" s="43"/>
      <c r="U252" s="36"/>
      <c r="V252" s="36"/>
      <c r="W252" s="36"/>
      <c r="X252" s="36"/>
      <c r="AA252" s="1185"/>
    </row>
    <row r="253" spans="2:27">
      <c r="B253" s="1276"/>
      <c r="E253" s="43"/>
      <c r="G253" s="8"/>
      <c r="I253" s="1177"/>
      <c r="J253" s="43"/>
      <c r="K253" s="43"/>
      <c r="N253" s="43"/>
      <c r="O253" s="43"/>
      <c r="P253" s="43"/>
      <c r="Q253" s="43"/>
      <c r="R253" s="43"/>
      <c r="S253" s="43"/>
      <c r="T253" s="43"/>
      <c r="U253" s="36"/>
      <c r="V253" s="36"/>
      <c r="W253" s="36"/>
      <c r="X253" s="36"/>
      <c r="AA253" s="1185"/>
    </row>
    <row r="254" spans="2:27">
      <c r="B254" s="1276"/>
      <c r="E254" s="43"/>
      <c r="G254" s="8"/>
      <c r="I254" s="1177"/>
      <c r="J254" s="43"/>
      <c r="K254" s="43"/>
      <c r="N254" s="43"/>
      <c r="O254" s="43"/>
      <c r="P254" s="43"/>
      <c r="Q254" s="43"/>
      <c r="R254" s="43"/>
      <c r="S254" s="43"/>
      <c r="T254" s="43"/>
      <c r="U254" s="36"/>
      <c r="V254" s="36"/>
      <c r="W254" s="36"/>
      <c r="X254" s="36"/>
      <c r="AA254" s="1185"/>
    </row>
    <row r="255" spans="2:27">
      <c r="B255" s="1276"/>
      <c r="E255" s="43"/>
      <c r="G255" s="8"/>
      <c r="I255" s="1177"/>
      <c r="J255" s="43"/>
      <c r="K255" s="43"/>
      <c r="N255" s="43"/>
      <c r="O255" s="43"/>
      <c r="P255" s="43"/>
      <c r="Q255" s="43"/>
      <c r="R255" s="43"/>
      <c r="S255" s="43"/>
      <c r="T255" s="43"/>
      <c r="U255" s="36"/>
      <c r="V255" s="36"/>
      <c r="W255" s="36"/>
      <c r="X255" s="36"/>
      <c r="AA255" s="1185"/>
    </row>
    <row r="256" spans="2:27">
      <c r="B256" s="1276"/>
      <c r="E256" s="43"/>
      <c r="G256" s="8"/>
      <c r="I256" s="1177"/>
      <c r="J256" s="43"/>
      <c r="K256" s="43"/>
      <c r="N256" s="43"/>
      <c r="O256" s="43"/>
      <c r="P256" s="43"/>
      <c r="Q256" s="43"/>
      <c r="R256" s="43"/>
      <c r="S256" s="43"/>
      <c r="T256" s="43"/>
      <c r="U256" s="36"/>
      <c r="V256" s="36"/>
      <c r="W256" s="36"/>
      <c r="X256" s="36"/>
      <c r="AA256" s="1185"/>
    </row>
    <row r="257" spans="2:27">
      <c r="B257" s="1276"/>
      <c r="E257" s="43"/>
      <c r="G257" s="8"/>
      <c r="I257" s="1177"/>
      <c r="J257" s="43"/>
      <c r="K257" s="43"/>
      <c r="N257" s="43"/>
      <c r="O257" s="43"/>
      <c r="P257" s="43"/>
      <c r="Q257" s="43"/>
      <c r="R257" s="43"/>
      <c r="S257" s="43"/>
      <c r="T257" s="43"/>
      <c r="U257" s="36"/>
      <c r="V257" s="36"/>
      <c r="W257" s="36"/>
      <c r="X257" s="36"/>
      <c r="AA257" s="1185"/>
    </row>
    <row r="258" spans="2:27">
      <c r="B258" s="1276"/>
      <c r="E258" s="43"/>
      <c r="G258" s="8"/>
      <c r="I258" s="1177"/>
      <c r="J258" s="43"/>
      <c r="K258" s="43"/>
      <c r="N258" s="43"/>
      <c r="O258" s="43"/>
      <c r="P258" s="43"/>
      <c r="Q258" s="43"/>
      <c r="R258" s="43"/>
      <c r="S258" s="43"/>
      <c r="T258" s="43"/>
      <c r="U258" s="36"/>
      <c r="V258" s="36"/>
      <c r="W258" s="36"/>
      <c r="X258" s="36"/>
      <c r="AA258" s="1185"/>
    </row>
    <row r="259" spans="2:27">
      <c r="B259" s="1276"/>
      <c r="E259" s="43"/>
      <c r="G259" s="8"/>
      <c r="I259" s="1177"/>
      <c r="J259" s="43"/>
      <c r="K259" s="43"/>
      <c r="N259" s="43"/>
      <c r="O259" s="43"/>
      <c r="P259" s="43"/>
      <c r="Q259" s="43"/>
      <c r="R259" s="43"/>
      <c r="S259" s="43"/>
      <c r="T259" s="43"/>
      <c r="U259" s="36"/>
      <c r="V259" s="36"/>
      <c r="W259" s="36"/>
      <c r="X259" s="36"/>
      <c r="AA259" s="1185"/>
    </row>
    <row r="260" spans="2:27">
      <c r="B260" s="1276"/>
      <c r="E260" s="43"/>
      <c r="G260" s="8"/>
      <c r="I260" s="1177"/>
      <c r="J260" s="43"/>
      <c r="K260" s="43"/>
      <c r="N260" s="43"/>
      <c r="O260" s="43"/>
      <c r="P260" s="43"/>
      <c r="Q260" s="43"/>
      <c r="R260" s="43"/>
      <c r="S260" s="43"/>
      <c r="T260" s="43"/>
      <c r="U260" s="36"/>
      <c r="V260" s="36"/>
      <c r="W260" s="36"/>
      <c r="X260" s="36"/>
      <c r="AA260" s="1185"/>
    </row>
    <row r="261" spans="2:27">
      <c r="B261" s="1276"/>
      <c r="E261" s="43"/>
      <c r="G261" s="8"/>
      <c r="I261" s="1177"/>
      <c r="J261" s="43"/>
      <c r="K261" s="43"/>
      <c r="N261" s="43"/>
      <c r="O261" s="43"/>
      <c r="P261" s="43"/>
      <c r="Q261" s="43"/>
      <c r="R261" s="43"/>
      <c r="S261" s="43"/>
      <c r="T261" s="43"/>
      <c r="U261" s="36"/>
      <c r="V261" s="36"/>
      <c r="W261" s="36"/>
      <c r="X261" s="36"/>
      <c r="AA261" s="1185"/>
    </row>
    <row r="262" spans="2:27">
      <c r="B262" s="1276"/>
      <c r="E262" s="43"/>
      <c r="G262" s="8"/>
      <c r="I262" s="1177"/>
      <c r="J262" s="43"/>
      <c r="K262" s="43"/>
      <c r="N262" s="43"/>
      <c r="O262" s="43"/>
      <c r="P262" s="43"/>
      <c r="Q262" s="43"/>
      <c r="R262" s="43"/>
      <c r="S262" s="43"/>
      <c r="T262" s="43"/>
      <c r="U262" s="36"/>
      <c r="V262" s="36"/>
      <c r="W262" s="36"/>
      <c r="X262" s="36"/>
      <c r="AA262" s="1185"/>
    </row>
    <row r="263" spans="2:27">
      <c r="B263" s="1276"/>
      <c r="E263" s="43"/>
      <c r="G263" s="8"/>
      <c r="I263" s="1177"/>
      <c r="J263" s="43"/>
      <c r="K263" s="43"/>
      <c r="N263" s="43"/>
      <c r="O263" s="43"/>
      <c r="P263" s="43"/>
      <c r="Q263" s="43"/>
      <c r="R263" s="43"/>
      <c r="S263" s="43"/>
      <c r="T263" s="43"/>
      <c r="U263" s="36"/>
      <c r="V263" s="36"/>
      <c r="W263" s="36"/>
      <c r="X263" s="36"/>
      <c r="AA263" s="1185"/>
    </row>
    <row r="264" spans="2:27">
      <c r="B264" s="1276"/>
      <c r="E264" s="43"/>
      <c r="G264" s="8"/>
      <c r="I264" s="1177"/>
      <c r="J264" s="43"/>
      <c r="K264" s="43"/>
      <c r="N264" s="43"/>
      <c r="O264" s="43"/>
      <c r="P264" s="43"/>
      <c r="Q264" s="43"/>
      <c r="R264" s="43"/>
      <c r="S264" s="43"/>
      <c r="T264" s="43"/>
      <c r="U264" s="36"/>
      <c r="V264" s="36"/>
      <c r="W264" s="36"/>
      <c r="X264" s="36"/>
      <c r="AA264" s="1185"/>
    </row>
    <row r="265" spans="2:27">
      <c r="B265" s="1276"/>
      <c r="E265" s="43"/>
      <c r="G265" s="8"/>
      <c r="I265" s="1177"/>
      <c r="J265" s="43"/>
      <c r="K265" s="43"/>
      <c r="N265" s="43"/>
      <c r="O265" s="43"/>
      <c r="P265" s="43"/>
      <c r="Q265" s="43"/>
      <c r="R265" s="43"/>
      <c r="S265" s="43"/>
      <c r="T265" s="43"/>
      <c r="U265" s="36"/>
      <c r="V265" s="36"/>
      <c r="W265" s="36"/>
      <c r="X265" s="36"/>
      <c r="AA265" s="1185"/>
    </row>
    <row r="266" spans="2:27">
      <c r="B266" s="1276"/>
      <c r="E266" s="43"/>
      <c r="G266" s="8"/>
      <c r="I266" s="1177"/>
      <c r="J266" s="43"/>
      <c r="K266" s="43"/>
      <c r="N266" s="43"/>
      <c r="O266" s="43"/>
      <c r="P266" s="43"/>
      <c r="Q266" s="43"/>
      <c r="R266" s="43"/>
      <c r="S266" s="43"/>
      <c r="T266" s="43"/>
      <c r="U266" s="36"/>
      <c r="V266" s="36"/>
      <c r="W266" s="36"/>
      <c r="X266" s="36"/>
      <c r="AA266" s="1185"/>
    </row>
    <row r="267" spans="2:27">
      <c r="B267" s="1276"/>
      <c r="E267" s="43"/>
      <c r="G267" s="8"/>
      <c r="I267" s="1177"/>
      <c r="J267" s="43"/>
      <c r="K267" s="43"/>
      <c r="N267" s="43"/>
      <c r="O267" s="43"/>
      <c r="P267" s="43"/>
      <c r="Q267" s="43"/>
      <c r="R267" s="43"/>
      <c r="S267" s="43"/>
      <c r="T267" s="43"/>
      <c r="U267" s="36"/>
      <c r="V267" s="36"/>
      <c r="W267" s="36"/>
      <c r="X267" s="36"/>
      <c r="AA267" s="1185"/>
    </row>
    <row r="268" spans="2:27">
      <c r="B268" s="1276"/>
      <c r="E268" s="43"/>
      <c r="G268" s="8"/>
      <c r="I268" s="1177"/>
      <c r="J268" s="43"/>
      <c r="K268" s="43"/>
      <c r="N268" s="43"/>
      <c r="O268" s="43"/>
      <c r="P268" s="43"/>
      <c r="Q268" s="43"/>
      <c r="R268" s="43"/>
      <c r="S268" s="43"/>
      <c r="T268" s="43"/>
      <c r="U268" s="36"/>
      <c r="V268" s="36"/>
      <c r="W268" s="36"/>
      <c r="X268" s="36"/>
      <c r="AA268" s="1185"/>
    </row>
    <row r="269" spans="2:27">
      <c r="B269" s="1276"/>
      <c r="E269" s="43"/>
      <c r="G269" s="8"/>
      <c r="I269" s="1177"/>
      <c r="J269" s="43"/>
      <c r="K269" s="43"/>
      <c r="N269" s="43"/>
      <c r="O269" s="43"/>
      <c r="P269" s="43"/>
      <c r="Q269" s="43"/>
      <c r="R269" s="43"/>
      <c r="S269" s="43"/>
      <c r="T269" s="43"/>
      <c r="U269" s="36"/>
      <c r="V269" s="36"/>
      <c r="W269" s="36"/>
      <c r="X269" s="36"/>
      <c r="AA269" s="1185"/>
    </row>
    <row r="270" spans="2:27">
      <c r="B270" s="1276"/>
      <c r="E270" s="43"/>
      <c r="G270" s="8"/>
      <c r="I270" s="1177"/>
      <c r="J270" s="43"/>
      <c r="K270" s="43"/>
      <c r="N270" s="43"/>
      <c r="O270" s="43"/>
      <c r="P270" s="43"/>
      <c r="Q270" s="43"/>
      <c r="R270" s="43"/>
      <c r="S270" s="43"/>
      <c r="T270" s="43"/>
      <c r="U270" s="36"/>
      <c r="V270" s="36"/>
      <c r="W270" s="36"/>
      <c r="X270" s="36"/>
      <c r="AA270" s="1185"/>
    </row>
    <row r="271" spans="2:27">
      <c r="B271" s="1276"/>
      <c r="E271" s="43"/>
      <c r="G271" s="8"/>
      <c r="I271" s="1177"/>
      <c r="J271" s="43"/>
      <c r="K271" s="43"/>
      <c r="N271" s="43"/>
      <c r="O271" s="43"/>
      <c r="P271" s="43"/>
      <c r="Q271" s="43"/>
      <c r="R271" s="43"/>
      <c r="S271" s="43"/>
      <c r="T271" s="43"/>
      <c r="U271" s="36"/>
      <c r="V271" s="36"/>
      <c r="W271" s="36"/>
      <c r="X271" s="36"/>
      <c r="AA271" s="1185"/>
    </row>
    <row r="272" spans="2:27">
      <c r="B272" s="1276"/>
      <c r="E272" s="43"/>
      <c r="G272" s="8"/>
      <c r="I272" s="1177"/>
      <c r="J272" s="43"/>
      <c r="K272" s="43"/>
      <c r="N272" s="43"/>
      <c r="O272" s="43"/>
      <c r="P272" s="43"/>
      <c r="Q272" s="43"/>
      <c r="R272" s="43"/>
      <c r="S272" s="43"/>
      <c r="T272" s="43"/>
      <c r="U272" s="36"/>
      <c r="V272" s="36"/>
      <c r="W272" s="36"/>
      <c r="X272" s="36"/>
      <c r="AA272" s="1185"/>
    </row>
    <row r="273" spans="2:27">
      <c r="B273" s="1276"/>
      <c r="E273" s="43"/>
      <c r="G273" s="8"/>
      <c r="I273" s="1177"/>
      <c r="J273" s="43"/>
      <c r="K273" s="43"/>
      <c r="N273" s="43"/>
      <c r="O273" s="43"/>
      <c r="P273" s="43"/>
      <c r="Q273" s="43"/>
      <c r="R273" s="43"/>
      <c r="S273" s="43"/>
      <c r="T273" s="43"/>
      <c r="U273" s="36"/>
      <c r="V273" s="36"/>
      <c r="W273" s="36"/>
      <c r="X273" s="36"/>
      <c r="AA273" s="1185"/>
    </row>
    <row r="274" spans="2:27">
      <c r="B274" s="1276"/>
      <c r="E274" s="43"/>
      <c r="G274" s="8"/>
      <c r="I274" s="1177"/>
      <c r="J274" s="43"/>
      <c r="K274" s="43"/>
      <c r="N274" s="43"/>
      <c r="O274" s="43"/>
      <c r="P274" s="43"/>
      <c r="Q274" s="43"/>
      <c r="R274" s="43"/>
      <c r="S274" s="43"/>
      <c r="T274" s="43"/>
      <c r="U274" s="36"/>
      <c r="V274" s="36"/>
      <c r="W274" s="36"/>
      <c r="X274" s="36"/>
      <c r="AA274" s="1185"/>
    </row>
    <row r="275" spans="2:27">
      <c r="B275" s="1276"/>
      <c r="E275" s="43"/>
      <c r="G275" s="8"/>
      <c r="I275" s="1177"/>
      <c r="J275" s="43"/>
      <c r="K275" s="43"/>
      <c r="N275" s="43"/>
      <c r="O275" s="43"/>
      <c r="P275" s="43"/>
      <c r="Q275" s="43"/>
      <c r="R275" s="43"/>
      <c r="S275" s="43"/>
      <c r="T275" s="43"/>
      <c r="U275" s="36"/>
      <c r="V275" s="36"/>
      <c r="W275" s="36"/>
      <c r="X275" s="36"/>
      <c r="AA275" s="1185"/>
    </row>
    <row r="276" spans="2:27">
      <c r="B276" s="1276"/>
      <c r="E276" s="43"/>
      <c r="G276" s="8"/>
      <c r="I276" s="1177"/>
      <c r="J276" s="43"/>
      <c r="K276" s="43"/>
      <c r="N276" s="43"/>
      <c r="O276" s="43"/>
      <c r="P276" s="43"/>
      <c r="Q276" s="43"/>
      <c r="R276" s="43"/>
      <c r="S276" s="43"/>
      <c r="T276" s="43"/>
      <c r="U276" s="36"/>
      <c r="V276" s="36"/>
      <c r="W276" s="36"/>
      <c r="X276" s="36"/>
      <c r="AA276" s="1185"/>
    </row>
    <row r="277" spans="2:27">
      <c r="B277" s="1276"/>
      <c r="E277" s="43"/>
      <c r="G277" s="8"/>
      <c r="I277" s="1177"/>
      <c r="J277" s="43"/>
      <c r="K277" s="43"/>
      <c r="N277" s="43"/>
      <c r="O277" s="43"/>
      <c r="P277" s="43"/>
      <c r="Q277" s="43"/>
      <c r="R277" s="43"/>
      <c r="S277" s="43"/>
      <c r="T277" s="43"/>
      <c r="U277" s="36"/>
      <c r="V277" s="36"/>
      <c r="W277" s="36"/>
      <c r="X277" s="36"/>
      <c r="AA277" s="1185"/>
    </row>
    <row r="278" spans="2:27">
      <c r="B278" s="1276"/>
      <c r="E278" s="43"/>
      <c r="G278" s="8"/>
      <c r="I278" s="1177"/>
      <c r="J278" s="43"/>
      <c r="K278" s="43"/>
      <c r="N278" s="43"/>
      <c r="O278" s="43"/>
      <c r="P278" s="43"/>
      <c r="Q278" s="43"/>
      <c r="R278" s="43"/>
      <c r="S278" s="43"/>
      <c r="T278" s="43"/>
      <c r="U278" s="36"/>
      <c r="V278" s="36"/>
      <c r="W278" s="36"/>
      <c r="X278" s="36"/>
      <c r="AA278" s="1185"/>
    </row>
    <row r="279" spans="2:27">
      <c r="B279" s="1276"/>
      <c r="E279" s="43"/>
      <c r="G279" s="8"/>
      <c r="I279" s="1177"/>
      <c r="J279" s="43"/>
      <c r="K279" s="43"/>
      <c r="N279" s="43"/>
      <c r="O279" s="43"/>
      <c r="P279" s="43"/>
      <c r="Q279" s="43"/>
      <c r="R279" s="43"/>
      <c r="S279" s="43"/>
      <c r="T279" s="43"/>
      <c r="U279" s="36"/>
      <c r="V279" s="36"/>
      <c r="W279" s="36"/>
      <c r="X279" s="36"/>
      <c r="AA279" s="1185"/>
    </row>
    <row r="280" spans="2:27">
      <c r="B280" s="1276"/>
      <c r="E280" s="43"/>
      <c r="G280" s="8"/>
      <c r="I280" s="1177"/>
      <c r="J280" s="43"/>
      <c r="K280" s="43"/>
      <c r="N280" s="43"/>
      <c r="O280" s="43"/>
      <c r="P280" s="43"/>
      <c r="Q280" s="43"/>
      <c r="R280" s="43"/>
      <c r="S280" s="43"/>
      <c r="T280" s="43"/>
      <c r="U280" s="36"/>
      <c r="V280" s="36"/>
      <c r="W280" s="36"/>
      <c r="X280" s="36"/>
      <c r="AA280" s="1185"/>
    </row>
    <row r="281" spans="2:27">
      <c r="B281" s="1276"/>
      <c r="E281" s="43"/>
      <c r="G281" s="8"/>
      <c r="I281" s="1177"/>
      <c r="J281" s="43"/>
      <c r="K281" s="43"/>
      <c r="N281" s="43"/>
      <c r="O281" s="43"/>
      <c r="P281" s="43"/>
      <c r="Q281" s="43"/>
      <c r="R281" s="43"/>
      <c r="S281" s="43"/>
      <c r="T281" s="43"/>
      <c r="U281" s="36"/>
      <c r="V281" s="36"/>
      <c r="W281" s="36"/>
      <c r="X281" s="36"/>
      <c r="AA281" s="1185"/>
    </row>
    <row r="282" spans="2:27">
      <c r="B282" s="1276"/>
      <c r="E282" s="43"/>
      <c r="G282" s="8"/>
      <c r="I282" s="1177"/>
      <c r="J282" s="43"/>
      <c r="K282" s="43"/>
      <c r="N282" s="43"/>
      <c r="O282" s="43"/>
      <c r="P282" s="43"/>
      <c r="Q282" s="43"/>
      <c r="R282" s="43"/>
      <c r="S282" s="43"/>
      <c r="T282" s="43"/>
      <c r="U282" s="36"/>
      <c r="V282" s="36"/>
      <c r="W282" s="36"/>
      <c r="X282" s="36"/>
      <c r="AA282" s="1185"/>
    </row>
    <row r="283" spans="2:27">
      <c r="B283" s="1276"/>
      <c r="E283" s="43"/>
      <c r="G283" s="8"/>
      <c r="I283" s="1177"/>
      <c r="J283" s="43"/>
      <c r="K283" s="43"/>
      <c r="N283" s="43"/>
      <c r="O283" s="43"/>
      <c r="P283" s="43"/>
      <c r="Q283" s="43"/>
      <c r="R283" s="43"/>
      <c r="S283" s="43"/>
      <c r="T283" s="43"/>
      <c r="U283" s="36"/>
      <c r="V283" s="36"/>
      <c r="W283" s="36"/>
      <c r="X283" s="36"/>
      <c r="AA283" s="1185"/>
    </row>
    <row r="284" spans="2:27">
      <c r="B284" s="1276"/>
      <c r="E284" s="43"/>
      <c r="G284" s="8"/>
      <c r="I284" s="1177"/>
      <c r="J284" s="43"/>
      <c r="K284" s="43"/>
      <c r="N284" s="43"/>
      <c r="O284" s="43"/>
      <c r="P284" s="43"/>
      <c r="Q284" s="43"/>
      <c r="R284" s="43"/>
      <c r="S284" s="43"/>
      <c r="T284" s="43"/>
      <c r="U284" s="36"/>
      <c r="V284" s="36"/>
      <c r="W284" s="36"/>
      <c r="X284" s="36"/>
      <c r="AA284" s="1185"/>
    </row>
    <row r="285" spans="2:27">
      <c r="B285" s="1276"/>
      <c r="E285" s="43"/>
      <c r="G285" s="8"/>
      <c r="I285" s="1177"/>
      <c r="J285" s="43"/>
      <c r="K285" s="43"/>
      <c r="N285" s="43"/>
      <c r="O285" s="43"/>
      <c r="P285" s="43"/>
      <c r="Q285" s="43"/>
      <c r="R285" s="43"/>
      <c r="S285" s="43"/>
      <c r="T285" s="43"/>
      <c r="U285" s="36"/>
      <c r="V285" s="36"/>
      <c r="W285" s="36"/>
      <c r="X285" s="36"/>
      <c r="AA285" s="1185"/>
    </row>
    <row r="286" spans="2:27">
      <c r="B286" s="1276"/>
      <c r="E286" s="43"/>
      <c r="G286" s="8"/>
      <c r="I286" s="1177"/>
      <c r="J286" s="43"/>
      <c r="K286" s="43"/>
      <c r="N286" s="43"/>
      <c r="O286" s="43"/>
      <c r="P286" s="43"/>
      <c r="Q286" s="43"/>
      <c r="R286" s="43"/>
      <c r="S286" s="43"/>
      <c r="T286" s="43"/>
      <c r="U286" s="36"/>
      <c r="V286" s="36"/>
      <c r="W286" s="36"/>
      <c r="X286" s="36"/>
      <c r="AA286" s="1185"/>
    </row>
    <row r="287" spans="2:27">
      <c r="B287" s="1276"/>
      <c r="E287" s="43"/>
      <c r="G287" s="8"/>
      <c r="I287" s="1177"/>
      <c r="J287" s="43"/>
      <c r="K287" s="43"/>
      <c r="N287" s="43"/>
      <c r="O287" s="43"/>
      <c r="P287" s="43"/>
      <c r="Q287" s="43"/>
      <c r="R287" s="43"/>
      <c r="S287" s="43"/>
      <c r="T287" s="43"/>
      <c r="U287" s="36"/>
      <c r="V287" s="36"/>
      <c r="W287" s="36"/>
      <c r="X287" s="36"/>
      <c r="AA287" s="1185"/>
    </row>
    <row r="288" spans="2:27">
      <c r="B288" s="1276"/>
      <c r="E288" s="43"/>
      <c r="G288" s="8"/>
      <c r="I288" s="1177"/>
      <c r="J288" s="43"/>
      <c r="K288" s="43"/>
      <c r="N288" s="43"/>
      <c r="O288" s="43"/>
      <c r="P288" s="43"/>
      <c r="Q288" s="43"/>
      <c r="R288" s="43"/>
      <c r="S288" s="43"/>
      <c r="T288" s="43"/>
      <c r="U288" s="36"/>
      <c r="V288" s="36"/>
      <c r="W288" s="36"/>
      <c r="X288" s="36"/>
      <c r="AA288" s="1185"/>
    </row>
    <row r="289" spans="2:27">
      <c r="B289" s="1276"/>
      <c r="E289" s="43"/>
      <c r="G289" s="8"/>
      <c r="I289" s="1177"/>
      <c r="J289" s="43"/>
      <c r="K289" s="43"/>
      <c r="N289" s="43"/>
      <c r="O289" s="43"/>
      <c r="P289" s="43"/>
      <c r="Q289" s="43"/>
      <c r="R289" s="43"/>
      <c r="S289" s="43"/>
      <c r="T289" s="43"/>
      <c r="U289" s="36"/>
      <c r="V289" s="36"/>
      <c r="W289" s="36"/>
      <c r="X289" s="36"/>
      <c r="AA289" s="1185"/>
    </row>
    <row r="290" spans="2:27">
      <c r="B290" s="1276"/>
      <c r="E290" s="43"/>
      <c r="G290" s="8"/>
      <c r="I290" s="1177"/>
      <c r="J290" s="43"/>
      <c r="K290" s="43"/>
      <c r="N290" s="43"/>
      <c r="O290" s="43"/>
      <c r="P290" s="43"/>
      <c r="Q290" s="43"/>
      <c r="R290" s="43"/>
      <c r="S290" s="43"/>
      <c r="T290" s="43"/>
      <c r="U290" s="36"/>
      <c r="V290" s="36"/>
      <c r="W290" s="36"/>
      <c r="X290" s="36"/>
      <c r="AA290" s="1185"/>
    </row>
    <row r="291" spans="2:27">
      <c r="B291" s="1276"/>
      <c r="E291" s="43"/>
      <c r="G291" s="8"/>
      <c r="I291" s="1177"/>
      <c r="J291" s="43"/>
      <c r="K291" s="43"/>
      <c r="N291" s="43"/>
      <c r="O291" s="43"/>
      <c r="P291" s="43"/>
      <c r="Q291" s="43"/>
      <c r="R291" s="43"/>
      <c r="S291" s="43"/>
      <c r="T291" s="43"/>
      <c r="U291" s="36"/>
      <c r="V291" s="36"/>
      <c r="W291" s="36"/>
      <c r="X291" s="36"/>
      <c r="AA291" s="1185"/>
    </row>
    <row r="292" spans="2:27">
      <c r="B292" s="1276"/>
      <c r="E292" s="43"/>
      <c r="G292" s="8"/>
      <c r="I292" s="1177"/>
      <c r="J292" s="43"/>
      <c r="K292" s="43"/>
      <c r="N292" s="43"/>
      <c r="O292" s="43"/>
      <c r="P292" s="43"/>
      <c r="Q292" s="43"/>
      <c r="R292" s="43"/>
      <c r="S292" s="43"/>
      <c r="T292" s="43"/>
      <c r="U292" s="36"/>
      <c r="V292" s="36"/>
      <c r="W292" s="36"/>
      <c r="X292" s="36"/>
      <c r="AA292" s="1185"/>
    </row>
    <row r="293" spans="2:27">
      <c r="B293" s="1276"/>
      <c r="E293" s="43"/>
      <c r="G293" s="8"/>
      <c r="I293" s="1177"/>
      <c r="J293" s="43"/>
      <c r="K293" s="43"/>
      <c r="N293" s="43"/>
      <c r="O293" s="43"/>
      <c r="P293" s="43"/>
      <c r="Q293" s="43"/>
      <c r="R293" s="43"/>
      <c r="S293" s="43"/>
      <c r="T293" s="43"/>
      <c r="U293" s="36"/>
      <c r="V293" s="36"/>
      <c r="W293" s="36"/>
      <c r="X293" s="36"/>
      <c r="AA293" s="1185"/>
    </row>
    <row r="294" spans="2:27">
      <c r="B294" s="1276"/>
      <c r="E294" s="43"/>
      <c r="G294" s="8"/>
      <c r="I294" s="1177"/>
      <c r="J294" s="43"/>
      <c r="K294" s="43"/>
      <c r="N294" s="43"/>
      <c r="O294" s="43"/>
      <c r="P294" s="43"/>
      <c r="Q294" s="43"/>
      <c r="R294" s="43"/>
      <c r="S294" s="43"/>
      <c r="T294" s="43"/>
      <c r="U294" s="36"/>
      <c r="V294" s="36"/>
      <c r="W294" s="36"/>
      <c r="X294" s="36"/>
      <c r="AA294" s="1185"/>
    </row>
    <row r="295" spans="2:27">
      <c r="B295" s="1276"/>
      <c r="E295" s="43"/>
      <c r="G295" s="8"/>
      <c r="I295" s="1177"/>
      <c r="J295" s="43"/>
      <c r="K295" s="43"/>
      <c r="N295" s="43"/>
      <c r="O295" s="43"/>
      <c r="P295" s="43"/>
      <c r="Q295" s="43"/>
      <c r="R295" s="43"/>
      <c r="S295" s="43"/>
      <c r="T295" s="43"/>
      <c r="U295" s="36"/>
      <c r="V295" s="36"/>
      <c r="W295" s="36"/>
      <c r="X295" s="36"/>
      <c r="AA295" s="1185"/>
    </row>
    <row r="296" spans="2:27">
      <c r="B296" s="1276"/>
      <c r="E296" s="43"/>
      <c r="G296" s="8"/>
      <c r="I296" s="1177"/>
      <c r="J296" s="43"/>
      <c r="K296" s="43"/>
      <c r="N296" s="43"/>
      <c r="O296" s="43"/>
      <c r="P296" s="43"/>
      <c r="Q296" s="43"/>
      <c r="R296" s="43"/>
      <c r="S296" s="43"/>
      <c r="T296" s="43"/>
      <c r="U296" s="36"/>
      <c r="V296" s="36"/>
      <c r="W296" s="36"/>
      <c r="X296" s="36"/>
      <c r="AA296" s="1185"/>
    </row>
    <row r="297" spans="2:27">
      <c r="B297" s="1276"/>
      <c r="E297" s="43"/>
      <c r="G297" s="8"/>
      <c r="I297" s="1177"/>
      <c r="J297" s="43"/>
      <c r="K297" s="43"/>
      <c r="N297" s="43"/>
      <c r="O297" s="43"/>
      <c r="P297" s="43"/>
      <c r="Q297" s="43"/>
      <c r="R297" s="43"/>
      <c r="S297" s="43"/>
      <c r="T297" s="43"/>
      <c r="U297" s="36"/>
      <c r="V297" s="36"/>
      <c r="W297" s="36"/>
      <c r="X297" s="36"/>
      <c r="AA297" s="1185"/>
    </row>
    <row r="298" spans="2:27">
      <c r="B298" s="1276"/>
      <c r="E298" s="43"/>
      <c r="G298" s="8"/>
      <c r="I298" s="1177"/>
      <c r="J298" s="43"/>
      <c r="K298" s="43"/>
      <c r="N298" s="43"/>
      <c r="O298" s="43"/>
      <c r="P298" s="43"/>
      <c r="Q298" s="43"/>
      <c r="R298" s="43"/>
      <c r="S298" s="43"/>
      <c r="T298" s="43"/>
      <c r="U298" s="36"/>
      <c r="V298" s="36"/>
      <c r="W298" s="36"/>
      <c r="X298" s="36"/>
      <c r="AA298" s="1185"/>
    </row>
    <row r="299" spans="2:27">
      <c r="B299" s="1276"/>
      <c r="E299" s="43"/>
      <c r="G299" s="8"/>
      <c r="I299" s="1177"/>
      <c r="J299" s="43"/>
      <c r="K299" s="43"/>
      <c r="N299" s="43"/>
      <c r="O299" s="43"/>
      <c r="P299" s="43"/>
      <c r="Q299" s="43"/>
      <c r="R299" s="43"/>
      <c r="S299" s="43"/>
      <c r="T299" s="43"/>
      <c r="U299" s="36"/>
      <c r="V299" s="36"/>
      <c r="W299" s="36"/>
      <c r="X299" s="36"/>
      <c r="AA299" s="1185"/>
    </row>
    <row r="300" spans="2:27">
      <c r="B300" s="1276"/>
      <c r="E300" s="43"/>
      <c r="G300" s="8"/>
      <c r="I300" s="1177"/>
      <c r="J300" s="43"/>
      <c r="K300" s="43"/>
      <c r="N300" s="43"/>
      <c r="O300" s="43"/>
      <c r="P300" s="43"/>
      <c r="Q300" s="43"/>
      <c r="R300" s="43"/>
      <c r="S300" s="43"/>
      <c r="T300" s="43"/>
      <c r="U300" s="36"/>
      <c r="V300" s="36"/>
      <c r="W300" s="36"/>
      <c r="X300" s="36"/>
      <c r="AA300" s="1185"/>
    </row>
    <row r="301" spans="2:27">
      <c r="B301" s="1276"/>
      <c r="E301" s="43"/>
      <c r="G301" s="8"/>
      <c r="I301" s="1177"/>
      <c r="J301" s="43"/>
      <c r="K301" s="43"/>
      <c r="N301" s="43"/>
      <c r="O301" s="43"/>
      <c r="P301" s="43"/>
      <c r="Q301" s="43"/>
      <c r="R301" s="43"/>
      <c r="S301" s="43"/>
      <c r="T301" s="43"/>
      <c r="U301" s="36"/>
      <c r="V301" s="36"/>
      <c r="W301" s="36"/>
      <c r="X301" s="36"/>
      <c r="AA301" s="1185"/>
    </row>
    <row r="302" spans="2:27">
      <c r="B302" s="1276"/>
      <c r="E302" s="43"/>
      <c r="G302" s="8"/>
      <c r="I302" s="1177"/>
      <c r="J302" s="43"/>
      <c r="K302" s="43"/>
      <c r="N302" s="43"/>
      <c r="O302" s="43"/>
      <c r="P302" s="43"/>
      <c r="Q302" s="43"/>
      <c r="R302" s="43"/>
      <c r="S302" s="43"/>
      <c r="T302" s="43"/>
      <c r="U302" s="36"/>
      <c r="V302" s="36"/>
      <c r="W302" s="36"/>
      <c r="X302" s="36"/>
      <c r="AA302" s="1185"/>
    </row>
    <row r="303" spans="2:27">
      <c r="B303" s="1276"/>
      <c r="E303" s="43"/>
      <c r="G303" s="8"/>
      <c r="I303" s="1177"/>
      <c r="J303" s="43"/>
      <c r="K303" s="43"/>
      <c r="N303" s="43"/>
      <c r="O303" s="43"/>
      <c r="P303" s="43"/>
      <c r="Q303" s="43"/>
      <c r="R303" s="43"/>
      <c r="S303" s="43"/>
      <c r="T303" s="43"/>
      <c r="U303" s="36"/>
      <c r="V303" s="36"/>
      <c r="W303" s="36"/>
      <c r="X303" s="36"/>
      <c r="AA303" s="1185"/>
    </row>
    <row r="304" spans="2:27">
      <c r="B304" s="1276"/>
      <c r="E304" s="43"/>
      <c r="G304" s="8"/>
      <c r="I304" s="1177"/>
      <c r="J304" s="43"/>
      <c r="K304" s="43"/>
      <c r="N304" s="43"/>
      <c r="O304" s="43"/>
      <c r="P304" s="43"/>
      <c r="Q304" s="43"/>
      <c r="R304" s="43"/>
      <c r="S304" s="43"/>
      <c r="T304" s="43"/>
      <c r="U304" s="36"/>
      <c r="V304" s="36"/>
      <c r="W304" s="36"/>
      <c r="X304" s="36"/>
      <c r="AA304" s="1185"/>
    </row>
    <row r="305" spans="2:27">
      <c r="B305" s="1276"/>
      <c r="E305" s="43"/>
      <c r="G305" s="8"/>
      <c r="I305" s="1177"/>
      <c r="J305" s="43"/>
      <c r="K305" s="43"/>
      <c r="N305" s="43"/>
      <c r="O305" s="43"/>
      <c r="P305" s="43"/>
      <c r="Q305" s="43"/>
      <c r="R305" s="43"/>
      <c r="S305" s="43"/>
      <c r="T305" s="43"/>
      <c r="U305" s="36"/>
      <c r="V305" s="36"/>
      <c r="W305" s="36"/>
      <c r="X305" s="36"/>
      <c r="AA305" s="1185"/>
    </row>
    <row r="306" spans="2:27">
      <c r="B306" s="1276"/>
      <c r="E306" s="43"/>
      <c r="G306" s="8"/>
      <c r="I306" s="1177"/>
      <c r="J306" s="43"/>
      <c r="K306" s="43"/>
      <c r="N306" s="43"/>
      <c r="O306" s="43"/>
      <c r="P306" s="43"/>
      <c r="Q306" s="43"/>
      <c r="R306" s="43"/>
      <c r="S306" s="43"/>
      <c r="T306" s="43"/>
      <c r="U306" s="36"/>
      <c r="V306" s="36"/>
      <c r="W306" s="36"/>
      <c r="X306" s="36"/>
      <c r="AA306" s="1185"/>
    </row>
    <row r="307" spans="2:27">
      <c r="B307" s="1276"/>
      <c r="E307" s="43"/>
      <c r="G307" s="8"/>
      <c r="I307" s="1177"/>
      <c r="J307" s="43"/>
      <c r="K307" s="43"/>
      <c r="N307" s="43"/>
      <c r="O307" s="43"/>
      <c r="P307" s="43"/>
      <c r="Q307" s="43"/>
      <c r="R307" s="43"/>
      <c r="S307" s="43"/>
      <c r="T307" s="43"/>
      <c r="U307" s="36"/>
      <c r="V307" s="36"/>
      <c r="W307" s="36"/>
      <c r="X307" s="36"/>
      <c r="AA307" s="1185"/>
    </row>
    <row r="308" spans="2:27">
      <c r="B308" s="1276"/>
      <c r="E308" s="43"/>
      <c r="G308" s="8"/>
      <c r="I308" s="1177"/>
      <c r="J308" s="43"/>
      <c r="K308" s="43"/>
      <c r="N308" s="43"/>
      <c r="O308" s="43"/>
      <c r="P308" s="43"/>
      <c r="Q308" s="43"/>
      <c r="R308" s="43"/>
      <c r="S308" s="43"/>
      <c r="T308" s="43"/>
      <c r="U308" s="36"/>
      <c r="V308" s="36"/>
      <c r="W308" s="36"/>
      <c r="X308" s="36"/>
      <c r="AA308" s="1185"/>
    </row>
    <row r="309" spans="2:27">
      <c r="B309" s="1276"/>
      <c r="E309" s="43"/>
      <c r="G309" s="8"/>
      <c r="I309" s="1177"/>
      <c r="J309" s="43"/>
      <c r="K309" s="43"/>
      <c r="N309" s="43"/>
      <c r="O309" s="43"/>
      <c r="P309" s="43"/>
      <c r="Q309" s="43"/>
      <c r="R309" s="43"/>
      <c r="S309" s="43"/>
      <c r="T309" s="43"/>
      <c r="U309" s="36"/>
      <c r="V309" s="36"/>
      <c r="W309" s="36"/>
      <c r="X309" s="36"/>
      <c r="AA309" s="1185"/>
    </row>
    <row r="310" spans="2:27">
      <c r="B310" s="1276"/>
      <c r="E310" s="43"/>
      <c r="G310" s="8"/>
      <c r="I310" s="1177"/>
      <c r="J310" s="43"/>
      <c r="K310" s="43"/>
      <c r="N310" s="43"/>
      <c r="O310" s="43"/>
      <c r="P310" s="43"/>
      <c r="Q310" s="43"/>
      <c r="R310" s="43"/>
      <c r="S310" s="43"/>
      <c r="T310" s="43"/>
      <c r="U310" s="36"/>
      <c r="V310" s="36"/>
      <c r="W310" s="36"/>
      <c r="X310" s="36"/>
      <c r="AA310" s="1185"/>
    </row>
    <row r="311" spans="2:27">
      <c r="B311" s="1276"/>
      <c r="E311" s="43"/>
      <c r="G311" s="8"/>
      <c r="I311" s="1177"/>
      <c r="J311" s="43"/>
      <c r="K311" s="43"/>
      <c r="N311" s="43"/>
      <c r="O311" s="43"/>
      <c r="P311" s="43"/>
      <c r="Q311" s="43"/>
      <c r="R311" s="43"/>
      <c r="S311" s="43"/>
      <c r="T311" s="43"/>
      <c r="U311" s="36"/>
      <c r="V311" s="36"/>
      <c r="W311" s="36"/>
      <c r="X311" s="36"/>
      <c r="AA311" s="1185"/>
    </row>
    <row r="312" spans="2:27">
      <c r="B312" s="1276"/>
      <c r="E312" s="43"/>
      <c r="G312" s="8"/>
      <c r="I312" s="1177"/>
      <c r="J312" s="43"/>
      <c r="K312" s="43"/>
      <c r="N312" s="43"/>
      <c r="O312" s="43"/>
      <c r="P312" s="43"/>
      <c r="Q312" s="43"/>
      <c r="R312" s="43"/>
      <c r="S312" s="43"/>
      <c r="T312" s="43"/>
      <c r="U312" s="36"/>
      <c r="V312" s="36"/>
      <c r="W312" s="36"/>
      <c r="X312" s="36"/>
      <c r="AA312" s="1185"/>
    </row>
    <row r="313" spans="2:27">
      <c r="B313" s="1276"/>
      <c r="E313" s="43"/>
      <c r="G313" s="8"/>
      <c r="I313" s="1177"/>
      <c r="J313" s="43"/>
      <c r="K313" s="43"/>
      <c r="N313" s="43"/>
      <c r="O313" s="43"/>
      <c r="P313" s="43"/>
      <c r="Q313" s="43"/>
      <c r="R313" s="43"/>
      <c r="S313" s="43"/>
      <c r="T313" s="43"/>
      <c r="U313" s="36"/>
      <c r="V313" s="36"/>
      <c r="W313" s="36"/>
      <c r="X313" s="36"/>
      <c r="AA313" s="1185"/>
    </row>
    <row r="314" spans="2:27">
      <c r="B314" s="1276"/>
      <c r="E314" s="43"/>
      <c r="G314" s="8"/>
      <c r="I314" s="1177"/>
      <c r="J314" s="43"/>
      <c r="K314" s="43"/>
      <c r="N314" s="43"/>
      <c r="O314" s="43"/>
      <c r="P314" s="43"/>
      <c r="Q314" s="43"/>
      <c r="R314" s="43"/>
      <c r="S314" s="43"/>
      <c r="T314" s="43"/>
      <c r="U314" s="36"/>
      <c r="V314" s="36"/>
      <c r="W314" s="36"/>
      <c r="X314" s="36"/>
      <c r="AA314" s="1185"/>
    </row>
    <row r="315" spans="2:27">
      <c r="B315" s="1276"/>
      <c r="E315" s="43"/>
      <c r="G315" s="8"/>
      <c r="I315" s="1177"/>
      <c r="J315" s="43"/>
      <c r="K315" s="43"/>
      <c r="N315" s="43"/>
      <c r="O315" s="43"/>
      <c r="P315" s="43"/>
      <c r="Q315" s="43"/>
      <c r="R315" s="43"/>
      <c r="S315" s="43"/>
      <c r="T315" s="43"/>
      <c r="U315" s="36"/>
      <c r="V315" s="36"/>
      <c r="W315" s="36"/>
      <c r="X315" s="36"/>
      <c r="AA315" s="1185"/>
    </row>
    <row r="316" spans="2:27">
      <c r="B316" s="1276"/>
      <c r="E316" s="43"/>
      <c r="G316" s="8"/>
      <c r="I316" s="1177"/>
      <c r="J316" s="43"/>
      <c r="K316" s="43"/>
      <c r="N316" s="43"/>
      <c r="O316" s="43"/>
      <c r="P316" s="43"/>
      <c r="Q316" s="43"/>
      <c r="R316" s="43"/>
      <c r="S316" s="43"/>
      <c r="T316" s="43"/>
      <c r="U316" s="36"/>
      <c r="V316" s="36"/>
      <c r="W316" s="36"/>
      <c r="X316" s="36"/>
      <c r="AA316" s="1185"/>
    </row>
    <row r="317" spans="2:27">
      <c r="B317" s="1276"/>
      <c r="E317" s="43"/>
      <c r="G317" s="8"/>
      <c r="I317" s="1177"/>
      <c r="J317" s="43"/>
      <c r="K317" s="43"/>
      <c r="N317" s="43"/>
      <c r="O317" s="43"/>
      <c r="P317" s="43"/>
      <c r="Q317" s="43"/>
      <c r="R317" s="43"/>
      <c r="S317" s="43"/>
      <c r="T317" s="43"/>
      <c r="U317" s="36"/>
      <c r="V317" s="36"/>
      <c r="W317" s="36"/>
      <c r="X317" s="36"/>
      <c r="AA317" s="1185"/>
    </row>
    <row r="318" spans="2:27">
      <c r="B318" s="1276"/>
      <c r="E318" s="43"/>
      <c r="G318" s="8"/>
      <c r="I318" s="1177"/>
      <c r="J318" s="43"/>
      <c r="K318" s="43"/>
      <c r="N318" s="43"/>
      <c r="O318" s="43"/>
      <c r="P318" s="43"/>
      <c r="Q318" s="43"/>
      <c r="R318" s="43"/>
      <c r="S318" s="43"/>
      <c r="T318" s="43"/>
      <c r="U318" s="36"/>
      <c r="V318" s="36"/>
      <c r="W318" s="36"/>
      <c r="X318" s="36"/>
      <c r="AA318" s="1185"/>
    </row>
    <row r="319" spans="2:27">
      <c r="B319" s="1276"/>
      <c r="E319" s="43"/>
      <c r="G319" s="8"/>
      <c r="I319" s="1177"/>
      <c r="J319" s="43"/>
      <c r="K319" s="43"/>
      <c r="N319" s="43"/>
      <c r="O319" s="43"/>
      <c r="P319" s="43"/>
      <c r="Q319" s="43"/>
      <c r="R319" s="43"/>
      <c r="S319" s="43"/>
      <c r="T319" s="43"/>
      <c r="U319" s="36"/>
      <c r="V319" s="36"/>
      <c r="W319" s="36"/>
      <c r="X319" s="36"/>
      <c r="AA319" s="1185"/>
    </row>
    <row r="320" spans="2:27">
      <c r="B320" s="1276"/>
      <c r="E320" s="43"/>
      <c r="G320" s="8"/>
      <c r="I320" s="1177"/>
      <c r="J320" s="43"/>
      <c r="K320" s="43"/>
      <c r="N320" s="43"/>
      <c r="O320" s="43"/>
      <c r="P320" s="43"/>
      <c r="Q320" s="43"/>
      <c r="R320" s="43"/>
      <c r="S320" s="43"/>
      <c r="T320" s="43"/>
      <c r="U320" s="36"/>
      <c r="V320" s="36"/>
      <c r="W320" s="36"/>
      <c r="X320" s="36"/>
      <c r="AA320" s="1185"/>
    </row>
    <row r="321" spans="1:27">
      <c r="B321" s="1276"/>
      <c r="E321" s="43"/>
      <c r="G321" s="8"/>
      <c r="I321" s="1177"/>
      <c r="J321" s="43"/>
      <c r="K321" s="43"/>
      <c r="N321" s="43"/>
      <c r="O321" s="43"/>
      <c r="P321" s="43"/>
      <c r="Q321" s="43"/>
      <c r="R321" s="43"/>
      <c r="S321" s="43"/>
      <c r="T321" s="43"/>
      <c r="U321" s="36"/>
      <c r="V321" s="36"/>
      <c r="W321" s="36"/>
      <c r="X321" s="36"/>
      <c r="AA321" s="1185"/>
    </row>
    <row r="325" spans="1:27" ht="14">
      <c r="A325" s="1189" t="s">
        <v>3174</v>
      </c>
    </row>
    <row r="327" spans="1:27" ht="33.5" customHeight="1">
      <c r="A327" s="1170" t="s">
        <v>176</v>
      </c>
      <c r="B327" s="1170" t="s">
        <v>1838</v>
      </c>
      <c r="C327" s="1170" t="s">
        <v>3071</v>
      </c>
      <c r="D327" s="1170" t="s">
        <v>3184</v>
      </c>
      <c r="E327" s="1170" t="s">
        <v>3072</v>
      </c>
      <c r="F327" s="507" t="s">
        <v>3190</v>
      </c>
      <c r="G327" s="1123" t="s">
        <v>23</v>
      </c>
      <c r="H327" s="1122" t="s">
        <v>124</v>
      </c>
      <c r="I327" s="1122" t="s">
        <v>3031</v>
      </c>
      <c r="J327" s="1122" t="s">
        <v>3085</v>
      </c>
      <c r="K327" s="1122" t="s">
        <v>3032</v>
      </c>
      <c r="L327" s="1122" t="s">
        <v>3065</v>
      </c>
      <c r="M327" s="1122" t="s">
        <v>133</v>
      </c>
      <c r="N327" s="1122" t="s">
        <v>3033</v>
      </c>
    </row>
    <row r="328" spans="1:27">
      <c r="B328" s="1276"/>
      <c r="E328" s="43"/>
      <c r="H328" s="1183"/>
    </row>
    <row r="329" spans="1:27">
      <c r="B329" s="1276"/>
      <c r="E329" s="43"/>
      <c r="H329" s="1183"/>
    </row>
    <row r="330" spans="1:27">
      <c r="B330" s="1276"/>
      <c r="E330" s="43"/>
      <c r="H330" s="1183"/>
    </row>
    <row r="331" spans="1:27">
      <c r="B331" s="1276"/>
      <c r="E331" s="43"/>
      <c r="H331" s="1183"/>
    </row>
    <row r="332" spans="1:27">
      <c r="B332" s="1276"/>
      <c r="E332" s="43"/>
      <c r="H332" s="1183"/>
    </row>
    <row r="333" spans="1:27">
      <c r="B333" s="1276"/>
      <c r="E333" s="43"/>
      <c r="H333" s="1183"/>
    </row>
    <row r="334" spans="1:27">
      <c r="B334" s="1276"/>
      <c r="E334" s="43"/>
      <c r="H334" s="1183"/>
    </row>
    <row r="335" spans="1:27">
      <c r="B335" s="1276"/>
      <c r="E335" s="43"/>
      <c r="H335" s="1183"/>
    </row>
    <row r="336" spans="1:27">
      <c r="B336" s="1276"/>
      <c r="E336" s="43"/>
      <c r="H336" s="1183"/>
    </row>
    <row r="337" spans="2:8">
      <c r="B337" s="1276"/>
      <c r="E337" s="43"/>
      <c r="H337" s="1183"/>
    </row>
    <row r="338" spans="2:8">
      <c r="B338" s="1276"/>
      <c r="E338" s="43"/>
      <c r="H338" s="1183"/>
    </row>
    <row r="339" spans="2:8">
      <c r="B339" s="1276"/>
      <c r="E339" s="43"/>
      <c r="H339" s="1183"/>
    </row>
    <row r="340" spans="2:8">
      <c r="B340" s="1276"/>
      <c r="E340" s="43"/>
      <c r="H340" s="1183"/>
    </row>
    <row r="341" spans="2:8">
      <c r="B341" s="1276"/>
      <c r="E341" s="43"/>
      <c r="H341" s="1183"/>
    </row>
    <row r="342" spans="2:8">
      <c r="B342" s="1276"/>
      <c r="E342" s="43"/>
      <c r="H342" s="1183"/>
    </row>
    <row r="343" spans="2:8">
      <c r="B343" s="1276"/>
      <c r="E343" s="43"/>
      <c r="H343" s="1183"/>
    </row>
    <row r="344" spans="2:8">
      <c r="B344" s="1276"/>
      <c r="E344" s="43"/>
      <c r="H344" s="1183"/>
    </row>
    <row r="345" spans="2:8">
      <c r="B345" s="1276"/>
      <c r="E345" s="43"/>
      <c r="H345" s="1183"/>
    </row>
    <row r="346" spans="2:8">
      <c r="B346" s="1276"/>
      <c r="E346" s="43"/>
      <c r="H346" s="1183"/>
    </row>
    <row r="347" spans="2:8">
      <c r="B347" s="1276"/>
      <c r="E347" s="43"/>
      <c r="H347" s="1183"/>
    </row>
    <row r="348" spans="2:8">
      <c r="B348" s="1276"/>
      <c r="E348" s="43"/>
      <c r="H348" s="1183"/>
    </row>
    <row r="349" spans="2:8">
      <c r="B349" s="1276"/>
      <c r="E349" s="43"/>
      <c r="H349" s="1183"/>
    </row>
    <row r="350" spans="2:8">
      <c r="B350" s="1276"/>
      <c r="E350" s="43"/>
      <c r="H350" s="1183"/>
    </row>
    <row r="351" spans="2:8">
      <c r="B351" s="1276"/>
      <c r="E351" s="43"/>
      <c r="H351" s="1183"/>
    </row>
    <row r="352" spans="2:8">
      <c r="B352" s="1276"/>
      <c r="E352" s="43"/>
      <c r="H352" s="1183"/>
    </row>
    <row r="353" spans="2:8">
      <c r="B353" s="1276"/>
      <c r="E353" s="43"/>
      <c r="H353" s="1183"/>
    </row>
    <row r="354" spans="2:8">
      <c r="B354" s="1276"/>
      <c r="E354" s="43"/>
      <c r="H354" s="1183"/>
    </row>
    <row r="355" spans="2:8">
      <c r="B355" s="1276"/>
      <c r="E355" s="43"/>
      <c r="H355" s="1183"/>
    </row>
    <row r="356" spans="2:8">
      <c r="B356" s="1276"/>
      <c r="E356" s="43"/>
      <c r="H356" s="1183"/>
    </row>
    <row r="357" spans="2:8">
      <c r="B357" s="1276"/>
      <c r="E357" s="43"/>
      <c r="H357" s="1183"/>
    </row>
    <row r="358" spans="2:8">
      <c r="B358" s="1276"/>
      <c r="E358" s="43"/>
      <c r="H358" s="1183"/>
    </row>
    <row r="359" spans="2:8">
      <c r="B359" s="1276"/>
      <c r="E359" s="43"/>
      <c r="H359" s="1183"/>
    </row>
    <row r="360" spans="2:8">
      <c r="B360" s="1276"/>
      <c r="E360" s="43"/>
      <c r="H360" s="1183"/>
    </row>
    <row r="361" spans="2:8">
      <c r="B361" s="1276"/>
      <c r="E361" s="43"/>
      <c r="H361" s="1183"/>
    </row>
    <row r="362" spans="2:8">
      <c r="B362" s="1276"/>
      <c r="E362" s="43"/>
      <c r="H362" s="1183"/>
    </row>
    <row r="363" spans="2:8">
      <c r="B363" s="1276"/>
      <c r="E363" s="43"/>
      <c r="H363" s="1183"/>
    </row>
    <row r="364" spans="2:8">
      <c r="B364" s="1276"/>
      <c r="E364" s="43"/>
      <c r="H364" s="1183"/>
    </row>
    <row r="365" spans="2:8">
      <c r="B365" s="1276"/>
      <c r="E365" s="43"/>
      <c r="H365" s="1183"/>
    </row>
    <row r="366" spans="2:8">
      <c r="B366" s="1276"/>
      <c r="E366" s="43"/>
      <c r="H366" s="1183"/>
    </row>
    <row r="367" spans="2:8">
      <c r="B367" s="1276"/>
      <c r="E367" s="43"/>
      <c r="H367" s="1183"/>
    </row>
    <row r="368" spans="2:8">
      <c r="B368" s="1276"/>
      <c r="E368" s="43"/>
      <c r="H368" s="1183"/>
    </row>
    <row r="369" spans="2:8">
      <c r="B369" s="1276"/>
      <c r="E369" s="43"/>
      <c r="H369" s="1183"/>
    </row>
    <row r="370" spans="2:8">
      <c r="B370" s="1276"/>
      <c r="E370" s="43"/>
      <c r="H370" s="1183"/>
    </row>
    <row r="371" spans="2:8">
      <c r="B371" s="1276"/>
      <c r="E371" s="43"/>
      <c r="H371" s="1183"/>
    </row>
    <row r="372" spans="2:8">
      <c r="B372" s="1276"/>
      <c r="E372" s="43"/>
      <c r="H372" s="1183"/>
    </row>
    <row r="373" spans="2:8">
      <c r="B373" s="1276"/>
      <c r="E373" s="43"/>
      <c r="H373" s="1183"/>
    </row>
    <row r="374" spans="2:8">
      <c r="B374" s="1276"/>
      <c r="E374" s="43"/>
      <c r="H374" s="1183"/>
    </row>
    <row r="375" spans="2:8">
      <c r="B375" s="1276"/>
      <c r="E375" s="43"/>
      <c r="H375" s="1183"/>
    </row>
    <row r="376" spans="2:8">
      <c r="B376" s="1276"/>
      <c r="E376" s="43"/>
      <c r="H376" s="1183"/>
    </row>
    <row r="377" spans="2:8">
      <c r="B377" s="1276"/>
      <c r="E377" s="43"/>
      <c r="H377" s="1183"/>
    </row>
    <row r="378" spans="2:8">
      <c r="B378" s="1276"/>
      <c r="E378" s="43"/>
      <c r="H378" s="1183"/>
    </row>
    <row r="379" spans="2:8">
      <c r="B379" s="1276"/>
      <c r="E379" s="43"/>
      <c r="H379" s="1183"/>
    </row>
    <row r="380" spans="2:8">
      <c r="B380" s="1276"/>
      <c r="E380" s="43"/>
      <c r="H380" s="1183"/>
    </row>
    <row r="381" spans="2:8">
      <c r="B381" s="1276"/>
      <c r="E381" s="43"/>
      <c r="H381" s="1183"/>
    </row>
    <row r="382" spans="2:8">
      <c r="B382" s="1276"/>
      <c r="E382" s="43"/>
      <c r="H382" s="1183"/>
    </row>
    <row r="383" spans="2:8">
      <c r="B383" s="1276"/>
      <c r="E383" s="43"/>
      <c r="H383" s="1183"/>
    </row>
    <row r="384" spans="2:8">
      <c r="B384" s="1276"/>
      <c r="E384" s="43"/>
      <c r="H384" s="1183"/>
    </row>
    <row r="385" spans="2:8">
      <c r="B385" s="1276"/>
      <c r="E385" s="43"/>
      <c r="H385" s="1183"/>
    </row>
    <row r="386" spans="2:8">
      <c r="B386" s="1276"/>
      <c r="E386" s="43"/>
      <c r="H386" s="1183"/>
    </row>
    <row r="387" spans="2:8">
      <c r="B387" s="1276"/>
      <c r="E387" s="43"/>
      <c r="H387" s="1183"/>
    </row>
    <row r="388" spans="2:8">
      <c r="B388" s="1276"/>
      <c r="E388" s="43"/>
      <c r="H388" s="1183"/>
    </row>
    <row r="389" spans="2:8">
      <c r="B389" s="1276"/>
      <c r="E389" s="43"/>
      <c r="H389" s="1183"/>
    </row>
    <row r="390" spans="2:8">
      <c r="B390" s="1276"/>
      <c r="E390" s="43"/>
      <c r="H390" s="1183"/>
    </row>
    <row r="391" spans="2:8">
      <c r="B391" s="1276"/>
      <c r="E391" s="43"/>
      <c r="H391" s="1183"/>
    </row>
    <row r="392" spans="2:8">
      <c r="B392" s="1276"/>
      <c r="E392" s="43"/>
      <c r="H392" s="1183"/>
    </row>
    <row r="393" spans="2:8">
      <c r="B393" s="1276"/>
      <c r="E393" s="43"/>
      <c r="H393" s="1183"/>
    </row>
    <row r="394" spans="2:8">
      <c r="B394" s="1276"/>
      <c r="E394" s="43"/>
      <c r="H394" s="1183"/>
    </row>
    <row r="395" spans="2:8">
      <c r="B395" s="1276"/>
      <c r="E395" s="43"/>
      <c r="H395" s="1183"/>
    </row>
    <row r="396" spans="2:8">
      <c r="B396" s="1276"/>
      <c r="E396" s="43"/>
      <c r="H396" s="1183"/>
    </row>
    <row r="397" spans="2:8">
      <c r="B397" s="1276"/>
      <c r="E397" s="43"/>
      <c r="H397" s="1183"/>
    </row>
    <row r="398" spans="2:8">
      <c r="B398" s="1276"/>
      <c r="E398" s="43"/>
      <c r="H398" s="1183"/>
    </row>
    <row r="399" spans="2:8">
      <c r="B399" s="1276"/>
      <c r="E399" s="43"/>
      <c r="H399" s="1183"/>
    </row>
    <row r="400" spans="2:8">
      <c r="B400" s="1276"/>
      <c r="E400" s="43"/>
      <c r="H400" s="1183"/>
    </row>
    <row r="401" spans="2:8">
      <c r="B401" s="1276"/>
      <c r="E401" s="43"/>
      <c r="H401" s="1183"/>
    </row>
    <row r="402" spans="2:8">
      <c r="B402" s="1276"/>
      <c r="E402" s="43"/>
      <c r="H402" s="1183"/>
    </row>
    <row r="403" spans="2:8">
      <c r="B403" s="1276"/>
      <c r="E403" s="43"/>
      <c r="H403" s="1183"/>
    </row>
    <row r="404" spans="2:8">
      <c r="B404" s="1276"/>
      <c r="E404" s="43"/>
      <c r="H404" s="1183"/>
    </row>
    <row r="405" spans="2:8">
      <c r="B405" s="1276"/>
      <c r="E405" s="43"/>
      <c r="H405" s="1183"/>
    </row>
    <row r="406" spans="2:8">
      <c r="B406" s="1276"/>
      <c r="E406" s="43"/>
      <c r="H406" s="1183"/>
    </row>
    <row r="407" spans="2:8">
      <c r="B407" s="1276"/>
      <c r="E407" s="43"/>
      <c r="H407" s="1183"/>
    </row>
    <row r="408" spans="2:8">
      <c r="B408" s="1276"/>
      <c r="E408" s="43"/>
      <c r="H408" s="1183"/>
    </row>
    <row r="409" spans="2:8">
      <c r="B409" s="1276"/>
      <c r="E409" s="43"/>
      <c r="H409" s="1183"/>
    </row>
    <row r="410" spans="2:8">
      <c r="B410" s="1276"/>
      <c r="E410" s="43"/>
      <c r="H410" s="1183"/>
    </row>
    <row r="411" spans="2:8">
      <c r="B411" s="1276"/>
      <c r="E411" s="43"/>
      <c r="H411" s="1183"/>
    </row>
    <row r="412" spans="2:8">
      <c r="B412" s="1276"/>
      <c r="E412" s="43"/>
      <c r="H412" s="1183"/>
    </row>
    <row r="413" spans="2:8">
      <c r="B413" s="1276"/>
      <c r="E413" s="43"/>
      <c r="H413" s="1183"/>
    </row>
    <row r="414" spans="2:8">
      <c r="B414" s="1276"/>
      <c r="E414" s="43"/>
      <c r="H414" s="1183"/>
    </row>
    <row r="415" spans="2:8">
      <c r="B415" s="1276"/>
      <c r="E415" s="43"/>
      <c r="H415" s="1183"/>
    </row>
    <row r="416" spans="2:8">
      <c r="B416" s="1276"/>
      <c r="E416" s="43"/>
      <c r="H416" s="1183"/>
    </row>
    <row r="417" spans="2:8">
      <c r="B417" s="1276"/>
      <c r="E417" s="43"/>
      <c r="H417" s="1183"/>
    </row>
    <row r="418" spans="2:8">
      <c r="B418" s="1276"/>
      <c r="E418" s="43"/>
      <c r="H418" s="1183"/>
    </row>
    <row r="419" spans="2:8">
      <c r="B419" s="1276"/>
      <c r="E419" s="43"/>
      <c r="H419" s="1183"/>
    </row>
    <row r="420" spans="2:8">
      <c r="B420" s="1276"/>
      <c r="E420" s="43"/>
      <c r="H420" s="1183"/>
    </row>
    <row r="421" spans="2:8">
      <c r="B421" s="1276"/>
      <c r="E421" s="43"/>
      <c r="H421" s="1183"/>
    </row>
    <row r="422" spans="2:8">
      <c r="B422" s="1276"/>
      <c r="E422" s="43"/>
      <c r="H422" s="1183"/>
    </row>
    <row r="423" spans="2:8">
      <c r="B423" s="1276"/>
      <c r="E423" s="43"/>
      <c r="H423" s="1183"/>
    </row>
    <row r="424" spans="2:8">
      <c r="B424" s="1276"/>
      <c r="E424" s="43"/>
      <c r="H424" s="1183"/>
    </row>
    <row r="425" spans="2:8">
      <c r="B425" s="1276"/>
      <c r="E425" s="43"/>
      <c r="H425" s="1183"/>
    </row>
    <row r="426" spans="2:8">
      <c r="B426" s="1276"/>
      <c r="E426" s="43"/>
      <c r="H426" s="1183"/>
    </row>
    <row r="427" spans="2:8">
      <c r="B427" s="1276"/>
      <c r="E427" s="43"/>
      <c r="H427" s="1183"/>
    </row>
    <row r="428" spans="2:8">
      <c r="B428" s="1276"/>
      <c r="E428" s="43"/>
      <c r="H428" s="1183"/>
    </row>
    <row r="429" spans="2:8">
      <c r="B429" s="1276"/>
      <c r="E429" s="43"/>
      <c r="H429" s="1183"/>
    </row>
    <row r="430" spans="2:8">
      <c r="B430" s="1276"/>
      <c r="E430" s="43"/>
      <c r="H430" s="1183"/>
    </row>
    <row r="431" spans="2:8">
      <c r="B431" s="1276"/>
      <c r="E431" s="43"/>
      <c r="H431" s="1183"/>
    </row>
    <row r="432" spans="2:8">
      <c r="B432" s="1276"/>
      <c r="E432" s="43"/>
      <c r="H432" s="1183"/>
    </row>
    <row r="433" spans="2:8">
      <c r="B433" s="1276"/>
      <c r="E433" s="43"/>
      <c r="H433" s="1183"/>
    </row>
    <row r="434" spans="2:8">
      <c r="B434" s="1276"/>
      <c r="E434" s="43"/>
      <c r="H434" s="1183"/>
    </row>
    <row r="435" spans="2:8">
      <c r="B435" s="1276"/>
      <c r="E435" s="43"/>
      <c r="H435" s="1183"/>
    </row>
    <row r="436" spans="2:8">
      <c r="B436" s="1276"/>
      <c r="E436" s="43"/>
      <c r="H436" s="1183"/>
    </row>
    <row r="437" spans="2:8">
      <c r="B437" s="1276"/>
      <c r="E437" s="43"/>
      <c r="H437" s="1183"/>
    </row>
    <row r="438" spans="2:8">
      <c r="B438" s="1276"/>
      <c r="E438" s="43"/>
      <c r="H438" s="1183"/>
    </row>
    <row r="439" spans="2:8">
      <c r="B439" s="1276"/>
      <c r="E439" s="43"/>
      <c r="H439" s="1183"/>
    </row>
    <row r="440" spans="2:8">
      <c r="B440" s="1276"/>
      <c r="E440" s="43"/>
      <c r="H440" s="1183"/>
    </row>
    <row r="441" spans="2:8">
      <c r="B441" s="1276"/>
      <c r="E441" s="43"/>
      <c r="H441" s="1183"/>
    </row>
    <row r="442" spans="2:8">
      <c r="B442" s="1276"/>
      <c r="E442" s="43"/>
      <c r="H442" s="1183"/>
    </row>
    <row r="443" spans="2:8">
      <c r="B443" s="1276"/>
      <c r="E443" s="43"/>
      <c r="H443" s="1183"/>
    </row>
    <row r="444" spans="2:8">
      <c r="B444" s="1276"/>
      <c r="E444" s="43"/>
      <c r="H444" s="1183"/>
    </row>
    <row r="445" spans="2:8">
      <c r="B445" s="1276"/>
      <c r="E445" s="43"/>
      <c r="H445" s="1183"/>
    </row>
    <row r="446" spans="2:8">
      <c r="B446" s="1276"/>
      <c r="E446" s="43"/>
      <c r="H446" s="1183"/>
    </row>
    <row r="447" spans="2:8">
      <c r="B447" s="1276"/>
      <c r="E447" s="43"/>
      <c r="H447" s="1183"/>
    </row>
    <row r="448" spans="2:8">
      <c r="B448" s="1276"/>
      <c r="E448" s="43"/>
      <c r="H448" s="1183"/>
    </row>
    <row r="449" spans="2:8">
      <c r="B449" s="1276"/>
      <c r="E449" s="43"/>
      <c r="H449" s="1183"/>
    </row>
    <row r="450" spans="2:8">
      <c r="B450" s="1276"/>
      <c r="E450" s="43"/>
      <c r="H450" s="1183"/>
    </row>
    <row r="451" spans="2:8">
      <c r="B451" s="1276"/>
      <c r="E451" s="43"/>
      <c r="H451" s="1183"/>
    </row>
    <row r="452" spans="2:8">
      <c r="B452" s="1276"/>
      <c r="E452" s="43"/>
      <c r="H452" s="1183"/>
    </row>
    <row r="453" spans="2:8">
      <c r="B453" s="1276"/>
      <c r="E453" s="43"/>
      <c r="H453" s="1183"/>
    </row>
    <row r="454" spans="2:8">
      <c r="B454" s="1276"/>
      <c r="E454" s="43"/>
      <c r="H454" s="1183"/>
    </row>
    <row r="455" spans="2:8">
      <c r="B455" s="1276"/>
      <c r="E455" s="43"/>
      <c r="H455" s="1183"/>
    </row>
    <row r="456" spans="2:8">
      <c r="B456" s="1276"/>
      <c r="E456" s="43"/>
      <c r="H456" s="1183"/>
    </row>
    <row r="457" spans="2:8">
      <c r="B457" s="1276"/>
      <c r="E457" s="43"/>
      <c r="H457" s="1183"/>
    </row>
    <row r="458" spans="2:8">
      <c r="B458" s="1276"/>
      <c r="E458" s="43"/>
      <c r="H458" s="1183"/>
    </row>
    <row r="459" spans="2:8">
      <c r="B459" s="1276"/>
      <c r="E459" s="43"/>
      <c r="H459" s="1183"/>
    </row>
    <row r="460" spans="2:8">
      <c r="B460" s="1276"/>
      <c r="E460" s="43"/>
      <c r="H460" s="1183"/>
    </row>
    <row r="461" spans="2:8">
      <c r="B461" s="1276"/>
      <c r="E461" s="43"/>
      <c r="H461" s="1183"/>
    </row>
    <row r="462" spans="2:8">
      <c r="B462" s="1276"/>
      <c r="E462" s="43"/>
      <c r="H462" s="1183"/>
    </row>
    <row r="463" spans="2:8">
      <c r="B463" s="1276"/>
      <c r="E463" s="43"/>
      <c r="H463" s="1183"/>
    </row>
    <row r="464" spans="2:8">
      <c r="B464" s="1276"/>
      <c r="E464" s="43"/>
      <c r="H464" s="1183"/>
    </row>
    <row r="465" spans="2:8">
      <c r="B465" s="1276"/>
      <c r="E465" s="43"/>
      <c r="H465" s="1183"/>
    </row>
    <row r="466" spans="2:8">
      <c r="B466" s="1276"/>
      <c r="E466" s="43"/>
      <c r="H466" s="1183"/>
    </row>
    <row r="467" spans="2:8">
      <c r="B467" s="1276"/>
      <c r="E467" s="43"/>
      <c r="H467" s="1183"/>
    </row>
    <row r="468" spans="2:8">
      <c r="B468" s="1276"/>
      <c r="E468" s="43"/>
      <c r="H468" s="1183"/>
    </row>
    <row r="469" spans="2:8">
      <c r="B469" s="1276"/>
      <c r="E469" s="43"/>
      <c r="H469" s="1183"/>
    </row>
    <row r="470" spans="2:8">
      <c r="B470" s="1276"/>
      <c r="E470" s="43"/>
      <c r="H470" s="1183"/>
    </row>
    <row r="471" spans="2:8">
      <c r="B471" s="1276"/>
      <c r="E471" s="43"/>
      <c r="H471" s="1183"/>
    </row>
    <row r="472" spans="2:8">
      <c r="B472" s="1276"/>
      <c r="E472" s="43"/>
      <c r="H472" s="1183"/>
    </row>
    <row r="473" spans="2:8">
      <c r="B473" s="1276"/>
      <c r="E473" s="43"/>
      <c r="H473" s="1183"/>
    </row>
    <row r="474" spans="2:8">
      <c r="B474" s="1276"/>
      <c r="E474" s="43"/>
      <c r="H474" s="1183"/>
    </row>
    <row r="475" spans="2:8">
      <c r="B475" s="1276"/>
      <c r="E475" s="43"/>
      <c r="H475" s="1183"/>
    </row>
    <row r="476" spans="2:8">
      <c r="B476" s="1276"/>
      <c r="E476" s="43"/>
      <c r="H476" s="1183"/>
    </row>
    <row r="477" spans="2:8">
      <c r="B477" s="1276"/>
      <c r="E477" s="43"/>
      <c r="H477" s="1183"/>
    </row>
    <row r="478" spans="2:8">
      <c r="B478" s="1276"/>
      <c r="E478" s="43"/>
      <c r="H478" s="1183"/>
    </row>
    <row r="479" spans="2:8">
      <c r="B479" s="1276"/>
      <c r="E479" s="43"/>
      <c r="H479" s="1183"/>
    </row>
    <row r="480" spans="2:8">
      <c r="B480" s="1276"/>
      <c r="E480" s="43"/>
      <c r="H480" s="1183"/>
    </row>
    <row r="481" spans="2:8">
      <c r="B481" s="1276"/>
      <c r="E481" s="43"/>
      <c r="H481" s="1183"/>
    </row>
    <row r="482" spans="2:8">
      <c r="B482" s="1276"/>
      <c r="E482" s="43"/>
      <c r="H482" s="1183"/>
    </row>
    <row r="483" spans="2:8">
      <c r="B483" s="1276"/>
      <c r="E483" s="43"/>
      <c r="H483" s="1183"/>
    </row>
    <row r="484" spans="2:8">
      <c r="B484" s="1276"/>
      <c r="E484" s="43"/>
      <c r="H484" s="1183"/>
    </row>
    <row r="485" spans="2:8">
      <c r="B485" s="1276"/>
      <c r="E485" s="43"/>
      <c r="H485" s="1183"/>
    </row>
    <row r="486" spans="2:8">
      <c r="B486" s="1276"/>
      <c r="E486" s="43"/>
      <c r="H486" s="1183"/>
    </row>
    <row r="487" spans="2:8">
      <c r="B487" s="1276"/>
      <c r="E487" s="43"/>
      <c r="H487" s="1183"/>
    </row>
    <row r="488" spans="2:8">
      <c r="B488" s="1276"/>
      <c r="E488" s="43"/>
      <c r="H488" s="1183"/>
    </row>
    <row r="489" spans="2:8">
      <c r="B489" s="1276"/>
      <c r="E489" s="43"/>
      <c r="H489" s="1183"/>
    </row>
    <row r="490" spans="2:8">
      <c r="B490" s="1276"/>
      <c r="E490" s="43"/>
      <c r="H490" s="1183"/>
    </row>
    <row r="491" spans="2:8">
      <c r="B491" s="1276"/>
      <c r="E491" s="43"/>
      <c r="H491" s="1183"/>
    </row>
    <row r="492" spans="2:8">
      <c r="B492" s="1276"/>
      <c r="E492" s="43"/>
      <c r="H492" s="1183"/>
    </row>
    <row r="493" spans="2:8">
      <c r="B493" s="1276"/>
      <c r="E493" s="43"/>
      <c r="H493" s="1183"/>
    </row>
    <row r="494" spans="2:8">
      <c r="B494" s="1276"/>
      <c r="E494" s="43"/>
      <c r="H494" s="1183"/>
    </row>
    <row r="495" spans="2:8">
      <c r="B495" s="1276"/>
      <c r="E495" s="43"/>
      <c r="H495" s="1183"/>
    </row>
    <row r="496" spans="2:8">
      <c r="B496" s="1276"/>
      <c r="E496" s="43"/>
      <c r="H496" s="1183"/>
    </row>
    <row r="497" spans="2:8">
      <c r="B497" s="1276"/>
      <c r="E497" s="43"/>
      <c r="H497" s="1183"/>
    </row>
    <row r="498" spans="2:8">
      <c r="B498" s="1276"/>
      <c r="E498" s="43"/>
      <c r="H498" s="1183"/>
    </row>
    <row r="499" spans="2:8">
      <c r="B499" s="1276"/>
      <c r="E499" s="43"/>
      <c r="H499" s="1183"/>
    </row>
    <row r="500" spans="2:8">
      <c r="B500" s="1276"/>
      <c r="E500" s="43"/>
      <c r="H500" s="1183"/>
    </row>
    <row r="501" spans="2:8">
      <c r="B501" s="1276"/>
      <c r="E501" s="43"/>
      <c r="H501" s="1183"/>
    </row>
    <row r="502" spans="2:8">
      <c r="B502" s="1276"/>
      <c r="E502" s="43"/>
      <c r="H502" s="1183"/>
    </row>
    <row r="503" spans="2:8">
      <c r="B503" s="1276"/>
      <c r="E503" s="43"/>
      <c r="H503" s="1183"/>
    </row>
    <row r="504" spans="2:8">
      <c r="B504" s="1276"/>
      <c r="E504" s="43"/>
      <c r="H504" s="1183"/>
    </row>
    <row r="505" spans="2:8">
      <c r="B505" s="1276"/>
      <c r="E505" s="43"/>
      <c r="H505" s="1183"/>
    </row>
    <row r="506" spans="2:8">
      <c r="B506" s="1276"/>
      <c r="E506" s="43"/>
      <c r="H506" s="1183"/>
    </row>
    <row r="507" spans="2:8">
      <c r="B507" s="1276"/>
      <c r="E507" s="43"/>
      <c r="H507" s="1183"/>
    </row>
    <row r="508" spans="2:8">
      <c r="B508" s="1276"/>
      <c r="E508" s="43"/>
      <c r="H508" s="1183"/>
    </row>
    <row r="509" spans="2:8">
      <c r="B509" s="1276"/>
      <c r="E509" s="43"/>
      <c r="H509" s="1183"/>
    </row>
    <row r="510" spans="2:8">
      <c r="B510" s="1276"/>
      <c r="E510" s="43"/>
      <c r="H510" s="1183"/>
    </row>
    <row r="511" spans="2:8">
      <c r="B511" s="1276"/>
      <c r="E511" s="43"/>
      <c r="H511" s="1183"/>
    </row>
    <row r="512" spans="2:8">
      <c r="B512" s="1276"/>
      <c r="E512" s="43"/>
      <c r="H512" s="1183"/>
    </row>
    <row r="513" spans="2:8">
      <c r="B513" s="1276"/>
      <c r="E513" s="43"/>
      <c r="H513" s="1183"/>
    </row>
    <row r="514" spans="2:8">
      <c r="B514" s="1276"/>
      <c r="E514" s="43"/>
      <c r="H514" s="1183"/>
    </row>
    <row r="515" spans="2:8">
      <c r="B515" s="1276"/>
      <c r="E515" s="43"/>
      <c r="H515" s="1183"/>
    </row>
    <row r="516" spans="2:8">
      <c r="B516" s="1276"/>
      <c r="E516" s="43"/>
      <c r="H516" s="1183"/>
    </row>
    <row r="517" spans="2:8">
      <c r="B517" s="1276"/>
      <c r="E517" s="43"/>
      <c r="H517" s="1183"/>
    </row>
    <row r="518" spans="2:8">
      <c r="B518" s="1276"/>
      <c r="E518" s="43"/>
      <c r="H518" s="1183"/>
    </row>
    <row r="519" spans="2:8">
      <c r="B519" s="1276"/>
      <c r="E519" s="43"/>
      <c r="H519" s="1183"/>
    </row>
    <row r="520" spans="2:8">
      <c r="B520" s="1276"/>
      <c r="E520" s="43"/>
      <c r="H520" s="1183"/>
    </row>
    <row r="521" spans="2:8">
      <c r="B521" s="1276"/>
      <c r="E521" s="43"/>
      <c r="H521" s="1183"/>
    </row>
    <row r="522" spans="2:8">
      <c r="B522" s="1276"/>
      <c r="E522" s="43"/>
      <c r="H522" s="1183"/>
    </row>
    <row r="523" spans="2:8">
      <c r="B523" s="1276"/>
      <c r="E523" s="43"/>
      <c r="H523" s="1183"/>
    </row>
    <row r="524" spans="2:8">
      <c r="B524" s="1276"/>
      <c r="E524" s="43"/>
      <c r="H524" s="1183"/>
    </row>
    <row r="525" spans="2:8">
      <c r="B525" s="1276"/>
      <c r="E525" s="43"/>
      <c r="H525" s="1183"/>
    </row>
    <row r="526" spans="2:8">
      <c r="B526" s="1276"/>
      <c r="E526" s="43"/>
      <c r="H526" s="1183"/>
    </row>
    <row r="527" spans="2:8">
      <c r="B527" s="1276"/>
      <c r="E527" s="43"/>
      <c r="H527" s="1183"/>
    </row>
    <row r="528" spans="2:8">
      <c r="B528" s="1276"/>
      <c r="E528" s="43"/>
      <c r="H528" s="1183"/>
    </row>
    <row r="529" spans="2:8">
      <c r="B529" s="1276"/>
      <c r="E529" s="43"/>
      <c r="H529" s="1183"/>
    </row>
    <row r="530" spans="2:8">
      <c r="B530" s="1276"/>
      <c r="E530" s="43"/>
      <c r="H530" s="1183"/>
    </row>
    <row r="531" spans="2:8">
      <c r="B531" s="1276"/>
      <c r="E531" s="43"/>
      <c r="H531" s="1183"/>
    </row>
    <row r="532" spans="2:8">
      <c r="B532" s="1276"/>
      <c r="E532" s="43"/>
      <c r="H532" s="1183"/>
    </row>
    <row r="533" spans="2:8">
      <c r="B533" s="1276"/>
      <c r="E533" s="43"/>
      <c r="H533" s="1183"/>
    </row>
    <row r="534" spans="2:8">
      <c r="B534" s="1276"/>
      <c r="E534" s="43"/>
      <c r="H534" s="1183"/>
    </row>
    <row r="535" spans="2:8">
      <c r="B535" s="1276"/>
      <c r="E535" s="43"/>
      <c r="H535" s="1183"/>
    </row>
    <row r="536" spans="2:8">
      <c r="B536" s="1276"/>
      <c r="E536" s="43"/>
      <c r="H536" s="1183"/>
    </row>
    <row r="537" spans="2:8">
      <c r="B537" s="1276"/>
      <c r="E537" s="43"/>
      <c r="H537" s="1183"/>
    </row>
    <row r="538" spans="2:8">
      <c r="B538" s="1276"/>
      <c r="E538" s="43"/>
      <c r="H538" s="1183"/>
    </row>
    <row r="539" spans="2:8">
      <c r="B539" s="1276"/>
      <c r="E539" s="43"/>
      <c r="H539" s="1183"/>
    </row>
    <row r="540" spans="2:8">
      <c r="B540" s="1276"/>
      <c r="E540" s="43"/>
      <c r="H540" s="1183"/>
    </row>
    <row r="541" spans="2:8">
      <c r="B541" s="1276"/>
      <c r="E541" s="43"/>
      <c r="H541" s="1183"/>
    </row>
    <row r="542" spans="2:8">
      <c r="B542" s="1276"/>
      <c r="E542" s="43"/>
      <c r="H542" s="1183"/>
    </row>
    <row r="543" spans="2:8">
      <c r="B543" s="1276"/>
      <c r="E543" s="43"/>
      <c r="H543" s="1183"/>
    </row>
    <row r="544" spans="2:8">
      <c r="B544" s="1276"/>
      <c r="E544" s="43"/>
      <c r="H544" s="1183"/>
    </row>
    <row r="545" spans="2:8">
      <c r="B545" s="1276"/>
      <c r="E545" s="43"/>
      <c r="H545" s="1183"/>
    </row>
    <row r="546" spans="2:8">
      <c r="B546" s="1276"/>
      <c r="E546" s="43"/>
      <c r="H546" s="1183"/>
    </row>
    <row r="547" spans="2:8">
      <c r="B547" s="1276"/>
      <c r="E547" s="43"/>
      <c r="H547" s="1183"/>
    </row>
    <row r="548" spans="2:8">
      <c r="B548" s="1276"/>
      <c r="E548" s="43"/>
      <c r="H548" s="1183"/>
    </row>
    <row r="549" spans="2:8">
      <c r="B549" s="1276"/>
      <c r="E549" s="43"/>
      <c r="H549" s="1183"/>
    </row>
    <row r="550" spans="2:8">
      <c r="B550" s="1276"/>
      <c r="E550" s="43"/>
      <c r="H550" s="1183"/>
    </row>
    <row r="551" spans="2:8">
      <c r="B551" s="1276"/>
      <c r="E551" s="43"/>
      <c r="H551" s="1183"/>
    </row>
    <row r="552" spans="2:8">
      <c r="B552" s="1276"/>
      <c r="E552" s="43"/>
      <c r="H552" s="1183"/>
    </row>
    <row r="553" spans="2:8">
      <c r="B553" s="1276"/>
      <c r="E553" s="43"/>
      <c r="H553" s="1183"/>
    </row>
    <row r="554" spans="2:8">
      <c r="B554" s="1276"/>
      <c r="E554" s="43"/>
      <c r="H554" s="1183"/>
    </row>
    <row r="555" spans="2:8">
      <c r="B555" s="1276"/>
      <c r="E555" s="43"/>
      <c r="H555" s="1183"/>
    </row>
    <row r="556" spans="2:8">
      <c r="B556" s="1276"/>
      <c r="E556" s="43"/>
      <c r="H556" s="1183"/>
    </row>
    <row r="557" spans="2:8">
      <c r="B557" s="1276"/>
      <c r="E557" s="43"/>
      <c r="H557" s="1183"/>
    </row>
    <row r="558" spans="2:8">
      <c r="B558" s="1276"/>
      <c r="E558" s="43"/>
      <c r="H558" s="1183"/>
    </row>
    <row r="559" spans="2:8">
      <c r="B559" s="1276"/>
      <c r="E559" s="43"/>
      <c r="H559" s="1183"/>
    </row>
    <row r="560" spans="2:8">
      <c r="B560" s="1276"/>
      <c r="E560" s="43"/>
      <c r="H560" s="1183"/>
    </row>
    <row r="561" spans="1:28">
      <c r="B561" s="1276"/>
      <c r="E561" s="43"/>
      <c r="H561" s="1183"/>
    </row>
    <row r="562" spans="1:28">
      <c r="B562" s="1276"/>
      <c r="E562" s="43"/>
      <c r="H562" s="1183"/>
    </row>
    <row r="563" spans="1:28">
      <c r="B563" s="1276"/>
      <c r="E563" s="43"/>
      <c r="H563" s="1183"/>
    </row>
    <row r="568" spans="1:28" ht="15.5">
      <c r="A568" s="1190" t="s">
        <v>3175</v>
      </c>
    </row>
    <row r="570" spans="1:28" ht="46">
      <c r="A570" s="1170" t="s">
        <v>176</v>
      </c>
      <c r="B570" s="1170" t="s">
        <v>1838</v>
      </c>
      <c r="C570" s="1170" t="s">
        <v>3071</v>
      </c>
      <c r="D570" s="1170" t="s">
        <v>3184</v>
      </c>
      <c r="E570" s="1170" t="s">
        <v>3072</v>
      </c>
      <c r="F570" s="507" t="s">
        <v>3190</v>
      </c>
      <c r="G570" s="1118" t="s">
        <v>3096</v>
      </c>
      <c r="H570" s="1118" t="s">
        <v>3097</v>
      </c>
      <c r="I570" s="1118" t="s">
        <v>3103</v>
      </c>
      <c r="J570" s="1118" t="s">
        <v>18</v>
      </c>
      <c r="K570" s="1118" t="s">
        <v>124</v>
      </c>
      <c r="L570" s="1118" t="s">
        <v>100</v>
      </c>
      <c r="M570" s="1118" t="s">
        <v>3098</v>
      </c>
      <c r="N570" s="1118" t="s">
        <v>3093</v>
      </c>
      <c r="O570" s="1118" t="s">
        <v>3085</v>
      </c>
      <c r="P570" s="1118" t="s">
        <v>3099</v>
      </c>
      <c r="Q570" s="1118" t="s">
        <v>3100</v>
      </c>
      <c r="R570" s="1118" t="s">
        <v>2870</v>
      </c>
      <c r="S570" s="1118" t="s">
        <v>3086</v>
      </c>
      <c r="T570" s="1118" t="s">
        <v>3087</v>
      </c>
      <c r="U570" s="1118" t="s">
        <v>3088</v>
      </c>
      <c r="V570" s="1118" t="s">
        <v>3102</v>
      </c>
      <c r="W570" s="1118" t="s">
        <v>24</v>
      </c>
      <c r="X570" s="1118" t="s">
        <v>12</v>
      </c>
      <c r="Y570" s="1118" t="s">
        <v>13</v>
      </c>
      <c r="Z570" s="1118" t="s">
        <v>22</v>
      </c>
      <c r="AA570" s="1118" t="s">
        <v>117</v>
      </c>
      <c r="AB570" s="1118" t="s">
        <v>3101</v>
      </c>
    </row>
    <row r="571" spans="1:28">
      <c r="A571" s="7">
        <f>'Identification '!$F$11</f>
        <v>0</v>
      </c>
      <c r="B571" s="1276" t="str">
        <f>IF(AND('Identification '!$F$11="",'Identification '!$F$15&lt;&gt;""),'Identification '!$F$15,IF('Identification '!$F$11="","",IF('Identification '!$F$13="Inscrire le nom de votre organisme dans la cellule F15",'Identification '!$F$15,'Identification '!$F$13)))</f>
        <v/>
      </c>
      <c r="C571" s="7" t="str">
        <f>REF!$BM$8</f>
        <v>2026-2027</v>
      </c>
      <c r="D571" s="7" t="s">
        <v>3185</v>
      </c>
      <c r="E571" s="43" t="str">
        <f>'Identification '!$F$17</f>
        <v/>
      </c>
      <c r="F571" s="7" t="str">
        <f>'Identification '!$G$18</f>
        <v/>
      </c>
      <c r="G571" s="167" t="str">
        <f>IF('Section 10a Plan_Diffusion'!$D$6="","",'Section 10a Plan_Diffusion'!$D$6)</f>
        <v/>
      </c>
      <c r="H571" s="7" t="str">
        <f>IF('Section 10a Plan_Diffusion'!$D$8="","",'Section 10a Plan_Diffusion'!$D$8)</f>
        <v/>
      </c>
      <c r="I571" s="7" t="str">
        <f>IF('Section 10a Plan_Diffusion'!$K$8="","",'Section 10a Plan_Diffusion'!$K$8)</f>
        <v/>
      </c>
      <c r="J571" s="43" t="str">
        <f>IF('Section 10a Plan_Diffusion'!C26="","",'Section 10a Plan_Diffusion'!C26)</f>
        <v/>
      </c>
      <c r="K571" s="1177" t="str">
        <f>IF('Section 10a Plan_Diffusion'!D26="","",'Section 10a Plan_Diffusion'!D26)</f>
        <v/>
      </c>
      <c r="L571" s="43" t="str">
        <f>IF('Section 10a Plan_Diffusion'!E26="","",IF('Section 10a Plan_Diffusion'!E26="«Choisir»","",'Section 10a Plan_Diffusion'!E26))</f>
        <v/>
      </c>
      <c r="M571" s="43" t="str">
        <f>IF('Section 10a Plan_Diffusion'!F26="","",IF('Section 10a Plan_Diffusion'!F26="«Choisir»","",'Section 10a Plan_Diffusion'!F26))</f>
        <v/>
      </c>
      <c r="N571" s="43" t="str">
        <f>IF('Section 10a Plan_Diffusion'!G26="","",'Section 10a Plan_Diffusion'!G26)</f>
        <v/>
      </c>
      <c r="O571" s="43" t="str">
        <f>IF('Section 10a Plan_Diffusion'!H26="","",'Section 10a Plan_Diffusion'!H26)</f>
        <v/>
      </c>
      <c r="P571" s="43" t="str">
        <f>IF('Section 10a Plan_Diffusion'!I26="","",IF('Section 10a Plan_Diffusion'!I26="«Choisir»","",'Section 10a Plan_Diffusion'!I26))</f>
        <v/>
      </c>
      <c r="Q571" s="43" t="str">
        <f>IF('Section 10a Plan_Diffusion'!J26="","",IF('Section 10a Plan_Diffusion'!J26="«Choisir»","",'Section 10a Plan_Diffusion'!J26))</f>
        <v/>
      </c>
      <c r="R571" s="7" t="str">
        <f>IF('Section 10a Plan_Diffusion'!K26="","",'Section 10a Plan_Diffusion'!K26)</f>
        <v/>
      </c>
      <c r="S571" s="7" t="str">
        <f>IF('Section 10a Plan_Diffusion'!L26="","",'Section 10a Plan_Diffusion'!L26)</f>
        <v/>
      </c>
      <c r="T571" s="7" t="str">
        <f>IF('Section 10a Plan_Diffusion'!M26="","",'Section 10a Plan_Diffusion'!M26)</f>
        <v/>
      </c>
      <c r="U571" s="7" t="str">
        <f>IF('Section 10a Plan_Diffusion'!N26="","",'Section 10a Plan_Diffusion'!N26)</f>
        <v/>
      </c>
      <c r="V571" s="7">
        <f>'Section 10a Plan_Diffusion'!O26</f>
        <v>0</v>
      </c>
      <c r="W571" s="36">
        <f>'Section 10a Plan_Diffusion'!P26</f>
        <v>0</v>
      </c>
      <c r="X571" s="36">
        <f>'Section 10a Plan_Diffusion'!Q26</f>
        <v>0</v>
      </c>
      <c r="Y571" s="36">
        <f>'Section 10a Plan_Diffusion'!R26</f>
        <v>0</v>
      </c>
      <c r="Z571" s="36">
        <f>'Section 10a Plan_Diffusion'!S26</f>
        <v>0</v>
      </c>
      <c r="AA571" s="7">
        <f>'Section 10a Plan_Diffusion'!T26</f>
        <v>0</v>
      </c>
      <c r="AB571" s="7">
        <f>'Section 10a Plan_Diffusion'!U26</f>
        <v>0</v>
      </c>
    </row>
    <row r="572" spans="1:28">
      <c r="A572" s="7">
        <f>'Identification '!$F$11</f>
        <v>0</v>
      </c>
      <c r="B572" s="1276" t="str">
        <f>IF(AND('Identification '!$F$11="",'Identification '!$F$15&lt;&gt;""),'Identification '!$F$15,IF('Identification '!$F$11="","",IF('Identification '!$F$13="Inscrire le nom de votre organisme dans la cellule F15",'Identification '!$F$15,'Identification '!$F$13)))</f>
        <v/>
      </c>
      <c r="C572" s="7" t="str">
        <f>REF!$BM$8</f>
        <v>2026-2027</v>
      </c>
      <c r="D572" s="7" t="s">
        <v>3185</v>
      </c>
      <c r="E572" s="43" t="str">
        <f>'Identification '!$F$17</f>
        <v/>
      </c>
      <c r="F572" s="7" t="str">
        <f>'Identification '!$G$18</f>
        <v/>
      </c>
      <c r="G572" s="167" t="str">
        <f>IF('Section 10a Plan_Diffusion'!$D$6="","",'Section 10a Plan_Diffusion'!$D$6)</f>
        <v/>
      </c>
      <c r="H572" s="7" t="str">
        <f>IF('Section 10a Plan_Diffusion'!$D$8="","",'Section 10a Plan_Diffusion'!$D$8)</f>
        <v/>
      </c>
      <c r="I572" s="7" t="str">
        <f>IF('Section 10a Plan_Diffusion'!$K$8="","",'Section 10a Plan_Diffusion'!$K$8)</f>
        <v/>
      </c>
      <c r="J572" s="43" t="str">
        <f>IF('Section 10a Plan_Diffusion'!C27="","",'Section 10a Plan_Diffusion'!C27)</f>
        <v/>
      </c>
      <c r="K572" s="1177" t="str">
        <f>IF('Section 10a Plan_Diffusion'!D27="","",'Section 10a Plan_Diffusion'!D27)</f>
        <v/>
      </c>
      <c r="L572" s="43" t="str">
        <f>IF('Section 10a Plan_Diffusion'!E27="","",IF('Section 10a Plan_Diffusion'!E27="«Choisir»","",'Section 10a Plan_Diffusion'!E27))</f>
        <v/>
      </c>
      <c r="M572" s="43" t="str">
        <f>IF('Section 10a Plan_Diffusion'!F27="","",IF('Section 10a Plan_Diffusion'!F27="«Choisir»","",'Section 10a Plan_Diffusion'!F27))</f>
        <v/>
      </c>
      <c r="N572" s="43" t="str">
        <f>IF('Section 10a Plan_Diffusion'!G27="","",'Section 10a Plan_Diffusion'!G27)</f>
        <v/>
      </c>
      <c r="O572" s="43" t="str">
        <f>IF('Section 10a Plan_Diffusion'!H27="","",'Section 10a Plan_Diffusion'!H27)</f>
        <v/>
      </c>
      <c r="P572" s="43" t="str">
        <f>IF('Section 10a Plan_Diffusion'!I27="","",IF('Section 10a Plan_Diffusion'!I27="«Choisir»","",'Section 10a Plan_Diffusion'!I27))</f>
        <v/>
      </c>
      <c r="Q572" s="43" t="str">
        <f>IF('Section 10a Plan_Diffusion'!J27="","",IF('Section 10a Plan_Diffusion'!J27="«Choisir»","",'Section 10a Plan_Diffusion'!J27))</f>
        <v/>
      </c>
      <c r="R572" s="7" t="str">
        <f>IF('Section 10a Plan_Diffusion'!K27="","",'Section 10a Plan_Diffusion'!K27)</f>
        <v/>
      </c>
      <c r="S572" s="7" t="str">
        <f>IF('Section 10a Plan_Diffusion'!L27="","",'Section 10a Plan_Diffusion'!L27)</f>
        <v/>
      </c>
      <c r="T572" s="7" t="str">
        <f>IF('Section 10a Plan_Diffusion'!M27="","",'Section 10a Plan_Diffusion'!M27)</f>
        <v/>
      </c>
      <c r="U572" s="7" t="str">
        <f>IF('Section 10a Plan_Diffusion'!N27="","",'Section 10a Plan_Diffusion'!N27)</f>
        <v/>
      </c>
      <c r="V572" s="7">
        <f>'Section 10a Plan_Diffusion'!O27</f>
        <v>0</v>
      </c>
      <c r="W572" s="36">
        <f>'Section 10a Plan_Diffusion'!P27</f>
        <v>0</v>
      </c>
      <c r="X572" s="36">
        <f>'Section 10a Plan_Diffusion'!Q27</f>
        <v>0</v>
      </c>
      <c r="Y572" s="36">
        <f>'Section 10a Plan_Diffusion'!R27</f>
        <v>0</v>
      </c>
      <c r="Z572" s="36">
        <f>'Section 10a Plan_Diffusion'!S27</f>
        <v>0</v>
      </c>
      <c r="AA572" s="7">
        <f>'Section 10a Plan_Diffusion'!T27</f>
        <v>0</v>
      </c>
      <c r="AB572" s="7">
        <f>'Section 10a Plan_Diffusion'!U27</f>
        <v>0</v>
      </c>
    </row>
    <row r="573" spans="1:28">
      <c r="A573" s="7">
        <f>'Identification '!$F$11</f>
        <v>0</v>
      </c>
      <c r="B573" s="1276" t="str">
        <f>IF(AND('Identification '!$F$11="",'Identification '!$F$15&lt;&gt;""),'Identification '!$F$15,IF('Identification '!$F$11="","",IF('Identification '!$F$13="Inscrire le nom de votre organisme dans la cellule F15",'Identification '!$F$15,'Identification '!$F$13)))</f>
        <v/>
      </c>
      <c r="C573" s="7" t="str">
        <f>REF!$BM$8</f>
        <v>2026-2027</v>
      </c>
      <c r="D573" s="7" t="s">
        <v>3185</v>
      </c>
      <c r="E573" s="43" t="str">
        <f>'Identification '!$F$17</f>
        <v/>
      </c>
      <c r="F573" s="7" t="str">
        <f>'Identification '!$G$18</f>
        <v/>
      </c>
      <c r="G573" s="167" t="str">
        <f>IF('Section 10a Plan_Diffusion'!$D$6="","",'Section 10a Plan_Diffusion'!$D$6)</f>
        <v/>
      </c>
      <c r="H573" s="7" t="str">
        <f>IF('Section 10a Plan_Diffusion'!$D$8="","",'Section 10a Plan_Diffusion'!$D$8)</f>
        <v/>
      </c>
      <c r="I573" s="7" t="str">
        <f>IF('Section 10a Plan_Diffusion'!$K$8="","",'Section 10a Plan_Diffusion'!$K$8)</f>
        <v/>
      </c>
      <c r="J573" s="43" t="str">
        <f>IF('Section 10a Plan_Diffusion'!C28="","",'Section 10a Plan_Diffusion'!C28)</f>
        <v/>
      </c>
      <c r="K573" s="1177" t="str">
        <f>IF('Section 10a Plan_Diffusion'!D28="","",'Section 10a Plan_Diffusion'!D28)</f>
        <v/>
      </c>
      <c r="L573" s="43" t="str">
        <f>IF('Section 10a Plan_Diffusion'!E28="","",IF('Section 10a Plan_Diffusion'!E28="«Choisir»","",'Section 10a Plan_Diffusion'!E28))</f>
        <v/>
      </c>
      <c r="M573" s="43" t="str">
        <f>IF('Section 10a Plan_Diffusion'!F28="","",IF('Section 10a Plan_Diffusion'!F28="«Choisir»","",'Section 10a Plan_Diffusion'!F28))</f>
        <v/>
      </c>
      <c r="N573" s="43" t="str">
        <f>IF('Section 10a Plan_Diffusion'!G28="","",'Section 10a Plan_Diffusion'!G28)</f>
        <v/>
      </c>
      <c r="O573" s="43" t="str">
        <f>IF('Section 10a Plan_Diffusion'!H28="","",'Section 10a Plan_Diffusion'!H28)</f>
        <v/>
      </c>
      <c r="P573" s="43" t="str">
        <f>IF('Section 10a Plan_Diffusion'!I28="","",IF('Section 10a Plan_Diffusion'!I28="«Choisir»","",'Section 10a Plan_Diffusion'!I28))</f>
        <v/>
      </c>
      <c r="Q573" s="43" t="str">
        <f>IF('Section 10a Plan_Diffusion'!J28="","",IF('Section 10a Plan_Diffusion'!J28="«Choisir»","",'Section 10a Plan_Diffusion'!J28))</f>
        <v/>
      </c>
      <c r="R573" s="7" t="str">
        <f>IF('Section 10a Plan_Diffusion'!K28="","",'Section 10a Plan_Diffusion'!K28)</f>
        <v/>
      </c>
      <c r="S573" s="7" t="str">
        <f>IF('Section 10a Plan_Diffusion'!L28="","",'Section 10a Plan_Diffusion'!L28)</f>
        <v/>
      </c>
      <c r="T573" s="7" t="str">
        <f>IF('Section 10a Plan_Diffusion'!M28="","",'Section 10a Plan_Diffusion'!M28)</f>
        <v/>
      </c>
      <c r="U573" s="7" t="str">
        <f>IF('Section 10a Plan_Diffusion'!N28="","",'Section 10a Plan_Diffusion'!N28)</f>
        <v/>
      </c>
      <c r="V573" s="7">
        <f>'Section 10a Plan_Diffusion'!O28</f>
        <v>0</v>
      </c>
      <c r="W573" s="36">
        <f>'Section 10a Plan_Diffusion'!P28</f>
        <v>0</v>
      </c>
      <c r="X573" s="36">
        <f>'Section 10a Plan_Diffusion'!Q28</f>
        <v>0</v>
      </c>
      <c r="Y573" s="36">
        <f>'Section 10a Plan_Diffusion'!R28</f>
        <v>0</v>
      </c>
      <c r="Z573" s="36">
        <f>'Section 10a Plan_Diffusion'!S28</f>
        <v>0</v>
      </c>
      <c r="AA573" s="7">
        <f>'Section 10a Plan_Diffusion'!T28</f>
        <v>0</v>
      </c>
      <c r="AB573" s="7">
        <f>'Section 10a Plan_Diffusion'!U28</f>
        <v>0</v>
      </c>
    </row>
    <row r="574" spans="1:28">
      <c r="A574" s="7">
        <f>'Identification '!$F$11</f>
        <v>0</v>
      </c>
      <c r="B574" s="1276" t="str">
        <f>IF(AND('Identification '!$F$11="",'Identification '!$F$15&lt;&gt;""),'Identification '!$F$15,IF('Identification '!$F$11="","",IF('Identification '!$F$13="Inscrire le nom de votre organisme dans la cellule F15",'Identification '!$F$15,'Identification '!$F$13)))</f>
        <v/>
      </c>
      <c r="C574" s="7" t="str">
        <f>REF!$BM$8</f>
        <v>2026-2027</v>
      </c>
      <c r="D574" s="7" t="s">
        <v>3185</v>
      </c>
      <c r="E574" s="43" t="str">
        <f>'Identification '!$F$17</f>
        <v/>
      </c>
      <c r="F574" s="7" t="str">
        <f>'Identification '!$G$18</f>
        <v/>
      </c>
      <c r="G574" s="167" t="str">
        <f>IF('Section 10a Plan_Diffusion'!$D$6="","",'Section 10a Plan_Diffusion'!$D$6)</f>
        <v/>
      </c>
      <c r="H574" s="7" t="str">
        <f>IF('Section 10a Plan_Diffusion'!$D$8="","",'Section 10a Plan_Diffusion'!$D$8)</f>
        <v/>
      </c>
      <c r="I574" s="7" t="str">
        <f>IF('Section 10a Plan_Diffusion'!$K$8="","",'Section 10a Plan_Diffusion'!$K$8)</f>
        <v/>
      </c>
      <c r="J574" s="43" t="str">
        <f>IF('Section 10a Plan_Diffusion'!C29="","",'Section 10a Plan_Diffusion'!C29)</f>
        <v/>
      </c>
      <c r="K574" s="1177" t="str">
        <f>IF('Section 10a Plan_Diffusion'!D29="","",'Section 10a Plan_Diffusion'!D29)</f>
        <v/>
      </c>
      <c r="L574" s="43" t="str">
        <f>IF('Section 10a Plan_Diffusion'!E29="","",IF('Section 10a Plan_Diffusion'!E29="«Choisir»","",'Section 10a Plan_Diffusion'!E29))</f>
        <v/>
      </c>
      <c r="M574" s="43" t="str">
        <f>IF('Section 10a Plan_Diffusion'!F29="","",IF('Section 10a Plan_Diffusion'!F29="«Choisir»","",'Section 10a Plan_Diffusion'!F29))</f>
        <v/>
      </c>
      <c r="N574" s="43" t="str">
        <f>IF('Section 10a Plan_Diffusion'!G29="","",'Section 10a Plan_Diffusion'!G29)</f>
        <v/>
      </c>
      <c r="O574" s="43" t="str">
        <f>IF('Section 10a Plan_Diffusion'!H29="","",'Section 10a Plan_Diffusion'!H29)</f>
        <v/>
      </c>
      <c r="P574" s="43" t="str">
        <f>IF('Section 10a Plan_Diffusion'!I29="","",IF('Section 10a Plan_Diffusion'!I29="«Choisir»","",'Section 10a Plan_Diffusion'!I29))</f>
        <v/>
      </c>
      <c r="Q574" s="43" t="str">
        <f>IF('Section 10a Plan_Diffusion'!J29="","",IF('Section 10a Plan_Diffusion'!J29="«Choisir»","",'Section 10a Plan_Diffusion'!J29))</f>
        <v/>
      </c>
      <c r="R574" s="7" t="str">
        <f>IF('Section 10a Plan_Diffusion'!K29="","",'Section 10a Plan_Diffusion'!K29)</f>
        <v/>
      </c>
      <c r="S574" s="7" t="str">
        <f>IF('Section 10a Plan_Diffusion'!L29="","",'Section 10a Plan_Diffusion'!L29)</f>
        <v/>
      </c>
      <c r="T574" s="7" t="str">
        <f>IF('Section 10a Plan_Diffusion'!M29="","",'Section 10a Plan_Diffusion'!M29)</f>
        <v/>
      </c>
      <c r="U574" s="7" t="str">
        <f>IF('Section 10a Plan_Diffusion'!N29="","",'Section 10a Plan_Diffusion'!N29)</f>
        <v/>
      </c>
      <c r="V574" s="7">
        <f>'Section 10a Plan_Diffusion'!O29</f>
        <v>0</v>
      </c>
      <c r="W574" s="36">
        <f>'Section 10a Plan_Diffusion'!P29</f>
        <v>0</v>
      </c>
      <c r="X574" s="36">
        <f>'Section 10a Plan_Diffusion'!Q29</f>
        <v>0</v>
      </c>
      <c r="Y574" s="36">
        <f>'Section 10a Plan_Diffusion'!R29</f>
        <v>0</v>
      </c>
      <c r="Z574" s="36">
        <f>'Section 10a Plan_Diffusion'!S29</f>
        <v>0</v>
      </c>
      <c r="AA574" s="7">
        <f>'Section 10a Plan_Diffusion'!T29</f>
        <v>0</v>
      </c>
      <c r="AB574" s="7">
        <f>'Section 10a Plan_Diffusion'!U29</f>
        <v>0</v>
      </c>
    </row>
    <row r="575" spans="1:28">
      <c r="A575" s="7">
        <f>'Identification '!$F$11</f>
        <v>0</v>
      </c>
      <c r="B575" s="1276" t="str">
        <f>IF(AND('Identification '!$F$11="",'Identification '!$F$15&lt;&gt;""),'Identification '!$F$15,IF('Identification '!$F$11="","",IF('Identification '!$F$13="Inscrire le nom de votre organisme dans la cellule F15",'Identification '!$F$15,'Identification '!$F$13)))</f>
        <v/>
      </c>
      <c r="C575" s="7" t="str">
        <f>REF!$BM$8</f>
        <v>2026-2027</v>
      </c>
      <c r="D575" s="7" t="s">
        <v>3185</v>
      </c>
      <c r="E575" s="43" t="str">
        <f>'Identification '!$F$17</f>
        <v/>
      </c>
      <c r="F575" s="7" t="str">
        <f>'Identification '!$G$18</f>
        <v/>
      </c>
      <c r="G575" s="167" t="str">
        <f>IF('Section 10a Plan_Diffusion'!$D$6="","",'Section 10a Plan_Diffusion'!$D$6)</f>
        <v/>
      </c>
      <c r="H575" s="7" t="str">
        <f>IF('Section 10a Plan_Diffusion'!$D$8="","",'Section 10a Plan_Diffusion'!$D$8)</f>
        <v/>
      </c>
      <c r="I575" s="7" t="str">
        <f>IF('Section 10a Plan_Diffusion'!$K$8="","",'Section 10a Plan_Diffusion'!$K$8)</f>
        <v/>
      </c>
      <c r="J575" s="43" t="str">
        <f>IF('Section 10a Plan_Diffusion'!C30="","",'Section 10a Plan_Diffusion'!C30)</f>
        <v/>
      </c>
      <c r="K575" s="1177" t="str">
        <f>IF('Section 10a Plan_Diffusion'!D30="","",'Section 10a Plan_Diffusion'!D30)</f>
        <v/>
      </c>
      <c r="L575" s="43" t="str">
        <f>IF('Section 10a Plan_Diffusion'!E30="","",IF('Section 10a Plan_Diffusion'!E30="«Choisir»","",'Section 10a Plan_Diffusion'!E30))</f>
        <v/>
      </c>
      <c r="M575" s="43" t="str">
        <f>IF('Section 10a Plan_Diffusion'!F30="","",IF('Section 10a Plan_Diffusion'!F30="«Choisir»","",'Section 10a Plan_Diffusion'!F30))</f>
        <v/>
      </c>
      <c r="N575" s="43" t="str">
        <f>IF('Section 10a Plan_Diffusion'!G30="","",'Section 10a Plan_Diffusion'!G30)</f>
        <v/>
      </c>
      <c r="O575" s="43" t="str">
        <f>IF('Section 10a Plan_Diffusion'!H30="","",'Section 10a Plan_Diffusion'!H30)</f>
        <v/>
      </c>
      <c r="P575" s="43" t="str">
        <f>IF('Section 10a Plan_Diffusion'!I30="","",IF('Section 10a Plan_Diffusion'!I30="«Choisir»","",'Section 10a Plan_Diffusion'!I30))</f>
        <v/>
      </c>
      <c r="Q575" s="43" t="str">
        <f>IF('Section 10a Plan_Diffusion'!J30="","",IF('Section 10a Plan_Diffusion'!J30="«Choisir»","",'Section 10a Plan_Diffusion'!J30))</f>
        <v/>
      </c>
      <c r="R575" s="7" t="str">
        <f>IF('Section 10a Plan_Diffusion'!K30="","",'Section 10a Plan_Diffusion'!K30)</f>
        <v/>
      </c>
      <c r="S575" s="7" t="str">
        <f>IF('Section 10a Plan_Diffusion'!L30="","",'Section 10a Plan_Diffusion'!L30)</f>
        <v/>
      </c>
      <c r="T575" s="7" t="str">
        <f>IF('Section 10a Plan_Diffusion'!M30="","",'Section 10a Plan_Diffusion'!M30)</f>
        <v/>
      </c>
      <c r="U575" s="7" t="str">
        <f>IF('Section 10a Plan_Diffusion'!N30="","",'Section 10a Plan_Diffusion'!N30)</f>
        <v/>
      </c>
      <c r="V575" s="7">
        <f>'Section 10a Plan_Diffusion'!O30</f>
        <v>0</v>
      </c>
      <c r="W575" s="36">
        <f>'Section 10a Plan_Diffusion'!P30</f>
        <v>0</v>
      </c>
      <c r="X575" s="36">
        <f>'Section 10a Plan_Diffusion'!Q30</f>
        <v>0</v>
      </c>
      <c r="Y575" s="36">
        <f>'Section 10a Plan_Diffusion'!R30</f>
        <v>0</v>
      </c>
      <c r="Z575" s="36">
        <f>'Section 10a Plan_Diffusion'!S30</f>
        <v>0</v>
      </c>
      <c r="AA575" s="7">
        <f>'Section 10a Plan_Diffusion'!T30</f>
        <v>0</v>
      </c>
      <c r="AB575" s="7">
        <f>'Section 10a Plan_Diffusion'!U30</f>
        <v>0</v>
      </c>
    </row>
    <row r="576" spans="1:28">
      <c r="A576" s="7">
        <f>'Identification '!$F$11</f>
        <v>0</v>
      </c>
      <c r="B576" s="1276" t="str">
        <f>IF(AND('Identification '!$F$11="",'Identification '!$F$15&lt;&gt;""),'Identification '!$F$15,IF('Identification '!$F$11="","",IF('Identification '!$F$13="Inscrire le nom de votre organisme dans la cellule F15",'Identification '!$F$15,'Identification '!$F$13)))</f>
        <v/>
      </c>
      <c r="C576" s="7" t="str">
        <f>REF!$BM$8</f>
        <v>2026-2027</v>
      </c>
      <c r="D576" s="7" t="s">
        <v>3185</v>
      </c>
      <c r="E576" s="43" t="str">
        <f>'Identification '!$F$17</f>
        <v/>
      </c>
      <c r="F576" s="7" t="str">
        <f>'Identification '!$G$18</f>
        <v/>
      </c>
      <c r="G576" s="167" t="str">
        <f>IF('Section 10a Plan_Diffusion'!$D$6="","",'Section 10a Plan_Diffusion'!$D$6)</f>
        <v/>
      </c>
      <c r="H576" s="7" t="str">
        <f>IF('Section 10a Plan_Diffusion'!$D$8="","",'Section 10a Plan_Diffusion'!$D$8)</f>
        <v/>
      </c>
      <c r="I576" s="7" t="str">
        <f>IF('Section 10a Plan_Diffusion'!$K$8="","",'Section 10a Plan_Diffusion'!$K$8)</f>
        <v/>
      </c>
      <c r="J576" s="43" t="str">
        <f>IF('Section 10a Plan_Diffusion'!C31="","",'Section 10a Plan_Diffusion'!C31)</f>
        <v/>
      </c>
      <c r="K576" s="1177" t="str">
        <f>IF('Section 10a Plan_Diffusion'!D31="","",'Section 10a Plan_Diffusion'!D31)</f>
        <v/>
      </c>
      <c r="L576" s="43" t="str">
        <f>IF('Section 10a Plan_Diffusion'!E31="","",IF('Section 10a Plan_Diffusion'!E31="«Choisir»","",'Section 10a Plan_Diffusion'!E31))</f>
        <v/>
      </c>
      <c r="M576" s="43" t="str">
        <f>IF('Section 10a Plan_Diffusion'!F31="","",IF('Section 10a Plan_Diffusion'!F31="«Choisir»","",'Section 10a Plan_Diffusion'!F31))</f>
        <v/>
      </c>
      <c r="N576" s="43" t="str">
        <f>IF('Section 10a Plan_Diffusion'!G31="","",'Section 10a Plan_Diffusion'!G31)</f>
        <v/>
      </c>
      <c r="O576" s="43" t="str">
        <f>IF('Section 10a Plan_Diffusion'!H31="","",'Section 10a Plan_Diffusion'!H31)</f>
        <v/>
      </c>
      <c r="P576" s="43" t="str">
        <f>IF('Section 10a Plan_Diffusion'!I31="","",IF('Section 10a Plan_Diffusion'!I31="«Choisir»","",'Section 10a Plan_Diffusion'!I31))</f>
        <v/>
      </c>
      <c r="Q576" s="43" t="str">
        <f>IF('Section 10a Plan_Diffusion'!J31="","",IF('Section 10a Plan_Diffusion'!J31="«Choisir»","",'Section 10a Plan_Diffusion'!J31))</f>
        <v/>
      </c>
      <c r="R576" s="7" t="str">
        <f>IF('Section 10a Plan_Diffusion'!K31="","",'Section 10a Plan_Diffusion'!K31)</f>
        <v/>
      </c>
      <c r="S576" s="7" t="str">
        <f>IF('Section 10a Plan_Diffusion'!L31="","",'Section 10a Plan_Diffusion'!L31)</f>
        <v/>
      </c>
      <c r="T576" s="7" t="str">
        <f>IF('Section 10a Plan_Diffusion'!M31="","",'Section 10a Plan_Diffusion'!M31)</f>
        <v/>
      </c>
      <c r="U576" s="7" t="str">
        <f>IF('Section 10a Plan_Diffusion'!N31="","",'Section 10a Plan_Diffusion'!N31)</f>
        <v/>
      </c>
      <c r="V576" s="7">
        <f>'Section 10a Plan_Diffusion'!O31</f>
        <v>0</v>
      </c>
      <c r="W576" s="36">
        <f>'Section 10a Plan_Diffusion'!P31</f>
        <v>0</v>
      </c>
      <c r="X576" s="36">
        <f>'Section 10a Plan_Diffusion'!Q31</f>
        <v>0</v>
      </c>
      <c r="Y576" s="36">
        <f>'Section 10a Plan_Diffusion'!R31</f>
        <v>0</v>
      </c>
      <c r="Z576" s="36">
        <f>'Section 10a Plan_Diffusion'!S31</f>
        <v>0</v>
      </c>
      <c r="AA576" s="7">
        <f>'Section 10a Plan_Diffusion'!T31</f>
        <v>0</v>
      </c>
      <c r="AB576" s="7">
        <f>'Section 10a Plan_Diffusion'!U31</f>
        <v>0</v>
      </c>
    </row>
    <row r="577" spans="1:28">
      <c r="A577" s="7">
        <f>'Identification '!$F$11</f>
        <v>0</v>
      </c>
      <c r="B577" s="1276" t="str">
        <f>IF(AND('Identification '!$F$11="",'Identification '!$F$15&lt;&gt;""),'Identification '!$F$15,IF('Identification '!$F$11="","",IF('Identification '!$F$13="Inscrire le nom de votre organisme dans la cellule F15",'Identification '!$F$15,'Identification '!$F$13)))</f>
        <v/>
      </c>
      <c r="C577" s="7" t="str">
        <f>REF!$BM$8</f>
        <v>2026-2027</v>
      </c>
      <c r="D577" s="7" t="s">
        <v>3185</v>
      </c>
      <c r="E577" s="43" t="str">
        <f>'Identification '!$F$17</f>
        <v/>
      </c>
      <c r="F577" s="7" t="str">
        <f>'Identification '!$G$18</f>
        <v/>
      </c>
      <c r="G577" s="167" t="str">
        <f>IF('Section 10a Plan_Diffusion'!$D$6="","",'Section 10a Plan_Diffusion'!$D$6)</f>
        <v/>
      </c>
      <c r="H577" s="7" t="str">
        <f>IF('Section 10a Plan_Diffusion'!$D$8="","",'Section 10a Plan_Diffusion'!$D$8)</f>
        <v/>
      </c>
      <c r="I577" s="7" t="str">
        <f>IF('Section 10a Plan_Diffusion'!$K$8="","",'Section 10a Plan_Diffusion'!$K$8)</f>
        <v/>
      </c>
      <c r="J577" s="43" t="str">
        <f>IF('Section 10a Plan_Diffusion'!C32="","",'Section 10a Plan_Diffusion'!C32)</f>
        <v/>
      </c>
      <c r="K577" s="1177" t="str">
        <f>IF('Section 10a Plan_Diffusion'!D32="","",'Section 10a Plan_Diffusion'!D32)</f>
        <v/>
      </c>
      <c r="L577" s="43" t="str">
        <f>IF('Section 10a Plan_Diffusion'!E32="","",IF('Section 10a Plan_Diffusion'!E32="«Choisir»","",'Section 10a Plan_Diffusion'!E32))</f>
        <v/>
      </c>
      <c r="M577" s="43" t="str">
        <f>IF('Section 10a Plan_Diffusion'!F32="","",IF('Section 10a Plan_Diffusion'!F32="«Choisir»","",'Section 10a Plan_Diffusion'!F32))</f>
        <v/>
      </c>
      <c r="N577" s="43" t="str">
        <f>IF('Section 10a Plan_Diffusion'!G32="","",'Section 10a Plan_Diffusion'!G32)</f>
        <v/>
      </c>
      <c r="O577" s="43" t="str">
        <f>IF('Section 10a Plan_Diffusion'!H32="","",'Section 10a Plan_Diffusion'!H32)</f>
        <v/>
      </c>
      <c r="P577" s="43" t="str">
        <f>IF('Section 10a Plan_Diffusion'!I32="","",IF('Section 10a Plan_Diffusion'!I32="«Choisir»","",'Section 10a Plan_Diffusion'!I32))</f>
        <v/>
      </c>
      <c r="Q577" s="43" t="str">
        <f>IF('Section 10a Plan_Diffusion'!J32="","",IF('Section 10a Plan_Diffusion'!J32="«Choisir»","",'Section 10a Plan_Diffusion'!J32))</f>
        <v/>
      </c>
      <c r="R577" s="7" t="str">
        <f>IF('Section 10a Plan_Diffusion'!K32="","",'Section 10a Plan_Diffusion'!K32)</f>
        <v/>
      </c>
      <c r="S577" s="7" t="str">
        <f>IF('Section 10a Plan_Diffusion'!L32="","",'Section 10a Plan_Diffusion'!L32)</f>
        <v/>
      </c>
      <c r="T577" s="7" t="str">
        <f>IF('Section 10a Plan_Diffusion'!M32="","",'Section 10a Plan_Diffusion'!M32)</f>
        <v/>
      </c>
      <c r="U577" s="7" t="str">
        <f>IF('Section 10a Plan_Diffusion'!N32="","",'Section 10a Plan_Diffusion'!N32)</f>
        <v/>
      </c>
      <c r="V577" s="7">
        <f>'Section 10a Plan_Diffusion'!O32</f>
        <v>0</v>
      </c>
      <c r="W577" s="36">
        <f>'Section 10a Plan_Diffusion'!P32</f>
        <v>0</v>
      </c>
      <c r="X577" s="36">
        <f>'Section 10a Plan_Diffusion'!Q32</f>
        <v>0</v>
      </c>
      <c r="Y577" s="36">
        <f>'Section 10a Plan_Diffusion'!R32</f>
        <v>0</v>
      </c>
      <c r="Z577" s="36">
        <f>'Section 10a Plan_Diffusion'!S32</f>
        <v>0</v>
      </c>
      <c r="AA577" s="7">
        <f>'Section 10a Plan_Diffusion'!T32</f>
        <v>0</v>
      </c>
      <c r="AB577" s="7">
        <f>'Section 10a Plan_Diffusion'!U32</f>
        <v>0</v>
      </c>
    </row>
    <row r="578" spans="1:28">
      <c r="A578" s="7">
        <f>'Identification '!$F$11</f>
        <v>0</v>
      </c>
      <c r="B578" s="1276" t="str">
        <f>IF(AND('Identification '!$F$11="",'Identification '!$F$15&lt;&gt;""),'Identification '!$F$15,IF('Identification '!$F$11="","",IF('Identification '!$F$13="Inscrire le nom de votre organisme dans la cellule F15",'Identification '!$F$15,'Identification '!$F$13)))</f>
        <v/>
      </c>
      <c r="C578" s="7" t="str">
        <f>REF!$BM$8</f>
        <v>2026-2027</v>
      </c>
      <c r="D578" s="7" t="s">
        <v>3185</v>
      </c>
      <c r="E578" s="43" t="str">
        <f>'Identification '!$F$17</f>
        <v/>
      </c>
      <c r="F578" s="7" t="str">
        <f>'Identification '!$G$18</f>
        <v/>
      </c>
      <c r="G578" s="167" t="str">
        <f>IF('Section 10a Plan_Diffusion'!$D$6="","",'Section 10a Plan_Diffusion'!$D$6)</f>
        <v/>
      </c>
      <c r="H578" s="7" t="str">
        <f>IF('Section 10a Plan_Diffusion'!$D$8="","",'Section 10a Plan_Diffusion'!$D$8)</f>
        <v/>
      </c>
      <c r="I578" s="7" t="str">
        <f>IF('Section 10a Plan_Diffusion'!$K$8="","",'Section 10a Plan_Diffusion'!$K$8)</f>
        <v/>
      </c>
      <c r="J578" s="43" t="str">
        <f>IF('Section 10a Plan_Diffusion'!C33="","",'Section 10a Plan_Diffusion'!C33)</f>
        <v/>
      </c>
      <c r="K578" s="1177" t="str">
        <f>IF('Section 10a Plan_Diffusion'!D33="","",'Section 10a Plan_Diffusion'!D33)</f>
        <v/>
      </c>
      <c r="L578" s="43" t="str">
        <f>IF('Section 10a Plan_Diffusion'!E33="","",IF('Section 10a Plan_Diffusion'!E33="«Choisir»","",'Section 10a Plan_Diffusion'!E33))</f>
        <v/>
      </c>
      <c r="M578" s="43" t="str">
        <f>IF('Section 10a Plan_Diffusion'!F33="","",IF('Section 10a Plan_Diffusion'!F33="«Choisir»","",'Section 10a Plan_Diffusion'!F33))</f>
        <v/>
      </c>
      <c r="N578" s="43" t="str">
        <f>IF('Section 10a Plan_Diffusion'!G33="","",'Section 10a Plan_Diffusion'!G33)</f>
        <v/>
      </c>
      <c r="O578" s="43" t="str">
        <f>IF('Section 10a Plan_Diffusion'!H33="","",'Section 10a Plan_Diffusion'!H33)</f>
        <v/>
      </c>
      <c r="P578" s="43" t="str">
        <f>IF('Section 10a Plan_Diffusion'!I33="","",IF('Section 10a Plan_Diffusion'!I33="«Choisir»","",'Section 10a Plan_Diffusion'!I33))</f>
        <v/>
      </c>
      <c r="Q578" s="43" t="str">
        <f>IF('Section 10a Plan_Diffusion'!J33="","",IF('Section 10a Plan_Diffusion'!J33="«Choisir»","",'Section 10a Plan_Diffusion'!J33))</f>
        <v/>
      </c>
      <c r="R578" s="7" t="str">
        <f>IF('Section 10a Plan_Diffusion'!K33="","",'Section 10a Plan_Diffusion'!K33)</f>
        <v/>
      </c>
      <c r="S578" s="7" t="str">
        <f>IF('Section 10a Plan_Diffusion'!L33="","",'Section 10a Plan_Diffusion'!L33)</f>
        <v/>
      </c>
      <c r="T578" s="7" t="str">
        <f>IF('Section 10a Plan_Diffusion'!M33="","",'Section 10a Plan_Diffusion'!M33)</f>
        <v/>
      </c>
      <c r="U578" s="7" t="str">
        <f>IF('Section 10a Plan_Diffusion'!N33="","",'Section 10a Plan_Diffusion'!N33)</f>
        <v/>
      </c>
      <c r="V578" s="7">
        <f>'Section 10a Plan_Diffusion'!O33</f>
        <v>0</v>
      </c>
      <c r="W578" s="36">
        <f>'Section 10a Plan_Diffusion'!P33</f>
        <v>0</v>
      </c>
      <c r="X578" s="36">
        <f>'Section 10a Plan_Diffusion'!Q33</f>
        <v>0</v>
      </c>
      <c r="Y578" s="36">
        <f>'Section 10a Plan_Diffusion'!R33</f>
        <v>0</v>
      </c>
      <c r="Z578" s="36">
        <f>'Section 10a Plan_Diffusion'!S33</f>
        <v>0</v>
      </c>
      <c r="AA578" s="7">
        <f>'Section 10a Plan_Diffusion'!T33</f>
        <v>0</v>
      </c>
      <c r="AB578" s="7">
        <f>'Section 10a Plan_Diffusion'!U33</f>
        <v>0</v>
      </c>
    </row>
    <row r="579" spans="1:28">
      <c r="A579" s="7">
        <f>'Identification '!$F$11</f>
        <v>0</v>
      </c>
      <c r="B579" s="1276" t="str">
        <f>IF(AND('Identification '!$F$11="",'Identification '!$F$15&lt;&gt;""),'Identification '!$F$15,IF('Identification '!$F$11="","",IF('Identification '!$F$13="Inscrire le nom de votre organisme dans la cellule F15",'Identification '!$F$15,'Identification '!$F$13)))</f>
        <v/>
      </c>
      <c r="C579" s="7" t="str">
        <f>REF!$BM$8</f>
        <v>2026-2027</v>
      </c>
      <c r="D579" s="7" t="s">
        <v>3185</v>
      </c>
      <c r="E579" s="43" t="str">
        <f>'Identification '!$F$17</f>
        <v/>
      </c>
      <c r="F579" s="7" t="str">
        <f>'Identification '!$G$18</f>
        <v/>
      </c>
      <c r="G579" s="167" t="str">
        <f>IF('Section 10a Plan_Diffusion'!$D$6="","",'Section 10a Plan_Diffusion'!$D$6)</f>
        <v/>
      </c>
      <c r="H579" s="7" t="str">
        <f>IF('Section 10a Plan_Diffusion'!$D$8="","",'Section 10a Plan_Diffusion'!$D$8)</f>
        <v/>
      </c>
      <c r="I579" s="7" t="str">
        <f>IF('Section 10a Plan_Diffusion'!$K$8="","",'Section 10a Plan_Diffusion'!$K$8)</f>
        <v/>
      </c>
      <c r="J579" s="43" t="str">
        <f>IF('Section 10a Plan_Diffusion'!C34="","",'Section 10a Plan_Diffusion'!C34)</f>
        <v/>
      </c>
      <c r="K579" s="1177" t="str">
        <f>IF('Section 10a Plan_Diffusion'!D34="","",'Section 10a Plan_Diffusion'!D34)</f>
        <v/>
      </c>
      <c r="L579" s="43" t="str">
        <f>IF('Section 10a Plan_Diffusion'!E34="","",IF('Section 10a Plan_Diffusion'!E34="«Choisir»","",'Section 10a Plan_Diffusion'!E34))</f>
        <v/>
      </c>
      <c r="M579" s="43" t="str">
        <f>IF('Section 10a Plan_Diffusion'!F34="","",IF('Section 10a Plan_Diffusion'!F34="«Choisir»","",'Section 10a Plan_Diffusion'!F34))</f>
        <v/>
      </c>
      <c r="N579" s="43" t="str">
        <f>IF('Section 10a Plan_Diffusion'!G34="","",'Section 10a Plan_Diffusion'!G34)</f>
        <v/>
      </c>
      <c r="O579" s="43" t="str">
        <f>IF('Section 10a Plan_Diffusion'!H34="","",'Section 10a Plan_Diffusion'!H34)</f>
        <v/>
      </c>
      <c r="P579" s="43" t="str">
        <f>IF('Section 10a Plan_Diffusion'!I34="","",IF('Section 10a Plan_Diffusion'!I34="«Choisir»","",'Section 10a Plan_Diffusion'!I34))</f>
        <v/>
      </c>
      <c r="Q579" s="43" t="str">
        <f>IF('Section 10a Plan_Diffusion'!J34="","",IF('Section 10a Plan_Diffusion'!J34="«Choisir»","",'Section 10a Plan_Diffusion'!J34))</f>
        <v/>
      </c>
      <c r="R579" s="7" t="str">
        <f>IF('Section 10a Plan_Diffusion'!K34="","",'Section 10a Plan_Diffusion'!K34)</f>
        <v/>
      </c>
      <c r="S579" s="7" t="str">
        <f>IF('Section 10a Plan_Diffusion'!L34="","",'Section 10a Plan_Diffusion'!L34)</f>
        <v/>
      </c>
      <c r="T579" s="7" t="str">
        <f>IF('Section 10a Plan_Diffusion'!M34="","",'Section 10a Plan_Diffusion'!M34)</f>
        <v/>
      </c>
      <c r="U579" s="7" t="str">
        <f>IF('Section 10a Plan_Diffusion'!N34="","",'Section 10a Plan_Diffusion'!N34)</f>
        <v/>
      </c>
      <c r="V579" s="7">
        <f>'Section 10a Plan_Diffusion'!O34</f>
        <v>0</v>
      </c>
      <c r="W579" s="36">
        <f>'Section 10a Plan_Diffusion'!P34</f>
        <v>0</v>
      </c>
      <c r="X579" s="36">
        <f>'Section 10a Plan_Diffusion'!Q34</f>
        <v>0</v>
      </c>
      <c r="Y579" s="36">
        <f>'Section 10a Plan_Diffusion'!R34</f>
        <v>0</v>
      </c>
      <c r="Z579" s="36">
        <f>'Section 10a Plan_Diffusion'!S34</f>
        <v>0</v>
      </c>
      <c r="AA579" s="7">
        <f>'Section 10a Plan_Diffusion'!T34</f>
        <v>0</v>
      </c>
      <c r="AB579" s="7">
        <f>'Section 10a Plan_Diffusion'!U34</f>
        <v>0</v>
      </c>
    </row>
    <row r="580" spans="1:28">
      <c r="A580" s="7">
        <f>'Identification '!$F$11</f>
        <v>0</v>
      </c>
      <c r="B580" s="1276" t="str">
        <f>IF(AND('Identification '!$F$11="",'Identification '!$F$15&lt;&gt;""),'Identification '!$F$15,IF('Identification '!$F$11="","",IF('Identification '!$F$13="Inscrire le nom de votre organisme dans la cellule F15",'Identification '!$F$15,'Identification '!$F$13)))</f>
        <v/>
      </c>
      <c r="C580" s="7" t="str">
        <f>REF!$BM$8</f>
        <v>2026-2027</v>
      </c>
      <c r="D580" s="7" t="s">
        <v>3185</v>
      </c>
      <c r="E580" s="43" t="str">
        <f>'Identification '!$F$17</f>
        <v/>
      </c>
      <c r="F580" s="7" t="str">
        <f>'Identification '!$G$18</f>
        <v/>
      </c>
      <c r="G580" s="167" t="str">
        <f>IF('Section 10a Plan_Diffusion'!$D$6="","",'Section 10a Plan_Diffusion'!$D$6)</f>
        <v/>
      </c>
      <c r="H580" s="7" t="str">
        <f>IF('Section 10a Plan_Diffusion'!$D$8="","",'Section 10a Plan_Diffusion'!$D$8)</f>
        <v/>
      </c>
      <c r="I580" s="7" t="str">
        <f>IF('Section 10a Plan_Diffusion'!$K$8="","",'Section 10a Plan_Diffusion'!$K$8)</f>
        <v/>
      </c>
      <c r="J580" s="43" t="str">
        <f>IF('Section 10a Plan_Diffusion'!C35="","",'Section 10a Plan_Diffusion'!C35)</f>
        <v/>
      </c>
      <c r="K580" s="1177" t="str">
        <f>IF('Section 10a Plan_Diffusion'!D35="","",'Section 10a Plan_Diffusion'!D35)</f>
        <v/>
      </c>
      <c r="L580" s="43" t="str">
        <f>IF('Section 10a Plan_Diffusion'!E35="","",IF('Section 10a Plan_Diffusion'!E35="«Choisir»","",'Section 10a Plan_Diffusion'!E35))</f>
        <v/>
      </c>
      <c r="M580" s="43" t="str">
        <f>IF('Section 10a Plan_Diffusion'!F35="","",IF('Section 10a Plan_Diffusion'!F35="«Choisir»","",'Section 10a Plan_Diffusion'!F35))</f>
        <v/>
      </c>
      <c r="N580" s="43" t="str">
        <f>IF('Section 10a Plan_Diffusion'!G35="","",'Section 10a Plan_Diffusion'!G35)</f>
        <v/>
      </c>
      <c r="O580" s="43" t="str">
        <f>IF('Section 10a Plan_Diffusion'!H35="","",'Section 10a Plan_Diffusion'!H35)</f>
        <v/>
      </c>
      <c r="P580" s="43" t="str">
        <f>IF('Section 10a Plan_Diffusion'!I35="","",IF('Section 10a Plan_Diffusion'!I35="«Choisir»","",'Section 10a Plan_Diffusion'!I35))</f>
        <v/>
      </c>
      <c r="Q580" s="43" t="str">
        <f>IF('Section 10a Plan_Diffusion'!J35="","",IF('Section 10a Plan_Diffusion'!J35="«Choisir»","",'Section 10a Plan_Diffusion'!J35))</f>
        <v/>
      </c>
      <c r="R580" s="7" t="str">
        <f>IF('Section 10a Plan_Diffusion'!K35="","",'Section 10a Plan_Diffusion'!K35)</f>
        <v/>
      </c>
      <c r="S580" s="7" t="str">
        <f>IF('Section 10a Plan_Diffusion'!L35="","",'Section 10a Plan_Diffusion'!L35)</f>
        <v/>
      </c>
      <c r="T580" s="7" t="str">
        <f>IF('Section 10a Plan_Diffusion'!M35="","",'Section 10a Plan_Diffusion'!M35)</f>
        <v/>
      </c>
      <c r="U580" s="7" t="str">
        <f>IF('Section 10a Plan_Diffusion'!N35="","",'Section 10a Plan_Diffusion'!N35)</f>
        <v/>
      </c>
      <c r="V580" s="7">
        <f>'Section 10a Plan_Diffusion'!O35</f>
        <v>0</v>
      </c>
      <c r="W580" s="36">
        <f>'Section 10a Plan_Diffusion'!P35</f>
        <v>0</v>
      </c>
      <c r="X580" s="36">
        <f>'Section 10a Plan_Diffusion'!Q35</f>
        <v>0</v>
      </c>
      <c r="Y580" s="36">
        <f>'Section 10a Plan_Diffusion'!R35</f>
        <v>0</v>
      </c>
      <c r="Z580" s="36">
        <f>'Section 10a Plan_Diffusion'!S35</f>
        <v>0</v>
      </c>
      <c r="AA580" s="7">
        <f>'Section 10a Plan_Diffusion'!T35</f>
        <v>0</v>
      </c>
      <c r="AB580" s="7">
        <f>'Section 10a Plan_Diffusion'!U35</f>
        <v>0</v>
      </c>
    </row>
    <row r="581" spans="1:28">
      <c r="A581" s="7">
        <f>'Identification '!$F$11</f>
        <v>0</v>
      </c>
      <c r="B581" s="1276" t="str">
        <f>IF(AND('Identification '!$F$11="",'Identification '!$F$15&lt;&gt;""),'Identification '!$F$15,IF('Identification '!$F$11="","",IF('Identification '!$F$13="Inscrire le nom de votre organisme dans la cellule F15",'Identification '!$F$15,'Identification '!$F$13)))</f>
        <v/>
      </c>
      <c r="C581" s="7" t="str">
        <f>REF!$BM$8</f>
        <v>2026-2027</v>
      </c>
      <c r="D581" s="7" t="s">
        <v>3185</v>
      </c>
      <c r="E581" s="43" t="str">
        <f>'Identification '!$F$17</f>
        <v/>
      </c>
      <c r="F581" s="7" t="str">
        <f>'Identification '!$G$18</f>
        <v/>
      </c>
      <c r="G581" s="167" t="str">
        <f>IF('Section 10a Plan_Diffusion'!$D$6="","",'Section 10a Plan_Diffusion'!$D$6)</f>
        <v/>
      </c>
      <c r="H581" s="7" t="str">
        <f>IF('Section 10a Plan_Diffusion'!$D$8="","",'Section 10a Plan_Diffusion'!$D$8)</f>
        <v/>
      </c>
      <c r="I581" s="7" t="str">
        <f>IF('Section 10a Plan_Diffusion'!$K$8="","",'Section 10a Plan_Diffusion'!$K$8)</f>
        <v/>
      </c>
      <c r="J581" s="43" t="str">
        <f>IF('Section 10a Plan_Diffusion'!C36="","",'Section 10a Plan_Diffusion'!C36)</f>
        <v/>
      </c>
      <c r="K581" s="1177" t="str">
        <f>IF('Section 10a Plan_Diffusion'!D36="","",'Section 10a Plan_Diffusion'!D36)</f>
        <v/>
      </c>
      <c r="L581" s="43" t="str">
        <f>IF('Section 10a Plan_Diffusion'!E36="","",IF('Section 10a Plan_Diffusion'!E36="«Choisir»","",'Section 10a Plan_Diffusion'!E36))</f>
        <v/>
      </c>
      <c r="M581" s="43" t="str">
        <f>IF('Section 10a Plan_Diffusion'!F36="","",IF('Section 10a Plan_Diffusion'!F36="«Choisir»","",'Section 10a Plan_Diffusion'!F36))</f>
        <v/>
      </c>
      <c r="N581" s="43" t="str">
        <f>IF('Section 10a Plan_Diffusion'!G36="","",'Section 10a Plan_Diffusion'!G36)</f>
        <v/>
      </c>
      <c r="O581" s="43" t="str">
        <f>IF('Section 10a Plan_Diffusion'!H36="","",'Section 10a Plan_Diffusion'!H36)</f>
        <v/>
      </c>
      <c r="P581" s="43" t="str">
        <f>IF('Section 10a Plan_Diffusion'!I36="","",IF('Section 10a Plan_Diffusion'!I36="«Choisir»","",'Section 10a Plan_Diffusion'!I36))</f>
        <v/>
      </c>
      <c r="Q581" s="43" t="str">
        <f>IF('Section 10a Plan_Diffusion'!J36="","",IF('Section 10a Plan_Diffusion'!J36="«Choisir»","",'Section 10a Plan_Diffusion'!J36))</f>
        <v/>
      </c>
      <c r="R581" s="7" t="str">
        <f>IF('Section 10a Plan_Diffusion'!K36="","",'Section 10a Plan_Diffusion'!K36)</f>
        <v/>
      </c>
      <c r="S581" s="7" t="str">
        <f>IF('Section 10a Plan_Diffusion'!L36="","",'Section 10a Plan_Diffusion'!L36)</f>
        <v/>
      </c>
      <c r="T581" s="7" t="str">
        <f>IF('Section 10a Plan_Diffusion'!M36="","",'Section 10a Plan_Diffusion'!M36)</f>
        <v/>
      </c>
      <c r="U581" s="7" t="str">
        <f>IF('Section 10a Plan_Diffusion'!N36="","",'Section 10a Plan_Diffusion'!N36)</f>
        <v/>
      </c>
      <c r="V581" s="7">
        <f>'Section 10a Plan_Diffusion'!O36</f>
        <v>0</v>
      </c>
      <c r="W581" s="36">
        <f>'Section 10a Plan_Diffusion'!P36</f>
        <v>0</v>
      </c>
      <c r="X581" s="36">
        <f>'Section 10a Plan_Diffusion'!Q36</f>
        <v>0</v>
      </c>
      <c r="Y581" s="36">
        <f>'Section 10a Plan_Diffusion'!R36</f>
        <v>0</v>
      </c>
      <c r="Z581" s="36">
        <f>'Section 10a Plan_Diffusion'!S36</f>
        <v>0</v>
      </c>
      <c r="AA581" s="7">
        <f>'Section 10a Plan_Diffusion'!T36</f>
        <v>0</v>
      </c>
      <c r="AB581" s="7">
        <f>'Section 10a Plan_Diffusion'!U36</f>
        <v>0</v>
      </c>
    </row>
    <row r="582" spans="1:28">
      <c r="A582" s="7">
        <f>'Identification '!$F$11</f>
        <v>0</v>
      </c>
      <c r="B582" s="1276" t="str">
        <f>IF(AND('Identification '!$F$11="",'Identification '!$F$15&lt;&gt;""),'Identification '!$F$15,IF('Identification '!$F$11="","",IF('Identification '!$F$13="Inscrire le nom de votre organisme dans la cellule F15",'Identification '!$F$15,'Identification '!$F$13)))</f>
        <v/>
      </c>
      <c r="C582" s="7" t="str">
        <f>REF!$BM$8</f>
        <v>2026-2027</v>
      </c>
      <c r="D582" s="7" t="s">
        <v>3185</v>
      </c>
      <c r="E582" s="43" t="str">
        <f>'Identification '!$F$17</f>
        <v/>
      </c>
      <c r="F582" s="7" t="str">
        <f>'Identification '!$G$18</f>
        <v/>
      </c>
      <c r="G582" s="167" t="str">
        <f>IF('Section 10a Plan_Diffusion'!$D$6="","",'Section 10a Plan_Diffusion'!$D$6)</f>
        <v/>
      </c>
      <c r="H582" s="7" t="str">
        <f>IF('Section 10a Plan_Diffusion'!$D$8="","",'Section 10a Plan_Diffusion'!$D$8)</f>
        <v/>
      </c>
      <c r="I582" s="7" t="str">
        <f>IF('Section 10a Plan_Diffusion'!$K$8="","",'Section 10a Plan_Diffusion'!$K$8)</f>
        <v/>
      </c>
      <c r="J582" s="43" t="str">
        <f>IF('Section 10a Plan_Diffusion'!C37="","",'Section 10a Plan_Diffusion'!C37)</f>
        <v/>
      </c>
      <c r="K582" s="1177" t="str">
        <f>IF('Section 10a Plan_Diffusion'!D37="","",'Section 10a Plan_Diffusion'!D37)</f>
        <v/>
      </c>
      <c r="L582" s="43" t="str">
        <f>IF('Section 10a Plan_Diffusion'!E37="","",IF('Section 10a Plan_Diffusion'!E37="«Choisir»","",'Section 10a Plan_Diffusion'!E37))</f>
        <v/>
      </c>
      <c r="M582" s="43" t="str">
        <f>IF('Section 10a Plan_Diffusion'!F37="","",IF('Section 10a Plan_Diffusion'!F37="«Choisir»","",'Section 10a Plan_Diffusion'!F37))</f>
        <v/>
      </c>
      <c r="N582" s="43" t="str">
        <f>IF('Section 10a Plan_Diffusion'!G37="","",'Section 10a Plan_Diffusion'!G37)</f>
        <v/>
      </c>
      <c r="O582" s="43" t="str">
        <f>IF('Section 10a Plan_Diffusion'!H37="","",'Section 10a Plan_Diffusion'!H37)</f>
        <v/>
      </c>
      <c r="P582" s="43" t="str">
        <f>IF('Section 10a Plan_Diffusion'!I37="","",IF('Section 10a Plan_Diffusion'!I37="«Choisir»","",'Section 10a Plan_Diffusion'!I37))</f>
        <v/>
      </c>
      <c r="Q582" s="43" t="str">
        <f>IF('Section 10a Plan_Diffusion'!J37="","",IF('Section 10a Plan_Diffusion'!J37="«Choisir»","",'Section 10a Plan_Diffusion'!J37))</f>
        <v/>
      </c>
      <c r="R582" s="7" t="str">
        <f>IF('Section 10a Plan_Diffusion'!K37="","",'Section 10a Plan_Diffusion'!K37)</f>
        <v/>
      </c>
      <c r="S582" s="7" t="str">
        <f>IF('Section 10a Plan_Diffusion'!L37="","",'Section 10a Plan_Diffusion'!L37)</f>
        <v/>
      </c>
      <c r="T582" s="7" t="str">
        <f>IF('Section 10a Plan_Diffusion'!M37="","",'Section 10a Plan_Diffusion'!M37)</f>
        <v/>
      </c>
      <c r="U582" s="7" t="str">
        <f>IF('Section 10a Plan_Diffusion'!N37="","",'Section 10a Plan_Diffusion'!N37)</f>
        <v/>
      </c>
      <c r="V582" s="7">
        <f>'Section 10a Plan_Diffusion'!O37</f>
        <v>0</v>
      </c>
      <c r="W582" s="36">
        <f>'Section 10a Plan_Diffusion'!P37</f>
        <v>0</v>
      </c>
      <c r="X582" s="36">
        <f>'Section 10a Plan_Diffusion'!Q37</f>
        <v>0</v>
      </c>
      <c r="Y582" s="36">
        <f>'Section 10a Plan_Diffusion'!R37</f>
        <v>0</v>
      </c>
      <c r="Z582" s="36">
        <f>'Section 10a Plan_Diffusion'!S37</f>
        <v>0</v>
      </c>
      <c r="AA582" s="7">
        <f>'Section 10a Plan_Diffusion'!T37</f>
        <v>0</v>
      </c>
      <c r="AB582" s="7">
        <f>'Section 10a Plan_Diffusion'!U37</f>
        <v>0</v>
      </c>
    </row>
    <row r="583" spans="1:28">
      <c r="A583" s="7">
        <f>'Identification '!$F$11</f>
        <v>0</v>
      </c>
      <c r="B583" s="1276" t="str">
        <f>IF(AND('Identification '!$F$11="",'Identification '!$F$15&lt;&gt;""),'Identification '!$F$15,IF('Identification '!$F$11="","",IF('Identification '!$F$13="Inscrire le nom de votre organisme dans la cellule F15",'Identification '!$F$15,'Identification '!$F$13)))</f>
        <v/>
      </c>
      <c r="C583" s="7" t="str">
        <f>REF!$BM$8</f>
        <v>2026-2027</v>
      </c>
      <c r="D583" s="7" t="s">
        <v>3185</v>
      </c>
      <c r="E583" s="43" t="str">
        <f>'Identification '!$F$17</f>
        <v/>
      </c>
      <c r="F583" s="7" t="str">
        <f>'Identification '!$G$18</f>
        <v/>
      </c>
      <c r="G583" s="167" t="str">
        <f>IF('Section 10a Plan_Diffusion'!$D$6="","",'Section 10a Plan_Diffusion'!$D$6)</f>
        <v/>
      </c>
      <c r="H583" s="7" t="str">
        <f>IF('Section 10a Plan_Diffusion'!$D$8="","",'Section 10a Plan_Diffusion'!$D$8)</f>
        <v/>
      </c>
      <c r="I583" s="7" t="str">
        <f>IF('Section 10a Plan_Diffusion'!$K$8="","",'Section 10a Plan_Diffusion'!$K$8)</f>
        <v/>
      </c>
      <c r="J583" s="43" t="str">
        <f>IF('Section 10a Plan_Diffusion'!C38="","",'Section 10a Plan_Diffusion'!C38)</f>
        <v/>
      </c>
      <c r="K583" s="1177" t="str">
        <f>IF('Section 10a Plan_Diffusion'!D38="","",'Section 10a Plan_Diffusion'!D38)</f>
        <v/>
      </c>
      <c r="L583" s="43" t="str">
        <f>IF('Section 10a Plan_Diffusion'!E38="","",IF('Section 10a Plan_Diffusion'!E38="«Choisir»","",'Section 10a Plan_Diffusion'!E38))</f>
        <v/>
      </c>
      <c r="M583" s="43" t="str">
        <f>IF('Section 10a Plan_Diffusion'!F38="","",IF('Section 10a Plan_Diffusion'!F38="«Choisir»","",'Section 10a Plan_Diffusion'!F38))</f>
        <v/>
      </c>
      <c r="N583" s="43" t="str">
        <f>IF('Section 10a Plan_Diffusion'!G38="","",'Section 10a Plan_Diffusion'!G38)</f>
        <v/>
      </c>
      <c r="O583" s="43" t="str">
        <f>IF('Section 10a Plan_Diffusion'!H38="","",'Section 10a Plan_Diffusion'!H38)</f>
        <v/>
      </c>
      <c r="P583" s="43" t="str">
        <f>IF('Section 10a Plan_Diffusion'!I38="","",IF('Section 10a Plan_Diffusion'!I38="«Choisir»","",'Section 10a Plan_Diffusion'!I38))</f>
        <v/>
      </c>
      <c r="Q583" s="43" t="str">
        <f>IF('Section 10a Plan_Diffusion'!J38="","",IF('Section 10a Plan_Diffusion'!J38="«Choisir»","",'Section 10a Plan_Diffusion'!J38))</f>
        <v/>
      </c>
      <c r="R583" s="7" t="str">
        <f>IF('Section 10a Plan_Diffusion'!K38="","",'Section 10a Plan_Diffusion'!K38)</f>
        <v/>
      </c>
      <c r="S583" s="7" t="str">
        <f>IF('Section 10a Plan_Diffusion'!L38="","",'Section 10a Plan_Diffusion'!L38)</f>
        <v/>
      </c>
      <c r="T583" s="7" t="str">
        <f>IF('Section 10a Plan_Diffusion'!M38="","",'Section 10a Plan_Diffusion'!M38)</f>
        <v/>
      </c>
      <c r="U583" s="7" t="str">
        <f>IF('Section 10a Plan_Diffusion'!N38="","",'Section 10a Plan_Diffusion'!N38)</f>
        <v/>
      </c>
      <c r="V583" s="7">
        <f>'Section 10a Plan_Diffusion'!O38</f>
        <v>0</v>
      </c>
      <c r="W583" s="36">
        <f>'Section 10a Plan_Diffusion'!P38</f>
        <v>0</v>
      </c>
      <c r="X583" s="36">
        <f>'Section 10a Plan_Diffusion'!Q38</f>
        <v>0</v>
      </c>
      <c r="Y583" s="36">
        <f>'Section 10a Plan_Diffusion'!R38</f>
        <v>0</v>
      </c>
      <c r="Z583" s="36">
        <f>'Section 10a Plan_Diffusion'!S38</f>
        <v>0</v>
      </c>
      <c r="AA583" s="7">
        <f>'Section 10a Plan_Diffusion'!T38</f>
        <v>0</v>
      </c>
      <c r="AB583" s="7">
        <f>'Section 10a Plan_Diffusion'!U38</f>
        <v>0</v>
      </c>
    </row>
    <row r="584" spans="1:28">
      <c r="A584" s="7">
        <f>'Identification '!$F$11</f>
        <v>0</v>
      </c>
      <c r="B584" s="1276" t="str">
        <f>IF(AND('Identification '!$F$11="",'Identification '!$F$15&lt;&gt;""),'Identification '!$F$15,IF('Identification '!$F$11="","",IF('Identification '!$F$13="Inscrire le nom de votre organisme dans la cellule F15",'Identification '!$F$15,'Identification '!$F$13)))</f>
        <v/>
      </c>
      <c r="C584" s="7" t="str">
        <f>REF!$BM$8</f>
        <v>2026-2027</v>
      </c>
      <c r="D584" s="7" t="s">
        <v>3185</v>
      </c>
      <c r="E584" s="43" t="str">
        <f>'Identification '!$F$17</f>
        <v/>
      </c>
      <c r="F584" s="7" t="str">
        <f>'Identification '!$G$18</f>
        <v/>
      </c>
      <c r="G584" s="167" t="str">
        <f>IF('Section 10a Plan_Diffusion'!$D$6="","",'Section 10a Plan_Diffusion'!$D$6)</f>
        <v/>
      </c>
      <c r="H584" s="7" t="str">
        <f>IF('Section 10a Plan_Diffusion'!$D$8="","",'Section 10a Plan_Diffusion'!$D$8)</f>
        <v/>
      </c>
      <c r="I584" s="7" t="str">
        <f>IF('Section 10a Plan_Diffusion'!$K$8="","",'Section 10a Plan_Diffusion'!$K$8)</f>
        <v/>
      </c>
      <c r="J584" s="43" t="str">
        <f>IF('Section 10a Plan_Diffusion'!C39="","",'Section 10a Plan_Diffusion'!C39)</f>
        <v/>
      </c>
      <c r="K584" s="1177" t="str">
        <f>IF('Section 10a Plan_Diffusion'!D39="","",'Section 10a Plan_Diffusion'!D39)</f>
        <v/>
      </c>
      <c r="L584" s="43" t="str">
        <f>IF('Section 10a Plan_Diffusion'!E39="","",IF('Section 10a Plan_Diffusion'!E39="«Choisir»","",'Section 10a Plan_Diffusion'!E39))</f>
        <v/>
      </c>
      <c r="M584" s="43" t="str">
        <f>IF('Section 10a Plan_Diffusion'!F39="","",IF('Section 10a Plan_Diffusion'!F39="«Choisir»","",'Section 10a Plan_Diffusion'!F39))</f>
        <v/>
      </c>
      <c r="N584" s="43" t="str">
        <f>IF('Section 10a Plan_Diffusion'!G39="","",'Section 10a Plan_Diffusion'!G39)</f>
        <v/>
      </c>
      <c r="O584" s="43" t="str">
        <f>IF('Section 10a Plan_Diffusion'!H39="","",'Section 10a Plan_Diffusion'!H39)</f>
        <v/>
      </c>
      <c r="P584" s="43" t="str">
        <f>IF('Section 10a Plan_Diffusion'!I39="","",IF('Section 10a Plan_Diffusion'!I39="«Choisir»","",'Section 10a Plan_Diffusion'!I39))</f>
        <v/>
      </c>
      <c r="Q584" s="43" t="str">
        <f>IF('Section 10a Plan_Diffusion'!J39="","",IF('Section 10a Plan_Diffusion'!J39="«Choisir»","",'Section 10a Plan_Diffusion'!J39))</f>
        <v/>
      </c>
      <c r="R584" s="7" t="str">
        <f>IF('Section 10a Plan_Diffusion'!K39="","",'Section 10a Plan_Diffusion'!K39)</f>
        <v/>
      </c>
      <c r="S584" s="7" t="str">
        <f>IF('Section 10a Plan_Diffusion'!L39="","",'Section 10a Plan_Diffusion'!L39)</f>
        <v/>
      </c>
      <c r="T584" s="7" t="str">
        <f>IF('Section 10a Plan_Diffusion'!M39="","",'Section 10a Plan_Diffusion'!M39)</f>
        <v/>
      </c>
      <c r="U584" s="7" t="str">
        <f>IF('Section 10a Plan_Diffusion'!N39="","",'Section 10a Plan_Diffusion'!N39)</f>
        <v/>
      </c>
      <c r="V584" s="7">
        <f>'Section 10a Plan_Diffusion'!O39</f>
        <v>0</v>
      </c>
      <c r="W584" s="36">
        <f>'Section 10a Plan_Diffusion'!P39</f>
        <v>0</v>
      </c>
      <c r="X584" s="36">
        <f>'Section 10a Plan_Diffusion'!Q39</f>
        <v>0</v>
      </c>
      <c r="Y584" s="36">
        <f>'Section 10a Plan_Diffusion'!R39</f>
        <v>0</v>
      </c>
      <c r="Z584" s="36">
        <f>'Section 10a Plan_Diffusion'!S39</f>
        <v>0</v>
      </c>
      <c r="AA584" s="7">
        <f>'Section 10a Plan_Diffusion'!T39</f>
        <v>0</v>
      </c>
      <c r="AB584" s="7">
        <f>'Section 10a Plan_Diffusion'!U39</f>
        <v>0</v>
      </c>
    </row>
    <row r="585" spans="1:28">
      <c r="A585" s="7">
        <f>'Identification '!$F$11</f>
        <v>0</v>
      </c>
      <c r="B585" s="1276" t="str">
        <f>IF(AND('Identification '!$F$11="",'Identification '!$F$15&lt;&gt;""),'Identification '!$F$15,IF('Identification '!$F$11="","",IF('Identification '!$F$13="Inscrire le nom de votre organisme dans la cellule F15",'Identification '!$F$15,'Identification '!$F$13)))</f>
        <v/>
      </c>
      <c r="C585" s="7" t="str">
        <f>REF!$BM$8</f>
        <v>2026-2027</v>
      </c>
      <c r="D585" s="7" t="s">
        <v>3185</v>
      </c>
      <c r="E585" s="43" t="str">
        <f>'Identification '!$F$17</f>
        <v/>
      </c>
      <c r="F585" s="7" t="str">
        <f>'Identification '!$G$18</f>
        <v/>
      </c>
      <c r="G585" s="167" t="str">
        <f>IF('Section 10a Plan_Diffusion'!$D$6="","",'Section 10a Plan_Diffusion'!$D$6)</f>
        <v/>
      </c>
      <c r="H585" s="7" t="str">
        <f>IF('Section 10a Plan_Diffusion'!$D$8="","",'Section 10a Plan_Diffusion'!$D$8)</f>
        <v/>
      </c>
      <c r="I585" s="7" t="str">
        <f>IF('Section 10a Plan_Diffusion'!$K$8="","",'Section 10a Plan_Diffusion'!$K$8)</f>
        <v/>
      </c>
      <c r="J585" s="43" t="str">
        <f>IF('Section 10a Plan_Diffusion'!C40="","",'Section 10a Plan_Diffusion'!C40)</f>
        <v/>
      </c>
      <c r="K585" s="1177" t="str">
        <f>IF('Section 10a Plan_Diffusion'!D40="","",'Section 10a Plan_Diffusion'!D40)</f>
        <v/>
      </c>
      <c r="L585" s="43" t="str">
        <f>IF('Section 10a Plan_Diffusion'!E40="","",IF('Section 10a Plan_Diffusion'!E40="«Choisir»","",'Section 10a Plan_Diffusion'!E40))</f>
        <v/>
      </c>
      <c r="M585" s="43" t="str">
        <f>IF('Section 10a Plan_Diffusion'!F40="","",IF('Section 10a Plan_Diffusion'!F40="«Choisir»","",'Section 10a Plan_Diffusion'!F40))</f>
        <v/>
      </c>
      <c r="N585" s="43" t="str">
        <f>IF('Section 10a Plan_Diffusion'!G40="","",'Section 10a Plan_Diffusion'!G40)</f>
        <v/>
      </c>
      <c r="O585" s="43" t="str">
        <f>IF('Section 10a Plan_Diffusion'!H40="","",'Section 10a Plan_Diffusion'!H40)</f>
        <v/>
      </c>
      <c r="P585" s="43" t="str">
        <f>IF('Section 10a Plan_Diffusion'!I40="","",IF('Section 10a Plan_Diffusion'!I40="«Choisir»","",'Section 10a Plan_Diffusion'!I40))</f>
        <v/>
      </c>
      <c r="Q585" s="43" t="str">
        <f>IF('Section 10a Plan_Diffusion'!J40="","",IF('Section 10a Plan_Diffusion'!J40="«Choisir»","",'Section 10a Plan_Diffusion'!J40))</f>
        <v/>
      </c>
      <c r="R585" s="7" t="str">
        <f>IF('Section 10a Plan_Diffusion'!K40="","",'Section 10a Plan_Diffusion'!K40)</f>
        <v/>
      </c>
      <c r="S585" s="7" t="str">
        <f>IF('Section 10a Plan_Diffusion'!L40="","",'Section 10a Plan_Diffusion'!L40)</f>
        <v/>
      </c>
      <c r="T585" s="7" t="str">
        <f>IF('Section 10a Plan_Diffusion'!M40="","",'Section 10a Plan_Diffusion'!M40)</f>
        <v/>
      </c>
      <c r="U585" s="7" t="str">
        <f>IF('Section 10a Plan_Diffusion'!N40="","",'Section 10a Plan_Diffusion'!N40)</f>
        <v/>
      </c>
      <c r="V585" s="7">
        <f>'Section 10a Plan_Diffusion'!O40</f>
        <v>0</v>
      </c>
      <c r="W585" s="36">
        <f>'Section 10a Plan_Diffusion'!P40</f>
        <v>0</v>
      </c>
      <c r="X585" s="36">
        <f>'Section 10a Plan_Diffusion'!Q40</f>
        <v>0</v>
      </c>
      <c r="Y585" s="36">
        <f>'Section 10a Plan_Diffusion'!R40</f>
        <v>0</v>
      </c>
      <c r="Z585" s="36">
        <f>'Section 10a Plan_Diffusion'!S40</f>
        <v>0</v>
      </c>
      <c r="AA585" s="7">
        <f>'Section 10a Plan_Diffusion'!T40</f>
        <v>0</v>
      </c>
      <c r="AB585" s="7">
        <f>'Section 10a Plan_Diffusion'!U40</f>
        <v>0</v>
      </c>
    </row>
    <row r="586" spans="1:28">
      <c r="A586" s="7">
        <f>'Identification '!$F$11</f>
        <v>0</v>
      </c>
      <c r="B586" s="1276" t="str">
        <f>IF(AND('Identification '!$F$11="",'Identification '!$F$15&lt;&gt;""),'Identification '!$F$15,IF('Identification '!$F$11="","",IF('Identification '!$F$13="Inscrire le nom de votre organisme dans la cellule F15",'Identification '!$F$15,'Identification '!$F$13)))</f>
        <v/>
      </c>
      <c r="C586" s="7" t="str">
        <f>REF!$BM$8</f>
        <v>2026-2027</v>
      </c>
      <c r="D586" s="7" t="s">
        <v>3185</v>
      </c>
      <c r="E586" s="43" t="str">
        <f>'Identification '!$F$17</f>
        <v/>
      </c>
      <c r="F586" s="7" t="str">
        <f>'Identification '!$G$18</f>
        <v/>
      </c>
      <c r="G586" s="167" t="str">
        <f>IF('Section 10a Plan_Diffusion'!$D$6="","",'Section 10a Plan_Diffusion'!$D$6)</f>
        <v/>
      </c>
      <c r="H586" s="7" t="str">
        <f>IF('Section 10a Plan_Diffusion'!$D$8="","",'Section 10a Plan_Diffusion'!$D$8)</f>
        <v/>
      </c>
      <c r="I586" s="7" t="str">
        <f>IF('Section 10a Plan_Diffusion'!$K$8="","",'Section 10a Plan_Diffusion'!$K$8)</f>
        <v/>
      </c>
      <c r="J586" s="43" t="str">
        <f>IF('Section 10a Plan_Diffusion'!C41="","",'Section 10a Plan_Diffusion'!C41)</f>
        <v/>
      </c>
      <c r="K586" s="1177" t="str">
        <f>IF('Section 10a Plan_Diffusion'!D41="","",'Section 10a Plan_Diffusion'!D41)</f>
        <v/>
      </c>
      <c r="L586" s="43" t="str">
        <f>IF('Section 10a Plan_Diffusion'!E41="","",IF('Section 10a Plan_Diffusion'!E41="«Choisir»","",'Section 10a Plan_Diffusion'!E41))</f>
        <v/>
      </c>
      <c r="M586" s="43" t="str">
        <f>IF('Section 10a Plan_Diffusion'!F41="","",IF('Section 10a Plan_Diffusion'!F41="«Choisir»","",'Section 10a Plan_Diffusion'!F41))</f>
        <v/>
      </c>
      <c r="N586" s="43" t="str">
        <f>IF('Section 10a Plan_Diffusion'!G41="","",'Section 10a Plan_Diffusion'!G41)</f>
        <v/>
      </c>
      <c r="O586" s="43" t="str">
        <f>IF('Section 10a Plan_Diffusion'!H41="","",'Section 10a Plan_Diffusion'!H41)</f>
        <v/>
      </c>
      <c r="P586" s="43" t="str">
        <f>IF('Section 10a Plan_Diffusion'!I41="","",IF('Section 10a Plan_Diffusion'!I41="«Choisir»","",'Section 10a Plan_Diffusion'!I41))</f>
        <v/>
      </c>
      <c r="Q586" s="43" t="str">
        <f>IF('Section 10a Plan_Diffusion'!J41="","",IF('Section 10a Plan_Diffusion'!J41="«Choisir»","",'Section 10a Plan_Diffusion'!J41))</f>
        <v/>
      </c>
      <c r="R586" s="7" t="str">
        <f>IF('Section 10a Plan_Diffusion'!K41="","",'Section 10a Plan_Diffusion'!K41)</f>
        <v/>
      </c>
      <c r="S586" s="7" t="str">
        <f>IF('Section 10a Plan_Diffusion'!L41="","",'Section 10a Plan_Diffusion'!L41)</f>
        <v/>
      </c>
      <c r="T586" s="7" t="str">
        <f>IF('Section 10a Plan_Diffusion'!M41="","",'Section 10a Plan_Diffusion'!M41)</f>
        <v/>
      </c>
      <c r="U586" s="7" t="str">
        <f>IF('Section 10a Plan_Diffusion'!N41="","",'Section 10a Plan_Diffusion'!N41)</f>
        <v/>
      </c>
      <c r="V586" s="7">
        <f>'Section 10a Plan_Diffusion'!O41</f>
        <v>0</v>
      </c>
      <c r="W586" s="36">
        <f>'Section 10a Plan_Diffusion'!P41</f>
        <v>0</v>
      </c>
      <c r="X586" s="36">
        <f>'Section 10a Plan_Diffusion'!Q41</f>
        <v>0</v>
      </c>
      <c r="Y586" s="36">
        <f>'Section 10a Plan_Diffusion'!R41</f>
        <v>0</v>
      </c>
      <c r="Z586" s="36">
        <f>'Section 10a Plan_Diffusion'!S41</f>
        <v>0</v>
      </c>
      <c r="AA586" s="7">
        <f>'Section 10a Plan_Diffusion'!T41</f>
        <v>0</v>
      </c>
      <c r="AB586" s="7">
        <f>'Section 10a Plan_Diffusion'!U41</f>
        <v>0</v>
      </c>
    </row>
    <row r="587" spans="1:28">
      <c r="A587" s="7">
        <f>'Identification '!$F$11</f>
        <v>0</v>
      </c>
      <c r="B587" s="1276" t="str">
        <f>IF(AND('Identification '!$F$11="",'Identification '!$F$15&lt;&gt;""),'Identification '!$F$15,IF('Identification '!$F$11="","",IF('Identification '!$F$13="Inscrire le nom de votre organisme dans la cellule F15",'Identification '!$F$15,'Identification '!$F$13)))</f>
        <v/>
      </c>
      <c r="C587" s="7" t="str">
        <f>REF!$BM$8</f>
        <v>2026-2027</v>
      </c>
      <c r="D587" s="7" t="s">
        <v>3185</v>
      </c>
      <c r="E587" s="43" t="str">
        <f>'Identification '!$F$17</f>
        <v/>
      </c>
      <c r="F587" s="7" t="str">
        <f>'Identification '!$G$18</f>
        <v/>
      </c>
      <c r="G587" s="167" t="str">
        <f>IF('Section 10a Plan_Diffusion'!$D$6="","",'Section 10a Plan_Diffusion'!$D$6)</f>
        <v/>
      </c>
      <c r="H587" s="7" t="str">
        <f>IF('Section 10a Plan_Diffusion'!$D$8="","",'Section 10a Plan_Diffusion'!$D$8)</f>
        <v/>
      </c>
      <c r="I587" s="7" t="str">
        <f>IF('Section 10a Plan_Diffusion'!$K$8="","",'Section 10a Plan_Diffusion'!$K$8)</f>
        <v/>
      </c>
      <c r="J587" s="43" t="str">
        <f>IF('Section 10a Plan_Diffusion'!C42="","",'Section 10a Plan_Diffusion'!C42)</f>
        <v/>
      </c>
      <c r="K587" s="1177" t="str">
        <f>IF('Section 10a Plan_Diffusion'!D42="","",'Section 10a Plan_Diffusion'!D42)</f>
        <v/>
      </c>
      <c r="L587" s="43" t="str">
        <f>IF('Section 10a Plan_Diffusion'!E42="","",IF('Section 10a Plan_Diffusion'!E42="«Choisir»","",'Section 10a Plan_Diffusion'!E42))</f>
        <v/>
      </c>
      <c r="M587" s="43" t="str">
        <f>IF('Section 10a Plan_Diffusion'!F42="","",IF('Section 10a Plan_Diffusion'!F42="«Choisir»","",'Section 10a Plan_Diffusion'!F42))</f>
        <v/>
      </c>
      <c r="N587" s="43" t="str">
        <f>IF('Section 10a Plan_Diffusion'!G42="","",'Section 10a Plan_Diffusion'!G42)</f>
        <v/>
      </c>
      <c r="O587" s="43" t="str">
        <f>IF('Section 10a Plan_Diffusion'!H42="","",'Section 10a Plan_Diffusion'!H42)</f>
        <v/>
      </c>
      <c r="P587" s="43" t="str">
        <f>IF('Section 10a Plan_Diffusion'!I42="","",IF('Section 10a Plan_Diffusion'!I42="«Choisir»","",'Section 10a Plan_Diffusion'!I42))</f>
        <v/>
      </c>
      <c r="Q587" s="43" t="str">
        <f>IF('Section 10a Plan_Diffusion'!J42="","",IF('Section 10a Plan_Diffusion'!J42="«Choisir»","",'Section 10a Plan_Diffusion'!J42))</f>
        <v/>
      </c>
      <c r="R587" s="7" t="str">
        <f>IF('Section 10a Plan_Diffusion'!K42="","",'Section 10a Plan_Diffusion'!K42)</f>
        <v/>
      </c>
      <c r="S587" s="7" t="str">
        <f>IF('Section 10a Plan_Diffusion'!L42="","",'Section 10a Plan_Diffusion'!L42)</f>
        <v/>
      </c>
      <c r="T587" s="7" t="str">
        <f>IF('Section 10a Plan_Diffusion'!M42="","",'Section 10a Plan_Diffusion'!M42)</f>
        <v/>
      </c>
      <c r="U587" s="7" t="str">
        <f>IF('Section 10a Plan_Diffusion'!N42="","",'Section 10a Plan_Diffusion'!N42)</f>
        <v/>
      </c>
      <c r="V587" s="7">
        <f>'Section 10a Plan_Diffusion'!O42</f>
        <v>0</v>
      </c>
      <c r="W587" s="36">
        <f>'Section 10a Plan_Diffusion'!P42</f>
        <v>0</v>
      </c>
      <c r="X587" s="36">
        <f>'Section 10a Plan_Diffusion'!Q42</f>
        <v>0</v>
      </c>
      <c r="Y587" s="36">
        <f>'Section 10a Plan_Diffusion'!R42</f>
        <v>0</v>
      </c>
      <c r="Z587" s="36">
        <f>'Section 10a Plan_Diffusion'!S42</f>
        <v>0</v>
      </c>
      <c r="AA587" s="7">
        <f>'Section 10a Plan_Diffusion'!T42</f>
        <v>0</v>
      </c>
      <c r="AB587" s="7">
        <f>'Section 10a Plan_Diffusion'!U42</f>
        <v>0</v>
      </c>
    </row>
    <row r="588" spans="1:28">
      <c r="A588" s="7">
        <f>'Identification '!$F$11</f>
        <v>0</v>
      </c>
      <c r="B588" s="1276" t="str">
        <f>IF(AND('Identification '!$F$11="",'Identification '!$F$15&lt;&gt;""),'Identification '!$F$15,IF('Identification '!$F$11="","",IF('Identification '!$F$13="Inscrire le nom de votre organisme dans la cellule F15",'Identification '!$F$15,'Identification '!$F$13)))</f>
        <v/>
      </c>
      <c r="C588" s="7" t="str">
        <f>REF!$BM$8</f>
        <v>2026-2027</v>
      </c>
      <c r="D588" s="7" t="s">
        <v>3185</v>
      </c>
      <c r="E588" s="43" t="str">
        <f>'Identification '!$F$17</f>
        <v/>
      </c>
      <c r="F588" s="7" t="str">
        <f>'Identification '!$G$18</f>
        <v/>
      </c>
      <c r="G588" s="167" t="str">
        <f>IF('Section 10a Plan_Diffusion'!$D$6="","",'Section 10a Plan_Diffusion'!$D$6)</f>
        <v/>
      </c>
      <c r="H588" s="7" t="str">
        <f>IF('Section 10a Plan_Diffusion'!$D$8="","",'Section 10a Plan_Diffusion'!$D$8)</f>
        <v/>
      </c>
      <c r="I588" s="7" t="str">
        <f>IF('Section 10a Plan_Diffusion'!$K$8="","",'Section 10a Plan_Diffusion'!$K$8)</f>
        <v/>
      </c>
      <c r="J588" s="43" t="str">
        <f>IF('Section 10a Plan_Diffusion'!C43="","",'Section 10a Plan_Diffusion'!C43)</f>
        <v/>
      </c>
      <c r="K588" s="1177" t="str">
        <f>IF('Section 10a Plan_Diffusion'!D43="","",'Section 10a Plan_Diffusion'!D43)</f>
        <v/>
      </c>
      <c r="L588" s="43" t="str">
        <f>IF('Section 10a Plan_Diffusion'!E43="","",IF('Section 10a Plan_Diffusion'!E43="«Choisir»","",'Section 10a Plan_Diffusion'!E43))</f>
        <v/>
      </c>
      <c r="M588" s="43" t="str">
        <f>IF('Section 10a Plan_Diffusion'!F43="","",IF('Section 10a Plan_Diffusion'!F43="«Choisir»","",'Section 10a Plan_Diffusion'!F43))</f>
        <v/>
      </c>
      <c r="N588" s="43" t="str">
        <f>IF('Section 10a Plan_Diffusion'!G43="","",'Section 10a Plan_Diffusion'!G43)</f>
        <v/>
      </c>
      <c r="O588" s="43" t="str">
        <f>IF('Section 10a Plan_Diffusion'!H43="","",'Section 10a Plan_Diffusion'!H43)</f>
        <v/>
      </c>
      <c r="P588" s="43" t="str">
        <f>IF('Section 10a Plan_Diffusion'!I43="","",IF('Section 10a Plan_Diffusion'!I43="«Choisir»","",'Section 10a Plan_Diffusion'!I43))</f>
        <v/>
      </c>
      <c r="Q588" s="43" t="str">
        <f>IF('Section 10a Plan_Diffusion'!J43="","",IF('Section 10a Plan_Diffusion'!J43="«Choisir»","",'Section 10a Plan_Diffusion'!J43))</f>
        <v/>
      </c>
      <c r="R588" s="7" t="str">
        <f>IF('Section 10a Plan_Diffusion'!K43="","",'Section 10a Plan_Diffusion'!K43)</f>
        <v/>
      </c>
      <c r="S588" s="7" t="str">
        <f>IF('Section 10a Plan_Diffusion'!L43="","",'Section 10a Plan_Diffusion'!L43)</f>
        <v/>
      </c>
      <c r="T588" s="7" t="str">
        <f>IF('Section 10a Plan_Diffusion'!M43="","",'Section 10a Plan_Diffusion'!M43)</f>
        <v/>
      </c>
      <c r="U588" s="7" t="str">
        <f>IF('Section 10a Plan_Diffusion'!N43="","",'Section 10a Plan_Diffusion'!N43)</f>
        <v/>
      </c>
      <c r="V588" s="7">
        <f>'Section 10a Plan_Diffusion'!O43</f>
        <v>0</v>
      </c>
      <c r="W588" s="36">
        <f>'Section 10a Plan_Diffusion'!P43</f>
        <v>0</v>
      </c>
      <c r="X588" s="36">
        <f>'Section 10a Plan_Diffusion'!Q43</f>
        <v>0</v>
      </c>
      <c r="Y588" s="36">
        <f>'Section 10a Plan_Diffusion'!R43</f>
        <v>0</v>
      </c>
      <c r="Z588" s="36">
        <f>'Section 10a Plan_Diffusion'!S43</f>
        <v>0</v>
      </c>
      <c r="AA588" s="7">
        <f>'Section 10a Plan_Diffusion'!T43</f>
        <v>0</v>
      </c>
      <c r="AB588" s="7">
        <f>'Section 10a Plan_Diffusion'!U43</f>
        <v>0</v>
      </c>
    </row>
    <row r="589" spans="1:28">
      <c r="A589" s="7">
        <f>'Identification '!$F$11</f>
        <v>0</v>
      </c>
      <c r="B589" s="1276" t="str">
        <f>IF(AND('Identification '!$F$11="",'Identification '!$F$15&lt;&gt;""),'Identification '!$F$15,IF('Identification '!$F$11="","",IF('Identification '!$F$13="Inscrire le nom de votre organisme dans la cellule F15",'Identification '!$F$15,'Identification '!$F$13)))</f>
        <v/>
      </c>
      <c r="C589" s="7" t="str">
        <f>REF!$BM$8</f>
        <v>2026-2027</v>
      </c>
      <c r="D589" s="7" t="s">
        <v>3185</v>
      </c>
      <c r="E589" s="43" t="str">
        <f>'Identification '!$F$17</f>
        <v/>
      </c>
      <c r="F589" s="7" t="str">
        <f>'Identification '!$G$18</f>
        <v/>
      </c>
      <c r="G589" s="167" t="str">
        <f>IF('Section 10a Plan_Diffusion'!$D$6="","",'Section 10a Plan_Diffusion'!$D$6)</f>
        <v/>
      </c>
      <c r="H589" s="7" t="str">
        <f>IF('Section 10a Plan_Diffusion'!$D$8="","",'Section 10a Plan_Diffusion'!$D$8)</f>
        <v/>
      </c>
      <c r="I589" s="7" t="str">
        <f>IF('Section 10a Plan_Diffusion'!$K$8="","",'Section 10a Plan_Diffusion'!$K$8)</f>
        <v/>
      </c>
      <c r="J589" s="43" t="str">
        <f>IF('Section 10a Plan_Diffusion'!C44="","",'Section 10a Plan_Diffusion'!C44)</f>
        <v/>
      </c>
      <c r="K589" s="1177" t="str">
        <f>IF('Section 10a Plan_Diffusion'!D44="","",'Section 10a Plan_Diffusion'!D44)</f>
        <v/>
      </c>
      <c r="L589" s="43" t="str">
        <f>IF('Section 10a Plan_Diffusion'!E44="","",IF('Section 10a Plan_Diffusion'!E44="«Choisir»","",'Section 10a Plan_Diffusion'!E44))</f>
        <v/>
      </c>
      <c r="M589" s="43" t="str">
        <f>IF('Section 10a Plan_Diffusion'!F44="","",IF('Section 10a Plan_Diffusion'!F44="«Choisir»","",'Section 10a Plan_Diffusion'!F44))</f>
        <v/>
      </c>
      <c r="N589" s="43" t="str">
        <f>IF('Section 10a Plan_Diffusion'!G44="","",'Section 10a Plan_Diffusion'!G44)</f>
        <v/>
      </c>
      <c r="O589" s="43" t="str">
        <f>IF('Section 10a Plan_Diffusion'!H44="","",'Section 10a Plan_Diffusion'!H44)</f>
        <v/>
      </c>
      <c r="P589" s="43" t="str">
        <f>IF('Section 10a Plan_Diffusion'!I44="","",IF('Section 10a Plan_Diffusion'!I44="«Choisir»","",'Section 10a Plan_Diffusion'!I44))</f>
        <v/>
      </c>
      <c r="Q589" s="43" t="str">
        <f>IF('Section 10a Plan_Diffusion'!J44="","",IF('Section 10a Plan_Diffusion'!J44="«Choisir»","",'Section 10a Plan_Diffusion'!J44))</f>
        <v/>
      </c>
      <c r="R589" s="7" t="str">
        <f>IF('Section 10a Plan_Diffusion'!K44="","",'Section 10a Plan_Diffusion'!K44)</f>
        <v/>
      </c>
      <c r="S589" s="7" t="str">
        <f>IF('Section 10a Plan_Diffusion'!L44="","",'Section 10a Plan_Diffusion'!L44)</f>
        <v/>
      </c>
      <c r="T589" s="7" t="str">
        <f>IF('Section 10a Plan_Diffusion'!M44="","",'Section 10a Plan_Diffusion'!M44)</f>
        <v/>
      </c>
      <c r="U589" s="7" t="str">
        <f>IF('Section 10a Plan_Diffusion'!N44="","",'Section 10a Plan_Diffusion'!N44)</f>
        <v/>
      </c>
      <c r="V589" s="7">
        <f>'Section 10a Plan_Diffusion'!O44</f>
        <v>0</v>
      </c>
      <c r="W589" s="36">
        <f>'Section 10a Plan_Diffusion'!P44</f>
        <v>0</v>
      </c>
      <c r="X589" s="36">
        <f>'Section 10a Plan_Diffusion'!Q44</f>
        <v>0</v>
      </c>
      <c r="Y589" s="36">
        <f>'Section 10a Plan_Diffusion'!R44</f>
        <v>0</v>
      </c>
      <c r="Z589" s="36">
        <f>'Section 10a Plan_Diffusion'!S44</f>
        <v>0</v>
      </c>
      <c r="AA589" s="7">
        <f>'Section 10a Plan_Diffusion'!T44</f>
        <v>0</v>
      </c>
      <c r="AB589" s="7">
        <f>'Section 10a Plan_Diffusion'!U44</f>
        <v>0</v>
      </c>
    </row>
    <row r="590" spans="1:28">
      <c r="A590" s="7">
        <f>'Identification '!$F$11</f>
        <v>0</v>
      </c>
      <c r="B590" s="1276" t="str">
        <f>IF(AND('Identification '!$F$11="",'Identification '!$F$15&lt;&gt;""),'Identification '!$F$15,IF('Identification '!$F$11="","",IF('Identification '!$F$13="Inscrire le nom de votre organisme dans la cellule F15",'Identification '!$F$15,'Identification '!$F$13)))</f>
        <v/>
      </c>
      <c r="C590" s="7" t="str">
        <f>REF!$BM$8</f>
        <v>2026-2027</v>
      </c>
      <c r="D590" s="7" t="s">
        <v>3185</v>
      </c>
      <c r="E590" s="43" t="str">
        <f>'Identification '!$F$17</f>
        <v/>
      </c>
      <c r="F590" s="7" t="str">
        <f>'Identification '!$G$18</f>
        <v/>
      </c>
      <c r="G590" s="167" t="str">
        <f>IF('Section 10a Plan_Diffusion'!$D$6="","",'Section 10a Plan_Diffusion'!$D$6)</f>
        <v/>
      </c>
      <c r="H590" s="7" t="str">
        <f>IF('Section 10a Plan_Diffusion'!$D$8="","",'Section 10a Plan_Diffusion'!$D$8)</f>
        <v/>
      </c>
      <c r="I590" s="7" t="str">
        <f>IF('Section 10a Plan_Diffusion'!$K$8="","",'Section 10a Plan_Diffusion'!$K$8)</f>
        <v/>
      </c>
      <c r="J590" s="43" t="str">
        <f>IF('Section 10a Plan_Diffusion'!C45="","",'Section 10a Plan_Diffusion'!C45)</f>
        <v/>
      </c>
      <c r="K590" s="1177" t="str">
        <f>IF('Section 10a Plan_Diffusion'!D45="","",'Section 10a Plan_Diffusion'!D45)</f>
        <v/>
      </c>
      <c r="L590" s="43" t="str">
        <f>IF('Section 10a Plan_Diffusion'!E45="","",IF('Section 10a Plan_Diffusion'!E45="«Choisir»","",'Section 10a Plan_Diffusion'!E45))</f>
        <v/>
      </c>
      <c r="M590" s="43" t="str">
        <f>IF('Section 10a Plan_Diffusion'!F45="","",IF('Section 10a Plan_Diffusion'!F45="«Choisir»","",'Section 10a Plan_Diffusion'!F45))</f>
        <v/>
      </c>
      <c r="N590" s="43" t="str">
        <f>IF('Section 10a Plan_Diffusion'!G45="","",'Section 10a Plan_Diffusion'!G45)</f>
        <v/>
      </c>
      <c r="O590" s="43" t="str">
        <f>IF('Section 10a Plan_Diffusion'!H45="","",'Section 10a Plan_Diffusion'!H45)</f>
        <v/>
      </c>
      <c r="P590" s="43" t="str">
        <f>IF('Section 10a Plan_Diffusion'!I45="","",IF('Section 10a Plan_Diffusion'!I45="«Choisir»","",'Section 10a Plan_Diffusion'!I45))</f>
        <v/>
      </c>
      <c r="Q590" s="43" t="str">
        <f>IF('Section 10a Plan_Diffusion'!J45="","",IF('Section 10a Plan_Diffusion'!J45="«Choisir»","",'Section 10a Plan_Diffusion'!J45))</f>
        <v/>
      </c>
      <c r="R590" s="7" t="str">
        <f>IF('Section 10a Plan_Diffusion'!K45="","",'Section 10a Plan_Diffusion'!K45)</f>
        <v/>
      </c>
      <c r="S590" s="7" t="str">
        <f>IF('Section 10a Plan_Diffusion'!L45="","",'Section 10a Plan_Diffusion'!L45)</f>
        <v/>
      </c>
      <c r="T590" s="7" t="str">
        <f>IF('Section 10a Plan_Diffusion'!M45="","",'Section 10a Plan_Diffusion'!M45)</f>
        <v/>
      </c>
      <c r="U590" s="7" t="str">
        <f>IF('Section 10a Plan_Diffusion'!N45="","",'Section 10a Plan_Diffusion'!N45)</f>
        <v/>
      </c>
      <c r="V590" s="7">
        <f>'Section 10a Plan_Diffusion'!O45</f>
        <v>0</v>
      </c>
      <c r="W590" s="36">
        <f>'Section 10a Plan_Diffusion'!P45</f>
        <v>0</v>
      </c>
      <c r="X590" s="36">
        <f>'Section 10a Plan_Diffusion'!Q45</f>
        <v>0</v>
      </c>
      <c r="Y590" s="36">
        <f>'Section 10a Plan_Diffusion'!R45</f>
        <v>0</v>
      </c>
      <c r="Z590" s="36">
        <f>'Section 10a Plan_Diffusion'!S45</f>
        <v>0</v>
      </c>
      <c r="AA590" s="7">
        <f>'Section 10a Plan_Diffusion'!T45</f>
        <v>0</v>
      </c>
      <c r="AB590" s="7">
        <f>'Section 10a Plan_Diffusion'!U45</f>
        <v>0</v>
      </c>
    </row>
    <row r="591" spans="1:28">
      <c r="A591" s="7">
        <f>'Identification '!$F$11</f>
        <v>0</v>
      </c>
      <c r="B591" s="1276" t="str">
        <f>IF(AND('Identification '!$F$11="",'Identification '!$F$15&lt;&gt;""),'Identification '!$F$15,IF('Identification '!$F$11="","",IF('Identification '!$F$13="Inscrire le nom de votre organisme dans la cellule F15",'Identification '!$F$15,'Identification '!$F$13)))</f>
        <v/>
      </c>
      <c r="C591" s="7" t="str">
        <f>REF!$BM$8</f>
        <v>2026-2027</v>
      </c>
      <c r="D591" s="7" t="s">
        <v>3185</v>
      </c>
      <c r="E591" s="43" t="str">
        <f>'Identification '!$F$17</f>
        <v/>
      </c>
      <c r="F591" s="7" t="str">
        <f>'Identification '!$G$18</f>
        <v/>
      </c>
      <c r="G591" s="167" t="str">
        <f>IF('Section 10a Plan_Diffusion'!$D$6="","",'Section 10a Plan_Diffusion'!$D$6)</f>
        <v/>
      </c>
      <c r="H591" s="7" t="str">
        <f>IF('Section 10a Plan_Diffusion'!$D$8="","",'Section 10a Plan_Diffusion'!$D$8)</f>
        <v/>
      </c>
      <c r="I591" s="7" t="str">
        <f>IF('Section 10a Plan_Diffusion'!$K$8="","",'Section 10a Plan_Diffusion'!$K$8)</f>
        <v/>
      </c>
      <c r="J591" s="43" t="str">
        <f>IF('Section 10a Plan_Diffusion'!C46="","",'Section 10a Plan_Diffusion'!C46)</f>
        <v/>
      </c>
      <c r="K591" s="1177" t="str">
        <f>IF('Section 10a Plan_Diffusion'!D46="","",'Section 10a Plan_Diffusion'!D46)</f>
        <v/>
      </c>
      <c r="L591" s="43" t="str">
        <f>IF('Section 10a Plan_Diffusion'!E46="","",IF('Section 10a Plan_Diffusion'!E46="«Choisir»","",'Section 10a Plan_Diffusion'!E46))</f>
        <v/>
      </c>
      <c r="M591" s="43" t="str">
        <f>IF('Section 10a Plan_Diffusion'!F46="","",IF('Section 10a Plan_Diffusion'!F46="«Choisir»","",'Section 10a Plan_Diffusion'!F46))</f>
        <v/>
      </c>
      <c r="N591" s="43" t="str">
        <f>IF('Section 10a Plan_Diffusion'!G46="","",'Section 10a Plan_Diffusion'!G46)</f>
        <v/>
      </c>
      <c r="O591" s="43" t="str">
        <f>IF('Section 10a Plan_Diffusion'!H46="","",'Section 10a Plan_Diffusion'!H46)</f>
        <v/>
      </c>
      <c r="P591" s="43" t="str">
        <f>IF('Section 10a Plan_Diffusion'!I46="","",IF('Section 10a Plan_Diffusion'!I46="«Choisir»","",'Section 10a Plan_Diffusion'!I46))</f>
        <v/>
      </c>
      <c r="Q591" s="43" t="str">
        <f>IF('Section 10a Plan_Diffusion'!J46="","",IF('Section 10a Plan_Diffusion'!J46="«Choisir»","",'Section 10a Plan_Diffusion'!J46))</f>
        <v/>
      </c>
      <c r="R591" s="7" t="str">
        <f>IF('Section 10a Plan_Diffusion'!K46="","",'Section 10a Plan_Diffusion'!K46)</f>
        <v/>
      </c>
      <c r="S591" s="7" t="str">
        <f>IF('Section 10a Plan_Diffusion'!L46="","",'Section 10a Plan_Diffusion'!L46)</f>
        <v/>
      </c>
      <c r="T591" s="7" t="str">
        <f>IF('Section 10a Plan_Diffusion'!M46="","",'Section 10a Plan_Diffusion'!M46)</f>
        <v/>
      </c>
      <c r="U591" s="7" t="str">
        <f>IF('Section 10a Plan_Diffusion'!N46="","",'Section 10a Plan_Diffusion'!N46)</f>
        <v/>
      </c>
      <c r="V591" s="7">
        <f>'Section 10a Plan_Diffusion'!O46</f>
        <v>0</v>
      </c>
      <c r="W591" s="36">
        <f>'Section 10a Plan_Diffusion'!P46</f>
        <v>0</v>
      </c>
      <c r="X591" s="36">
        <f>'Section 10a Plan_Diffusion'!Q46</f>
        <v>0</v>
      </c>
      <c r="Y591" s="36">
        <f>'Section 10a Plan_Diffusion'!R46</f>
        <v>0</v>
      </c>
      <c r="Z591" s="36">
        <f>'Section 10a Plan_Diffusion'!S46</f>
        <v>0</v>
      </c>
      <c r="AA591" s="7">
        <f>'Section 10a Plan_Diffusion'!T46</f>
        <v>0</v>
      </c>
      <c r="AB591" s="7">
        <f>'Section 10a Plan_Diffusion'!U46</f>
        <v>0</v>
      </c>
    </row>
    <row r="592" spans="1:28">
      <c r="A592" s="7">
        <f>'Identification '!$F$11</f>
        <v>0</v>
      </c>
      <c r="B592" s="1276" t="str">
        <f>IF(AND('Identification '!$F$11="",'Identification '!$F$15&lt;&gt;""),'Identification '!$F$15,IF('Identification '!$F$11="","",IF('Identification '!$F$13="Inscrire le nom de votre organisme dans la cellule F15",'Identification '!$F$15,'Identification '!$F$13)))</f>
        <v/>
      </c>
      <c r="C592" s="7" t="str">
        <f>REF!$BM$8</f>
        <v>2026-2027</v>
      </c>
      <c r="D592" s="7" t="s">
        <v>3185</v>
      </c>
      <c r="E592" s="43" t="str">
        <f>'Identification '!$F$17</f>
        <v/>
      </c>
      <c r="F592" s="7" t="str">
        <f>'Identification '!$G$18</f>
        <v/>
      </c>
      <c r="G592" s="167" t="str">
        <f>IF('Section 10a Plan_Diffusion'!$D$6="","",'Section 10a Plan_Diffusion'!$D$6)</f>
        <v/>
      </c>
      <c r="H592" s="7" t="str">
        <f>IF('Section 10a Plan_Diffusion'!$D$8="","",'Section 10a Plan_Diffusion'!$D$8)</f>
        <v/>
      </c>
      <c r="I592" s="7" t="str">
        <f>IF('Section 10a Plan_Diffusion'!$K$8="","",'Section 10a Plan_Diffusion'!$K$8)</f>
        <v/>
      </c>
      <c r="J592" s="43" t="str">
        <f>IF('Section 10a Plan_Diffusion'!C47="","",'Section 10a Plan_Diffusion'!C47)</f>
        <v/>
      </c>
      <c r="K592" s="1177" t="str">
        <f>IF('Section 10a Plan_Diffusion'!D47="","",'Section 10a Plan_Diffusion'!D47)</f>
        <v/>
      </c>
      <c r="L592" s="43" t="str">
        <f>IF('Section 10a Plan_Diffusion'!E47="","",IF('Section 10a Plan_Diffusion'!E47="«Choisir»","",'Section 10a Plan_Diffusion'!E47))</f>
        <v/>
      </c>
      <c r="M592" s="43" t="str">
        <f>IF('Section 10a Plan_Diffusion'!F47="","",IF('Section 10a Plan_Diffusion'!F47="«Choisir»","",'Section 10a Plan_Diffusion'!F47))</f>
        <v/>
      </c>
      <c r="N592" s="43" t="str">
        <f>IF('Section 10a Plan_Diffusion'!G47="","",'Section 10a Plan_Diffusion'!G47)</f>
        <v/>
      </c>
      <c r="O592" s="43" t="str">
        <f>IF('Section 10a Plan_Diffusion'!H47="","",'Section 10a Plan_Diffusion'!H47)</f>
        <v/>
      </c>
      <c r="P592" s="43" t="str">
        <f>IF('Section 10a Plan_Diffusion'!I47="","",IF('Section 10a Plan_Diffusion'!I47="«Choisir»","",'Section 10a Plan_Diffusion'!I47))</f>
        <v/>
      </c>
      <c r="Q592" s="43" t="str">
        <f>IF('Section 10a Plan_Diffusion'!J47="","",IF('Section 10a Plan_Diffusion'!J47="«Choisir»","",'Section 10a Plan_Diffusion'!J47))</f>
        <v/>
      </c>
      <c r="R592" s="7" t="str">
        <f>IF('Section 10a Plan_Diffusion'!K47="","",'Section 10a Plan_Diffusion'!K47)</f>
        <v/>
      </c>
      <c r="S592" s="7" t="str">
        <f>IF('Section 10a Plan_Diffusion'!L47="","",'Section 10a Plan_Diffusion'!L47)</f>
        <v/>
      </c>
      <c r="T592" s="7" t="str">
        <f>IF('Section 10a Plan_Diffusion'!M47="","",'Section 10a Plan_Diffusion'!M47)</f>
        <v/>
      </c>
      <c r="U592" s="7" t="str">
        <f>IF('Section 10a Plan_Diffusion'!N47="","",'Section 10a Plan_Diffusion'!N47)</f>
        <v/>
      </c>
      <c r="V592" s="7">
        <f>'Section 10a Plan_Diffusion'!O47</f>
        <v>0</v>
      </c>
      <c r="W592" s="36">
        <f>'Section 10a Plan_Diffusion'!P47</f>
        <v>0</v>
      </c>
      <c r="X592" s="36">
        <f>'Section 10a Plan_Diffusion'!Q47</f>
        <v>0</v>
      </c>
      <c r="Y592" s="36">
        <f>'Section 10a Plan_Diffusion'!R47</f>
        <v>0</v>
      </c>
      <c r="Z592" s="36">
        <f>'Section 10a Plan_Diffusion'!S47</f>
        <v>0</v>
      </c>
      <c r="AA592" s="7">
        <f>'Section 10a Plan_Diffusion'!T47</f>
        <v>0</v>
      </c>
      <c r="AB592" s="7">
        <f>'Section 10a Plan_Diffusion'!U47</f>
        <v>0</v>
      </c>
    </row>
    <row r="593" spans="1:28">
      <c r="A593" s="7">
        <f>'Identification '!$F$11</f>
        <v>0</v>
      </c>
      <c r="B593" s="1276" t="str">
        <f>IF(AND('Identification '!$F$11="",'Identification '!$F$15&lt;&gt;""),'Identification '!$F$15,IF('Identification '!$F$11="","",IF('Identification '!$F$13="Inscrire le nom de votre organisme dans la cellule F15",'Identification '!$F$15,'Identification '!$F$13)))</f>
        <v/>
      </c>
      <c r="C593" s="7" t="str">
        <f>REF!$BM$8</f>
        <v>2026-2027</v>
      </c>
      <c r="D593" s="7" t="s">
        <v>3185</v>
      </c>
      <c r="E593" s="43" t="str">
        <f>'Identification '!$F$17</f>
        <v/>
      </c>
      <c r="F593" s="7" t="str">
        <f>'Identification '!$G$18</f>
        <v/>
      </c>
      <c r="G593" s="167" t="str">
        <f>IF('Section 10a Plan_Diffusion'!$D$6="","",'Section 10a Plan_Diffusion'!$D$6)</f>
        <v/>
      </c>
      <c r="H593" s="7" t="str">
        <f>IF('Section 10a Plan_Diffusion'!$D$8="","",'Section 10a Plan_Diffusion'!$D$8)</f>
        <v/>
      </c>
      <c r="I593" s="7" t="str">
        <f>IF('Section 10a Plan_Diffusion'!$K$8="","",'Section 10a Plan_Diffusion'!$K$8)</f>
        <v/>
      </c>
      <c r="J593" s="43" t="str">
        <f>IF('Section 10a Plan_Diffusion'!C48="","",'Section 10a Plan_Diffusion'!C48)</f>
        <v/>
      </c>
      <c r="K593" s="1177" t="str">
        <f>IF('Section 10a Plan_Diffusion'!D48="","",'Section 10a Plan_Diffusion'!D48)</f>
        <v/>
      </c>
      <c r="L593" s="43" t="str">
        <f>IF('Section 10a Plan_Diffusion'!E48="","",IF('Section 10a Plan_Diffusion'!E48="«Choisir»","",'Section 10a Plan_Diffusion'!E48))</f>
        <v/>
      </c>
      <c r="M593" s="43" t="str">
        <f>IF('Section 10a Plan_Diffusion'!F48="","",IF('Section 10a Plan_Diffusion'!F48="«Choisir»","",'Section 10a Plan_Diffusion'!F48))</f>
        <v/>
      </c>
      <c r="N593" s="43" t="str">
        <f>IF('Section 10a Plan_Diffusion'!G48="","",'Section 10a Plan_Diffusion'!G48)</f>
        <v/>
      </c>
      <c r="O593" s="43" t="str">
        <f>IF('Section 10a Plan_Diffusion'!H48="","",'Section 10a Plan_Diffusion'!H48)</f>
        <v/>
      </c>
      <c r="P593" s="43" t="str">
        <f>IF('Section 10a Plan_Diffusion'!I48="","",IF('Section 10a Plan_Diffusion'!I48="«Choisir»","",'Section 10a Plan_Diffusion'!I48))</f>
        <v/>
      </c>
      <c r="Q593" s="43" t="str">
        <f>IF('Section 10a Plan_Diffusion'!J48="","",IF('Section 10a Plan_Diffusion'!J48="«Choisir»","",'Section 10a Plan_Diffusion'!J48))</f>
        <v/>
      </c>
      <c r="R593" s="7" t="str">
        <f>IF('Section 10a Plan_Diffusion'!K48="","",'Section 10a Plan_Diffusion'!K48)</f>
        <v/>
      </c>
      <c r="S593" s="7" t="str">
        <f>IF('Section 10a Plan_Diffusion'!L48="","",'Section 10a Plan_Diffusion'!L48)</f>
        <v/>
      </c>
      <c r="T593" s="7" t="str">
        <f>IF('Section 10a Plan_Diffusion'!M48="","",'Section 10a Plan_Diffusion'!M48)</f>
        <v/>
      </c>
      <c r="U593" s="7" t="str">
        <f>IF('Section 10a Plan_Diffusion'!N48="","",'Section 10a Plan_Diffusion'!N48)</f>
        <v/>
      </c>
      <c r="V593" s="7">
        <f>'Section 10a Plan_Diffusion'!O48</f>
        <v>0</v>
      </c>
      <c r="W593" s="36">
        <f>'Section 10a Plan_Diffusion'!P48</f>
        <v>0</v>
      </c>
      <c r="X593" s="36">
        <f>'Section 10a Plan_Diffusion'!Q48</f>
        <v>0</v>
      </c>
      <c r="Y593" s="36">
        <f>'Section 10a Plan_Diffusion'!R48</f>
        <v>0</v>
      </c>
      <c r="Z593" s="36">
        <f>'Section 10a Plan_Diffusion'!S48</f>
        <v>0</v>
      </c>
      <c r="AA593" s="7">
        <f>'Section 10a Plan_Diffusion'!T48</f>
        <v>0</v>
      </c>
      <c r="AB593" s="7">
        <f>'Section 10a Plan_Diffusion'!U48</f>
        <v>0</v>
      </c>
    </row>
    <row r="594" spans="1:28">
      <c r="A594" s="7">
        <f>'Identification '!$F$11</f>
        <v>0</v>
      </c>
      <c r="B594" s="1276" t="str">
        <f>IF(AND('Identification '!$F$11="",'Identification '!$F$15&lt;&gt;""),'Identification '!$F$15,IF('Identification '!$F$11="","",IF('Identification '!$F$13="Inscrire le nom de votre organisme dans la cellule F15",'Identification '!$F$15,'Identification '!$F$13)))</f>
        <v/>
      </c>
      <c r="C594" s="7" t="str">
        <f>REF!$BM$8</f>
        <v>2026-2027</v>
      </c>
      <c r="D594" s="7" t="s">
        <v>3185</v>
      </c>
      <c r="E594" s="43" t="str">
        <f>'Identification '!$F$17</f>
        <v/>
      </c>
      <c r="F594" s="7" t="str">
        <f>'Identification '!$G$18</f>
        <v/>
      </c>
      <c r="G594" s="167" t="str">
        <f>IF('Section 10a Plan_Diffusion'!$D$6="","",'Section 10a Plan_Diffusion'!$D$6)</f>
        <v/>
      </c>
      <c r="H594" s="7" t="str">
        <f>IF('Section 10a Plan_Diffusion'!$D$8="","",'Section 10a Plan_Diffusion'!$D$8)</f>
        <v/>
      </c>
      <c r="I594" s="7" t="str">
        <f>IF('Section 10a Plan_Diffusion'!$K$8="","",'Section 10a Plan_Diffusion'!$K$8)</f>
        <v/>
      </c>
      <c r="J594" s="43" t="str">
        <f>IF('Section 10a Plan_Diffusion'!C49="","",'Section 10a Plan_Diffusion'!C49)</f>
        <v/>
      </c>
      <c r="K594" s="1177" t="str">
        <f>IF('Section 10a Plan_Diffusion'!D49="","",'Section 10a Plan_Diffusion'!D49)</f>
        <v/>
      </c>
      <c r="L594" s="43" t="str">
        <f>IF('Section 10a Plan_Diffusion'!E49="","",IF('Section 10a Plan_Diffusion'!E49="«Choisir»","",'Section 10a Plan_Diffusion'!E49))</f>
        <v/>
      </c>
      <c r="M594" s="43" t="str">
        <f>IF('Section 10a Plan_Diffusion'!F49="","",IF('Section 10a Plan_Diffusion'!F49="«Choisir»","",'Section 10a Plan_Diffusion'!F49))</f>
        <v/>
      </c>
      <c r="N594" s="43" t="str">
        <f>IF('Section 10a Plan_Diffusion'!G49="","",'Section 10a Plan_Diffusion'!G49)</f>
        <v/>
      </c>
      <c r="O594" s="43" t="str">
        <f>IF('Section 10a Plan_Diffusion'!H49="","",'Section 10a Plan_Diffusion'!H49)</f>
        <v/>
      </c>
      <c r="P594" s="43" t="str">
        <f>IF('Section 10a Plan_Diffusion'!I49="","",IF('Section 10a Plan_Diffusion'!I49="«Choisir»","",'Section 10a Plan_Diffusion'!I49))</f>
        <v/>
      </c>
      <c r="Q594" s="43" t="str">
        <f>IF('Section 10a Plan_Diffusion'!J49="","",IF('Section 10a Plan_Diffusion'!J49="«Choisir»","",'Section 10a Plan_Diffusion'!J49))</f>
        <v/>
      </c>
      <c r="R594" s="7" t="str">
        <f>IF('Section 10a Plan_Diffusion'!K49="","",'Section 10a Plan_Diffusion'!K49)</f>
        <v/>
      </c>
      <c r="S594" s="7" t="str">
        <f>IF('Section 10a Plan_Diffusion'!L49="","",'Section 10a Plan_Diffusion'!L49)</f>
        <v/>
      </c>
      <c r="T594" s="7" t="str">
        <f>IF('Section 10a Plan_Diffusion'!M49="","",'Section 10a Plan_Diffusion'!M49)</f>
        <v/>
      </c>
      <c r="U594" s="7" t="str">
        <f>IF('Section 10a Plan_Diffusion'!N49="","",'Section 10a Plan_Diffusion'!N49)</f>
        <v/>
      </c>
      <c r="V594" s="7">
        <f>'Section 10a Plan_Diffusion'!O49</f>
        <v>0</v>
      </c>
      <c r="W594" s="36">
        <f>'Section 10a Plan_Diffusion'!P49</f>
        <v>0</v>
      </c>
      <c r="X594" s="36">
        <f>'Section 10a Plan_Diffusion'!Q49</f>
        <v>0</v>
      </c>
      <c r="Y594" s="36">
        <f>'Section 10a Plan_Diffusion'!R49</f>
        <v>0</v>
      </c>
      <c r="Z594" s="36">
        <f>'Section 10a Plan_Diffusion'!S49</f>
        <v>0</v>
      </c>
      <c r="AA594" s="7">
        <f>'Section 10a Plan_Diffusion'!T49</f>
        <v>0</v>
      </c>
      <c r="AB594" s="7">
        <f>'Section 10a Plan_Diffusion'!U49</f>
        <v>0</v>
      </c>
    </row>
    <row r="595" spans="1:28">
      <c r="A595" s="7">
        <f>'Identification '!$F$11</f>
        <v>0</v>
      </c>
      <c r="B595" s="1276" t="str">
        <f>IF(AND('Identification '!$F$11="",'Identification '!$F$15&lt;&gt;""),'Identification '!$F$15,IF('Identification '!$F$11="","",IF('Identification '!$F$13="Inscrire le nom de votre organisme dans la cellule F15",'Identification '!$F$15,'Identification '!$F$13)))</f>
        <v/>
      </c>
      <c r="C595" s="7" t="str">
        <f>REF!$BM$8</f>
        <v>2026-2027</v>
      </c>
      <c r="D595" s="7" t="s">
        <v>3185</v>
      </c>
      <c r="E595" s="43" t="str">
        <f>'Identification '!$F$17</f>
        <v/>
      </c>
      <c r="F595" s="7" t="str">
        <f>'Identification '!$G$18</f>
        <v/>
      </c>
      <c r="G595" s="167" t="str">
        <f>IF('Section 10a Plan_Diffusion'!$D$6="","",'Section 10a Plan_Diffusion'!$D$6)</f>
        <v/>
      </c>
      <c r="H595" s="7" t="str">
        <f>IF('Section 10a Plan_Diffusion'!$D$8="","",'Section 10a Plan_Diffusion'!$D$8)</f>
        <v/>
      </c>
      <c r="I595" s="7" t="str">
        <f>IF('Section 10a Plan_Diffusion'!$K$8="","",'Section 10a Plan_Diffusion'!$K$8)</f>
        <v/>
      </c>
      <c r="J595" s="43" t="str">
        <f>IF('Section 10a Plan_Diffusion'!C50="","",'Section 10a Plan_Diffusion'!C50)</f>
        <v/>
      </c>
      <c r="K595" s="1177" t="str">
        <f>IF('Section 10a Plan_Diffusion'!D50="","",'Section 10a Plan_Diffusion'!D50)</f>
        <v/>
      </c>
      <c r="L595" s="43" t="str">
        <f>IF('Section 10a Plan_Diffusion'!E50="","",IF('Section 10a Plan_Diffusion'!E50="«Choisir»","",'Section 10a Plan_Diffusion'!E50))</f>
        <v/>
      </c>
      <c r="M595" s="43" t="str">
        <f>IF('Section 10a Plan_Diffusion'!F50="","",IF('Section 10a Plan_Diffusion'!F50="«Choisir»","",'Section 10a Plan_Diffusion'!F50))</f>
        <v/>
      </c>
      <c r="N595" s="43" t="str">
        <f>IF('Section 10a Plan_Diffusion'!G50="","",'Section 10a Plan_Diffusion'!G50)</f>
        <v/>
      </c>
      <c r="O595" s="43" t="str">
        <f>IF('Section 10a Plan_Diffusion'!H50="","",'Section 10a Plan_Diffusion'!H50)</f>
        <v/>
      </c>
      <c r="P595" s="43" t="str">
        <f>IF('Section 10a Plan_Diffusion'!I50="","",IF('Section 10a Plan_Diffusion'!I50="«Choisir»","",'Section 10a Plan_Diffusion'!I50))</f>
        <v/>
      </c>
      <c r="Q595" s="43" t="str">
        <f>IF('Section 10a Plan_Diffusion'!J50="","",IF('Section 10a Plan_Diffusion'!J50="«Choisir»","",'Section 10a Plan_Diffusion'!J50))</f>
        <v/>
      </c>
      <c r="R595" s="7" t="str">
        <f>IF('Section 10a Plan_Diffusion'!K50="","",'Section 10a Plan_Diffusion'!K50)</f>
        <v/>
      </c>
      <c r="S595" s="7" t="str">
        <f>IF('Section 10a Plan_Diffusion'!L50="","",'Section 10a Plan_Diffusion'!L50)</f>
        <v/>
      </c>
      <c r="T595" s="7" t="str">
        <f>IF('Section 10a Plan_Diffusion'!M50="","",'Section 10a Plan_Diffusion'!M50)</f>
        <v/>
      </c>
      <c r="U595" s="7" t="str">
        <f>IF('Section 10a Plan_Diffusion'!N50="","",'Section 10a Plan_Diffusion'!N50)</f>
        <v/>
      </c>
      <c r="V595" s="7">
        <f>'Section 10a Plan_Diffusion'!O50</f>
        <v>0</v>
      </c>
      <c r="W595" s="36">
        <f>'Section 10a Plan_Diffusion'!P50</f>
        <v>0</v>
      </c>
      <c r="X595" s="36">
        <f>'Section 10a Plan_Diffusion'!Q50</f>
        <v>0</v>
      </c>
      <c r="Y595" s="36">
        <f>'Section 10a Plan_Diffusion'!R50</f>
        <v>0</v>
      </c>
      <c r="Z595" s="36">
        <f>'Section 10a Plan_Diffusion'!S50</f>
        <v>0</v>
      </c>
      <c r="AA595" s="7">
        <f>'Section 10a Plan_Diffusion'!T50</f>
        <v>0</v>
      </c>
      <c r="AB595" s="7">
        <f>'Section 10a Plan_Diffusion'!U50</f>
        <v>0</v>
      </c>
    </row>
    <row r="596" spans="1:28">
      <c r="A596" s="7">
        <f>'Identification '!$F$11</f>
        <v>0</v>
      </c>
      <c r="B596" s="1276" t="str">
        <f>IF(AND('Identification '!$F$11="",'Identification '!$F$15&lt;&gt;""),'Identification '!$F$15,IF('Identification '!$F$11="","",IF('Identification '!$F$13="Inscrire le nom de votre organisme dans la cellule F15",'Identification '!$F$15,'Identification '!$F$13)))</f>
        <v/>
      </c>
      <c r="C596" s="7" t="str">
        <f>REF!$BM$8</f>
        <v>2026-2027</v>
      </c>
      <c r="D596" s="7" t="s">
        <v>3185</v>
      </c>
      <c r="E596" s="43" t="str">
        <f>'Identification '!$F$17</f>
        <v/>
      </c>
      <c r="F596" s="7" t="str">
        <f>'Identification '!$G$18</f>
        <v/>
      </c>
      <c r="G596" s="167" t="str">
        <f>IF('Section 10a Plan_Diffusion'!$D$6="","",'Section 10a Plan_Diffusion'!$D$6)</f>
        <v/>
      </c>
      <c r="H596" s="7" t="str">
        <f>IF('Section 10a Plan_Diffusion'!$D$8="","",'Section 10a Plan_Diffusion'!$D$8)</f>
        <v/>
      </c>
      <c r="I596" s="7" t="str">
        <f>IF('Section 10a Plan_Diffusion'!$K$8="","",'Section 10a Plan_Diffusion'!$K$8)</f>
        <v/>
      </c>
      <c r="J596" s="43" t="str">
        <f>IF('Section 10a Plan_Diffusion'!C51="","",'Section 10a Plan_Diffusion'!C51)</f>
        <v/>
      </c>
      <c r="K596" s="1177" t="str">
        <f>IF('Section 10a Plan_Diffusion'!D51="","",'Section 10a Plan_Diffusion'!D51)</f>
        <v/>
      </c>
      <c r="L596" s="43" t="str">
        <f>IF('Section 10a Plan_Diffusion'!E51="","",IF('Section 10a Plan_Diffusion'!E51="«Choisir»","",'Section 10a Plan_Diffusion'!E51))</f>
        <v/>
      </c>
      <c r="M596" s="43" t="str">
        <f>IF('Section 10a Plan_Diffusion'!F51="","",IF('Section 10a Plan_Diffusion'!F51="«Choisir»","",'Section 10a Plan_Diffusion'!F51))</f>
        <v/>
      </c>
      <c r="N596" s="43" t="str">
        <f>IF('Section 10a Plan_Diffusion'!G51="","",'Section 10a Plan_Diffusion'!G51)</f>
        <v/>
      </c>
      <c r="O596" s="43" t="str">
        <f>IF('Section 10a Plan_Diffusion'!H51="","",'Section 10a Plan_Diffusion'!H51)</f>
        <v/>
      </c>
      <c r="P596" s="43" t="str">
        <f>IF('Section 10a Plan_Diffusion'!I51="","",IF('Section 10a Plan_Diffusion'!I51="«Choisir»","",'Section 10a Plan_Diffusion'!I51))</f>
        <v/>
      </c>
      <c r="Q596" s="43" t="str">
        <f>IF('Section 10a Plan_Diffusion'!J51="","",IF('Section 10a Plan_Diffusion'!J51="«Choisir»","",'Section 10a Plan_Diffusion'!J51))</f>
        <v/>
      </c>
      <c r="R596" s="7" t="str">
        <f>IF('Section 10a Plan_Diffusion'!K51="","",'Section 10a Plan_Diffusion'!K51)</f>
        <v/>
      </c>
      <c r="S596" s="7" t="str">
        <f>IF('Section 10a Plan_Diffusion'!L51="","",'Section 10a Plan_Diffusion'!L51)</f>
        <v/>
      </c>
      <c r="T596" s="7" t="str">
        <f>IF('Section 10a Plan_Diffusion'!M51="","",'Section 10a Plan_Diffusion'!M51)</f>
        <v/>
      </c>
      <c r="U596" s="7" t="str">
        <f>IF('Section 10a Plan_Diffusion'!N51="","",'Section 10a Plan_Diffusion'!N51)</f>
        <v/>
      </c>
      <c r="V596" s="7">
        <f>'Section 10a Plan_Diffusion'!O51</f>
        <v>0</v>
      </c>
      <c r="W596" s="36">
        <f>'Section 10a Plan_Diffusion'!P51</f>
        <v>0</v>
      </c>
      <c r="X596" s="36">
        <f>'Section 10a Plan_Diffusion'!Q51</f>
        <v>0</v>
      </c>
      <c r="Y596" s="36">
        <f>'Section 10a Plan_Diffusion'!R51</f>
        <v>0</v>
      </c>
      <c r="Z596" s="36">
        <f>'Section 10a Plan_Diffusion'!S51</f>
        <v>0</v>
      </c>
      <c r="AA596" s="7">
        <f>'Section 10a Plan_Diffusion'!T51</f>
        <v>0</v>
      </c>
      <c r="AB596" s="7">
        <f>'Section 10a Plan_Diffusion'!U51</f>
        <v>0</v>
      </c>
    </row>
    <row r="597" spans="1:28">
      <c r="A597" s="7">
        <f>'Identification '!$F$11</f>
        <v>0</v>
      </c>
      <c r="B597" s="1276" t="str">
        <f>IF(AND('Identification '!$F$11="",'Identification '!$F$15&lt;&gt;""),'Identification '!$F$15,IF('Identification '!$F$11="","",IF('Identification '!$F$13="Inscrire le nom de votre organisme dans la cellule F15",'Identification '!$F$15,'Identification '!$F$13)))</f>
        <v/>
      </c>
      <c r="C597" s="7" t="str">
        <f>REF!$BM$8</f>
        <v>2026-2027</v>
      </c>
      <c r="D597" s="7" t="s">
        <v>3185</v>
      </c>
      <c r="E597" s="43" t="str">
        <f>'Identification '!$F$17</f>
        <v/>
      </c>
      <c r="F597" s="7" t="str">
        <f>'Identification '!$G$18</f>
        <v/>
      </c>
      <c r="G597" s="167" t="str">
        <f>IF('Section 10a Plan_Diffusion'!$D$6="","",'Section 10a Plan_Diffusion'!$D$6)</f>
        <v/>
      </c>
      <c r="H597" s="7" t="str">
        <f>IF('Section 10a Plan_Diffusion'!$D$8="","",'Section 10a Plan_Diffusion'!$D$8)</f>
        <v/>
      </c>
      <c r="I597" s="7" t="str">
        <f>IF('Section 10a Plan_Diffusion'!$K$8="","",'Section 10a Plan_Diffusion'!$K$8)</f>
        <v/>
      </c>
      <c r="J597" s="43" t="str">
        <f>IF('Section 10a Plan_Diffusion'!C52="","",'Section 10a Plan_Diffusion'!C52)</f>
        <v/>
      </c>
      <c r="K597" s="1177" t="str">
        <f>IF('Section 10a Plan_Diffusion'!D52="","",'Section 10a Plan_Diffusion'!D52)</f>
        <v/>
      </c>
      <c r="L597" s="43" t="str">
        <f>IF('Section 10a Plan_Diffusion'!E52="","",IF('Section 10a Plan_Diffusion'!E52="«Choisir»","",'Section 10a Plan_Diffusion'!E52))</f>
        <v/>
      </c>
      <c r="M597" s="43" t="str">
        <f>IF('Section 10a Plan_Diffusion'!F52="","",IF('Section 10a Plan_Diffusion'!F52="«Choisir»","",'Section 10a Plan_Diffusion'!F52))</f>
        <v/>
      </c>
      <c r="N597" s="43" t="str">
        <f>IF('Section 10a Plan_Diffusion'!G52="","",'Section 10a Plan_Diffusion'!G52)</f>
        <v/>
      </c>
      <c r="O597" s="43" t="str">
        <f>IF('Section 10a Plan_Diffusion'!H52="","",'Section 10a Plan_Diffusion'!H52)</f>
        <v/>
      </c>
      <c r="P597" s="43" t="str">
        <f>IF('Section 10a Plan_Diffusion'!I52="","",IF('Section 10a Plan_Diffusion'!I52="«Choisir»","",'Section 10a Plan_Diffusion'!I52))</f>
        <v/>
      </c>
      <c r="Q597" s="43" t="str">
        <f>IF('Section 10a Plan_Diffusion'!J52="","",IF('Section 10a Plan_Diffusion'!J52="«Choisir»","",'Section 10a Plan_Diffusion'!J52))</f>
        <v/>
      </c>
      <c r="R597" s="7" t="str">
        <f>IF('Section 10a Plan_Diffusion'!K52="","",'Section 10a Plan_Diffusion'!K52)</f>
        <v/>
      </c>
      <c r="S597" s="7" t="str">
        <f>IF('Section 10a Plan_Diffusion'!L52="","",'Section 10a Plan_Diffusion'!L52)</f>
        <v/>
      </c>
      <c r="T597" s="7" t="str">
        <f>IF('Section 10a Plan_Diffusion'!M52="","",'Section 10a Plan_Diffusion'!M52)</f>
        <v/>
      </c>
      <c r="U597" s="7" t="str">
        <f>IF('Section 10a Plan_Diffusion'!N52="","",'Section 10a Plan_Diffusion'!N52)</f>
        <v/>
      </c>
      <c r="V597" s="7">
        <f>'Section 10a Plan_Diffusion'!O52</f>
        <v>0</v>
      </c>
      <c r="W597" s="36">
        <f>'Section 10a Plan_Diffusion'!P52</f>
        <v>0</v>
      </c>
      <c r="X597" s="36">
        <f>'Section 10a Plan_Diffusion'!Q52</f>
        <v>0</v>
      </c>
      <c r="Y597" s="36">
        <f>'Section 10a Plan_Diffusion'!R52</f>
        <v>0</v>
      </c>
      <c r="Z597" s="36">
        <f>'Section 10a Plan_Diffusion'!S52</f>
        <v>0</v>
      </c>
      <c r="AA597" s="7">
        <f>'Section 10a Plan_Diffusion'!T52</f>
        <v>0</v>
      </c>
      <c r="AB597" s="7">
        <f>'Section 10a Plan_Diffusion'!U52</f>
        <v>0</v>
      </c>
    </row>
    <row r="598" spans="1:28">
      <c r="A598" s="7">
        <f>'Identification '!$F$11</f>
        <v>0</v>
      </c>
      <c r="B598" s="1276" t="str">
        <f>IF(AND('Identification '!$F$11="",'Identification '!$F$15&lt;&gt;""),'Identification '!$F$15,IF('Identification '!$F$11="","",IF('Identification '!$F$13="Inscrire le nom de votre organisme dans la cellule F15",'Identification '!$F$15,'Identification '!$F$13)))</f>
        <v/>
      </c>
      <c r="C598" s="7" t="str">
        <f>REF!$BM$8</f>
        <v>2026-2027</v>
      </c>
      <c r="D598" s="7" t="s">
        <v>3185</v>
      </c>
      <c r="E598" s="43" t="str">
        <f>'Identification '!$F$17</f>
        <v/>
      </c>
      <c r="F598" s="7" t="str">
        <f>'Identification '!$G$18</f>
        <v/>
      </c>
      <c r="G598" s="167" t="str">
        <f>IF('Section 10a Plan_Diffusion'!$D$6="","",'Section 10a Plan_Diffusion'!$D$6)</f>
        <v/>
      </c>
      <c r="H598" s="7" t="str">
        <f>IF('Section 10a Plan_Diffusion'!$D$8="","",'Section 10a Plan_Diffusion'!$D$8)</f>
        <v/>
      </c>
      <c r="I598" s="7" t="str">
        <f>IF('Section 10a Plan_Diffusion'!$K$8="","",'Section 10a Plan_Diffusion'!$K$8)</f>
        <v/>
      </c>
      <c r="J598" s="43" t="str">
        <f>IF('Section 10a Plan_Diffusion'!C53="","",'Section 10a Plan_Diffusion'!C53)</f>
        <v/>
      </c>
      <c r="K598" s="1177" t="str">
        <f>IF('Section 10a Plan_Diffusion'!D53="","",'Section 10a Plan_Diffusion'!D53)</f>
        <v/>
      </c>
      <c r="L598" s="43" t="str">
        <f>IF('Section 10a Plan_Diffusion'!E53="","",IF('Section 10a Plan_Diffusion'!E53="«Choisir»","",'Section 10a Plan_Diffusion'!E53))</f>
        <v/>
      </c>
      <c r="M598" s="43" t="str">
        <f>IF('Section 10a Plan_Diffusion'!F53="","",IF('Section 10a Plan_Diffusion'!F53="«Choisir»","",'Section 10a Plan_Diffusion'!F53))</f>
        <v/>
      </c>
      <c r="N598" s="43" t="str">
        <f>IF('Section 10a Plan_Diffusion'!G53="","",'Section 10a Plan_Diffusion'!G53)</f>
        <v/>
      </c>
      <c r="O598" s="43" t="str">
        <f>IF('Section 10a Plan_Diffusion'!H53="","",'Section 10a Plan_Diffusion'!H53)</f>
        <v/>
      </c>
      <c r="P598" s="43" t="str">
        <f>IF('Section 10a Plan_Diffusion'!I53="","",IF('Section 10a Plan_Diffusion'!I53="«Choisir»","",'Section 10a Plan_Diffusion'!I53))</f>
        <v/>
      </c>
      <c r="Q598" s="43" t="str">
        <f>IF('Section 10a Plan_Diffusion'!J53="","",IF('Section 10a Plan_Diffusion'!J53="«Choisir»","",'Section 10a Plan_Diffusion'!J53))</f>
        <v/>
      </c>
      <c r="R598" s="7" t="str">
        <f>IF('Section 10a Plan_Diffusion'!K53="","",'Section 10a Plan_Diffusion'!K53)</f>
        <v/>
      </c>
      <c r="S598" s="7" t="str">
        <f>IF('Section 10a Plan_Diffusion'!L53="","",'Section 10a Plan_Diffusion'!L53)</f>
        <v/>
      </c>
      <c r="T598" s="7" t="str">
        <f>IF('Section 10a Plan_Diffusion'!M53="","",'Section 10a Plan_Diffusion'!M53)</f>
        <v/>
      </c>
      <c r="U598" s="7" t="str">
        <f>IF('Section 10a Plan_Diffusion'!N53="","",'Section 10a Plan_Diffusion'!N53)</f>
        <v/>
      </c>
      <c r="V598" s="7">
        <f>'Section 10a Plan_Diffusion'!O53</f>
        <v>0</v>
      </c>
      <c r="W598" s="36">
        <f>'Section 10a Plan_Diffusion'!P53</f>
        <v>0</v>
      </c>
      <c r="X598" s="36">
        <f>'Section 10a Plan_Diffusion'!Q53</f>
        <v>0</v>
      </c>
      <c r="Y598" s="36">
        <f>'Section 10a Plan_Diffusion'!R53</f>
        <v>0</v>
      </c>
      <c r="Z598" s="36">
        <f>'Section 10a Plan_Diffusion'!S53</f>
        <v>0</v>
      </c>
      <c r="AA598" s="7">
        <f>'Section 10a Plan_Diffusion'!T53</f>
        <v>0</v>
      </c>
      <c r="AB598" s="7">
        <f>'Section 10a Plan_Diffusion'!U53</f>
        <v>0</v>
      </c>
    </row>
    <row r="599" spans="1:28">
      <c r="A599" s="7">
        <f>'Identification '!$F$11</f>
        <v>0</v>
      </c>
      <c r="B599" s="1276" t="str">
        <f>IF(AND('Identification '!$F$11="",'Identification '!$F$15&lt;&gt;""),'Identification '!$F$15,IF('Identification '!$F$11="","",IF('Identification '!$F$13="Inscrire le nom de votre organisme dans la cellule F15",'Identification '!$F$15,'Identification '!$F$13)))</f>
        <v/>
      </c>
      <c r="C599" s="7" t="str">
        <f>REF!$BM$8</f>
        <v>2026-2027</v>
      </c>
      <c r="D599" s="7" t="s">
        <v>3185</v>
      </c>
      <c r="E599" s="43" t="str">
        <f>'Identification '!$F$17</f>
        <v/>
      </c>
      <c r="F599" s="7" t="str">
        <f>'Identification '!$G$18</f>
        <v/>
      </c>
      <c r="G599" s="167" t="str">
        <f>IF('Section 10a Plan_Diffusion'!$D$6="","",'Section 10a Plan_Diffusion'!$D$6)</f>
        <v/>
      </c>
      <c r="H599" s="7" t="str">
        <f>IF('Section 10a Plan_Diffusion'!$D$8="","",'Section 10a Plan_Diffusion'!$D$8)</f>
        <v/>
      </c>
      <c r="I599" s="7" t="str">
        <f>IF('Section 10a Plan_Diffusion'!$K$8="","",'Section 10a Plan_Diffusion'!$K$8)</f>
        <v/>
      </c>
      <c r="J599" s="43" t="str">
        <f>IF('Section 10a Plan_Diffusion'!C54="","",'Section 10a Plan_Diffusion'!C54)</f>
        <v/>
      </c>
      <c r="K599" s="1177" t="str">
        <f>IF('Section 10a Plan_Diffusion'!D54="","",'Section 10a Plan_Diffusion'!D54)</f>
        <v/>
      </c>
      <c r="L599" s="43" t="str">
        <f>IF('Section 10a Plan_Diffusion'!E54="","",IF('Section 10a Plan_Diffusion'!E54="«Choisir»","",'Section 10a Plan_Diffusion'!E54))</f>
        <v/>
      </c>
      <c r="M599" s="43" t="str">
        <f>IF('Section 10a Plan_Diffusion'!F54="","",IF('Section 10a Plan_Diffusion'!F54="«Choisir»","",'Section 10a Plan_Diffusion'!F54))</f>
        <v/>
      </c>
      <c r="N599" s="43" t="str">
        <f>IF('Section 10a Plan_Diffusion'!G54="","",'Section 10a Plan_Diffusion'!G54)</f>
        <v/>
      </c>
      <c r="O599" s="43" t="str">
        <f>IF('Section 10a Plan_Diffusion'!H54="","",'Section 10a Plan_Diffusion'!H54)</f>
        <v/>
      </c>
      <c r="P599" s="43" t="str">
        <f>IF('Section 10a Plan_Diffusion'!I54="","",IF('Section 10a Plan_Diffusion'!I54="«Choisir»","",'Section 10a Plan_Diffusion'!I54))</f>
        <v/>
      </c>
      <c r="Q599" s="43" t="str">
        <f>IF('Section 10a Plan_Diffusion'!J54="","",IF('Section 10a Plan_Diffusion'!J54="«Choisir»","",'Section 10a Plan_Diffusion'!J54))</f>
        <v/>
      </c>
      <c r="R599" s="7" t="str">
        <f>IF('Section 10a Plan_Diffusion'!K54="","",'Section 10a Plan_Diffusion'!K54)</f>
        <v/>
      </c>
      <c r="S599" s="7" t="str">
        <f>IF('Section 10a Plan_Diffusion'!L54="","",'Section 10a Plan_Diffusion'!L54)</f>
        <v/>
      </c>
      <c r="T599" s="7" t="str">
        <f>IF('Section 10a Plan_Diffusion'!M54="","",'Section 10a Plan_Diffusion'!M54)</f>
        <v/>
      </c>
      <c r="U599" s="7" t="str">
        <f>IF('Section 10a Plan_Diffusion'!N54="","",'Section 10a Plan_Diffusion'!N54)</f>
        <v/>
      </c>
      <c r="V599" s="7">
        <f>'Section 10a Plan_Diffusion'!O54</f>
        <v>0</v>
      </c>
      <c r="W599" s="36">
        <f>'Section 10a Plan_Diffusion'!P54</f>
        <v>0</v>
      </c>
      <c r="X599" s="36">
        <f>'Section 10a Plan_Diffusion'!Q54</f>
        <v>0</v>
      </c>
      <c r="Y599" s="36">
        <f>'Section 10a Plan_Diffusion'!R54</f>
        <v>0</v>
      </c>
      <c r="Z599" s="36">
        <f>'Section 10a Plan_Diffusion'!S54</f>
        <v>0</v>
      </c>
      <c r="AA599" s="7">
        <f>'Section 10a Plan_Diffusion'!T54</f>
        <v>0</v>
      </c>
      <c r="AB599" s="7">
        <f>'Section 10a Plan_Diffusion'!U54</f>
        <v>0</v>
      </c>
    </row>
    <row r="600" spans="1:28">
      <c r="A600" s="7">
        <f>'Identification '!$F$11</f>
        <v>0</v>
      </c>
      <c r="B600" s="1276" t="str">
        <f>IF(AND('Identification '!$F$11="",'Identification '!$F$15&lt;&gt;""),'Identification '!$F$15,IF('Identification '!$F$11="","",IF('Identification '!$F$13="Inscrire le nom de votre organisme dans la cellule F15",'Identification '!$F$15,'Identification '!$F$13)))</f>
        <v/>
      </c>
      <c r="C600" s="7" t="str">
        <f>REF!$BM$8</f>
        <v>2026-2027</v>
      </c>
      <c r="D600" s="7" t="s">
        <v>3185</v>
      </c>
      <c r="E600" s="43" t="str">
        <f>'Identification '!$F$17</f>
        <v/>
      </c>
      <c r="F600" s="7" t="str">
        <f>'Identification '!$G$18</f>
        <v/>
      </c>
      <c r="G600" s="167" t="str">
        <f>IF('Section 10a Plan_Diffusion'!$D$6="","",'Section 10a Plan_Diffusion'!$D$6)</f>
        <v/>
      </c>
      <c r="H600" s="7" t="str">
        <f>IF('Section 10a Plan_Diffusion'!$D$8="","",'Section 10a Plan_Diffusion'!$D$8)</f>
        <v/>
      </c>
      <c r="I600" s="7" t="str">
        <f>IF('Section 10a Plan_Diffusion'!$K$8="","",'Section 10a Plan_Diffusion'!$K$8)</f>
        <v/>
      </c>
      <c r="J600" s="43" t="str">
        <f>IF('Section 10a Plan_Diffusion'!C55="","",'Section 10a Plan_Diffusion'!C55)</f>
        <v/>
      </c>
      <c r="K600" s="1177" t="str">
        <f>IF('Section 10a Plan_Diffusion'!D55="","",'Section 10a Plan_Diffusion'!D55)</f>
        <v/>
      </c>
      <c r="L600" s="43" t="str">
        <f>IF('Section 10a Plan_Diffusion'!E55="","",IF('Section 10a Plan_Diffusion'!E55="«Choisir»","",'Section 10a Plan_Diffusion'!E55))</f>
        <v/>
      </c>
      <c r="M600" s="43" t="str">
        <f>IF('Section 10a Plan_Diffusion'!F55="","",IF('Section 10a Plan_Diffusion'!F55="«Choisir»","",'Section 10a Plan_Diffusion'!F55))</f>
        <v/>
      </c>
      <c r="N600" s="43" t="str">
        <f>IF('Section 10a Plan_Diffusion'!G55="","",'Section 10a Plan_Diffusion'!G55)</f>
        <v/>
      </c>
      <c r="O600" s="43" t="str">
        <f>IF('Section 10a Plan_Diffusion'!H55="","",'Section 10a Plan_Diffusion'!H55)</f>
        <v/>
      </c>
      <c r="P600" s="43" t="str">
        <f>IF('Section 10a Plan_Diffusion'!I55="","",IF('Section 10a Plan_Diffusion'!I55="«Choisir»","",'Section 10a Plan_Diffusion'!I55))</f>
        <v/>
      </c>
      <c r="Q600" s="43" t="str">
        <f>IF('Section 10a Plan_Diffusion'!J55="","",IF('Section 10a Plan_Diffusion'!J55="«Choisir»","",'Section 10a Plan_Diffusion'!J55))</f>
        <v/>
      </c>
      <c r="R600" s="7" t="str">
        <f>IF('Section 10a Plan_Diffusion'!K55="","",'Section 10a Plan_Diffusion'!K55)</f>
        <v/>
      </c>
      <c r="S600" s="7" t="str">
        <f>IF('Section 10a Plan_Diffusion'!L55="","",'Section 10a Plan_Diffusion'!L55)</f>
        <v/>
      </c>
      <c r="T600" s="7" t="str">
        <f>IF('Section 10a Plan_Diffusion'!M55="","",'Section 10a Plan_Diffusion'!M55)</f>
        <v/>
      </c>
      <c r="U600" s="7" t="str">
        <f>IF('Section 10a Plan_Diffusion'!N55="","",'Section 10a Plan_Diffusion'!N55)</f>
        <v/>
      </c>
      <c r="V600" s="7">
        <f>'Section 10a Plan_Diffusion'!O55</f>
        <v>0</v>
      </c>
      <c r="W600" s="36">
        <f>'Section 10a Plan_Diffusion'!P55</f>
        <v>0</v>
      </c>
      <c r="X600" s="36">
        <f>'Section 10a Plan_Diffusion'!Q55</f>
        <v>0</v>
      </c>
      <c r="Y600" s="36">
        <f>'Section 10a Plan_Diffusion'!R55</f>
        <v>0</v>
      </c>
      <c r="Z600" s="36">
        <f>'Section 10a Plan_Diffusion'!S55</f>
        <v>0</v>
      </c>
      <c r="AA600" s="7">
        <f>'Section 10a Plan_Diffusion'!T55</f>
        <v>0</v>
      </c>
      <c r="AB600" s="7">
        <f>'Section 10a Plan_Diffusion'!U55</f>
        <v>0</v>
      </c>
    </row>
    <row r="601" spans="1:28">
      <c r="A601" s="7">
        <f>'Identification '!$F$11</f>
        <v>0</v>
      </c>
      <c r="B601" s="1276" t="str">
        <f>IF(AND('Identification '!$F$11="",'Identification '!$F$15&lt;&gt;""),'Identification '!$F$15,IF('Identification '!$F$11="","",IF('Identification '!$F$13="Inscrire le nom de votre organisme dans la cellule F15",'Identification '!$F$15,'Identification '!$F$13)))</f>
        <v/>
      </c>
      <c r="C601" s="7" t="str">
        <f>REF!$BM$8</f>
        <v>2026-2027</v>
      </c>
      <c r="D601" s="7" t="s">
        <v>3185</v>
      </c>
      <c r="E601" s="43" t="str">
        <f>'Identification '!$F$17</f>
        <v/>
      </c>
      <c r="F601" s="7" t="str">
        <f>'Identification '!$G$18</f>
        <v/>
      </c>
      <c r="G601" s="167" t="str">
        <f>IF('Section 10a Plan_Diffusion'!$D$6="","",'Section 10a Plan_Diffusion'!$D$6)</f>
        <v/>
      </c>
      <c r="H601" s="7" t="str">
        <f>IF('Section 10a Plan_Diffusion'!$D$8="","",'Section 10a Plan_Diffusion'!$D$8)</f>
        <v/>
      </c>
      <c r="I601" s="7" t="str">
        <f>IF('Section 10a Plan_Diffusion'!$K$8="","",'Section 10a Plan_Diffusion'!$K$8)</f>
        <v/>
      </c>
      <c r="J601" s="43" t="str">
        <f>IF('Section 10a Plan_Diffusion'!C56="","",'Section 10a Plan_Diffusion'!C56)</f>
        <v/>
      </c>
      <c r="K601" s="1177" t="str">
        <f>IF('Section 10a Plan_Diffusion'!D56="","",'Section 10a Plan_Diffusion'!D56)</f>
        <v/>
      </c>
      <c r="L601" s="43" t="str">
        <f>IF('Section 10a Plan_Diffusion'!E56="","",IF('Section 10a Plan_Diffusion'!E56="«Choisir»","",'Section 10a Plan_Diffusion'!E56))</f>
        <v/>
      </c>
      <c r="M601" s="43" t="str">
        <f>IF('Section 10a Plan_Diffusion'!F56="","",IF('Section 10a Plan_Diffusion'!F56="«Choisir»","",'Section 10a Plan_Diffusion'!F56))</f>
        <v/>
      </c>
      <c r="N601" s="43" t="str">
        <f>IF('Section 10a Plan_Diffusion'!G56="","",'Section 10a Plan_Diffusion'!G56)</f>
        <v/>
      </c>
      <c r="O601" s="43" t="str">
        <f>IF('Section 10a Plan_Diffusion'!H56="","",'Section 10a Plan_Diffusion'!H56)</f>
        <v/>
      </c>
      <c r="P601" s="43" t="str">
        <f>IF('Section 10a Plan_Diffusion'!I56="","",IF('Section 10a Plan_Diffusion'!I56="«Choisir»","",'Section 10a Plan_Diffusion'!I56))</f>
        <v/>
      </c>
      <c r="Q601" s="43" t="str">
        <f>IF('Section 10a Plan_Diffusion'!J56="","",IF('Section 10a Plan_Diffusion'!J56="«Choisir»","",'Section 10a Plan_Diffusion'!J56))</f>
        <v/>
      </c>
      <c r="R601" s="7" t="str">
        <f>IF('Section 10a Plan_Diffusion'!K56="","",'Section 10a Plan_Diffusion'!K56)</f>
        <v/>
      </c>
      <c r="S601" s="7" t="str">
        <f>IF('Section 10a Plan_Diffusion'!L56="","",'Section 10a Plan_Diffusion'!L56)</f>
        <v/>
      </c>
      <c r="T601" s="7" t="str">
        <f>IF('Section 10a Plan_Diffusion'!M56="","",'Section 10a Plan_Diffusion'!M56)</f>
        <v/>
      </c>
      <c r="U601" s="7" t="str">
        <f>IF('Section 10a Plan_Diffusion'!N56="","",'Section 10a Plan_Diffusion'!N56)</f>
        <v/>
      </c>
      <c r="V601" s="7">
        <f>'Section 10a Plan_Diffusion'!O56</f>
        <v>0</v>
      </c>
      <c r="W601" s="36">
        <f>'Section 10a Plan_Diffusion'!P56</f>
        <v>0</v>
      </c>
      <c r="X601" s="36">
        <f>'Section 10a Plan_Diffusion'!Q56</f>
        <v>0</v>
      </c>
      <c r="Y601" s="36">
        <f>'Section 10a Plan_Diffusion'!R56</f>
        <v>0</v>
      </c>
      <c r="Z601" s="36">
        <f>'Section 10a Plan_Diffusion'!S56</f>
        <v>0</v>
      </c>
      <c r="AA601" s="7">
        <f>'Section 10a Plan_Diffusion'!T56</f>
        <v>0</v>
      </c>
      <c r="AB601" s="7">
        <f>'Section 10a Plan_Diffusion'!U56</f>
        <v>0</v>
      </c>
    </row>
    <row r="602" spans="1:28">
      <c r="A602" s="7">
        <f>'Identification '!$F$11</f>
        <v>0</v>
      </c>
      <c r="B602" s="1276" t="str">
        <f>IF(AND('Identification '!$F$11="",'Identification '!$F$15&lt;&gt;""),'Identification '!$F$15,IF('Identification '!$F$11="","",IF('Identification '!$F$13="Inscrire le nom de votre organisme dans la cellule F15",'Identification '!$F$15,'Identification '!$F$13)))</f>
        <v/>
      </c>
      <c r="C602" s="7" t="str">
        <f>REF!$BM$8</f>
        <v>2026-2027</v>
      </c>
      <c r="D602" s="7" t="s">
        <v>3185</v>
      </c>
      <c r="E602" s="43" t="str">
        <f>'Identification '!$F$17</f>
        <v/>
      </c>
      <c r="F602" s="7" t="str">
        <f>'Identification '!$G$18</f>
        <v/>
      </c>
      <c r="G602" s="167" t="str">
        <f>IF('Section 10a Plan_Diffusion'!$D$6="","",'Section 10a Plan_Diffusion'!$D$6)</f>
        <v/>
      </c>
      <c r="H602" s="7" t="str">
        <f>IF('Section 10a Plan_Diffusion'!$D$8="","",'Section 10a Plan_Diffusion'!$D$8)</f>
        <v/>
      </c>
      <c r="I602" s="7" t="str">
        <f>IF('Section 10a Plan_Diffusion'!$K$8="","",'Section 10a Plan_Diffusion'!$K$8)</f>
        <v/>
      </c>
      <c r="J602" s="43" t="str">
        <f>IF('Section 10a Plan_Diffusion'!C57="","",'Section 10a Plan_Diffusion'!C57)</f>
        <v/>
      </c>
      <c r="K602" s="1177" t="str">
        <f>IF('Section 10a Plan_Diffusion'!D57="","",'Section 10a Plan_Diffusion'!D57)</f>
        <v/>
      </c>
      <c r="L602" s="43" t="str">
        <f>IF('Section 10a Plan_Diffusion'!E57="","",IF('Section 10a Plan_Diffusion'!E57="«Choisir»","",'Section 10a Plan_Diffusion'!E57))</f>
        <v/>
      </c>
      <c r="M602" s="43" t="str">
        <f>IF('Section 10a Plan_Diffusion'!F57="","",IF('Section 10a Plan_Diffusion'!F57="«Choisir»","",'Section 10a Plan_Diffusion'!F57))</f>
        <v/>
      </c>
      <c r="N602" s="43" t="str">
        <f>IF('Section 10a Plan_Diffusion'!G57="","",'Section 10a Plan_Diffusion'!G57)</f>
        <v/>
      </c>
      <c r="O602" s="43" t="str">
        <f>IF('Section 10a Plan_Diffusion'!H57="","",'Section 10a Plan_Diffusion'!H57)</f>
        <v/>
      </c>
      <c r="P602" s="43" t="str">
        <f>IF('Section 10a Plan_Diffusion'!I57="","",IF('Section 10a Plan_Diffusion'!I57="«Choisir»","",'Section 10a Plan_Diffusion'!I57))</f>
        <v/>
      </c>
      <c r="Q602" s="43" t="str">
        <f>IF('Section 10a Plan_Diffusion'!J57="","",IF('Section 10a Plan_Diffusion'!J57="«Choisir»","",'Section 10a Plan_Diffusion'!J57))</f>
        <v/>
      </c>
      <c r="R602" s="7" t="str">
        <f>IF('Section 10a Plan_Diffusion'!K57="","",'Section 10a Plan_Diffusion'!K57)</f>
        <v/>
      </c>
      <c r="S602" s="7" t="str">
        <f>IF('Section 10a Plan_Diffusion'!L57="","",'Section 10a Plan_Diffusion'!L57)</f>
        <v/>
      </c>
      <c r="T602" s="7" t="str">
        <f>IF('Section 10a Plan_Diffusion'!M57="","",'Section 10a Plan_Diffusion'!M57)</f>
        <v/>
      </c>
      <c r="U602" s="7" t="str">
        <f>IF('Section 10a Plan_Diffusion'!N57="","",'Section 10a Plan_Diffusion'!N57)</f>
        <v/>
      </c>
      <c r="V602" s="7">
        <f>'Section 10a Plan_Diffusion'!O57</f>
        <v>0</v>
      </c>
      <c r="W602" s="36">
        <f>'Section 10a Plan_Diffusion'!P57</f>
        <v>0</v>
      </c>
      <c r="X602" s="36">
        <f>'Section 10a Plan_Diffusion'!Q57</f>
        <v>0</v>
      </c>
      <c r="Y602" s="36">
        <f>'Section 10a Plan_Diffusion'!R57</f>
        <v>0</v>
      </c>
      <c r="Z602" s="36">
        <f>'Section 10a Plan_Diffusion'!S57</f>
        <v>0</v>
      </c>
      <c r="AA602" s="7">
        <f>'Section 10a Plan_Diffusion'!T57</f>
        <v>0</v>
      </c>
      <c r="AB602" s="7">
        <f>'Section 10a Plan_Diffusion'!U57</f>
        <v>0</v>
      </c>
    </row>
    <row r="603" spans="1:28">
      <c r="A603" s="7">
        <f>'Identification '!$F$11</f>
        <v>0</v>
      </c>
      <c r="B603" s="1276" t="str">
        <f>IF(AND('Identification '!$F$11="",'Identification '!$F$15&lt;&gt;""),'Identification '!$F$15,IF('Identification '!$F$11="","",IF('Identification '!$F$13="Inscrire le nom de votre organisme dans la cellule F15",'Identification '!$F$15,'Identification '!$F$13)))</f>
        <v/>
      </c>
      <c r="C603" s="7" t="str">
        <f>REF!$BM$8</f>
        <v>2026-2027</v>
      </c>
      <c r="D603" s="7" t="s">
        <v>3185</v>
      </c>
      <c r="E603" s="43" t="str">
        <f>'Identification '!$F$17</f>
        <v/>
      </c>
      <c r="F603" s="7" t="str">
        <f>'Identification '!$G$18</f>
        <v/>
      </c>
      <c r="G603" s="167" t="str">
        <f>IF('Section 10a Plan_Diffusion'!$D$6="","",'Section 10a Plan_Diffusion'!$D$6)</f>
        <v/>
      </c>
      <c r="H603" s="7" t="str">
        <f>IF('Section 10a Plan_Diffusion'!$D$8="","",'Section 10a Plan_Diffusion'!$D$8)</f>
        <v/>
      </c>
      <c r="I603" s="7" t="str">
        <f>IF('Section 10a Plan_Diffusion'!$K$8="","",'Section 10a Plan_Diffusion'!$K$8)</f>
        <v/>
      </c>
      <c r="J603" s="43" t="str">
        <f>IF('Section 10a Plan_Diffusion'!C58="","",'Section 10a Plan_Diffusion'!C58)</f>
        <v/>
      </c>
      <c r="K603" s="1177" t="str">
        <f>IF('Section 10a Plan_Diffusion'!D58="","",'Section 10a Plan_Diffusion'!D58)</f>
        <v/>
      </c>
      <c r="L603" s="43" t="str">
        <f>IF('Section 10a Plan_Diffusion'!E58="","",IF('Section 10a Plan_Diffusion'!E58="«Choisir»","",'Section 10a Plan_Diffusion'!E58))</f>
        <v/>
      </c>
      <c r="M603" s="43" t="str">
        <f>IF('Section 10a Plan_Diffusion'!F58="","",IF('Section 10a Plan_Diffusion'!F58="«Choisir»","",'Section 10a Plan_Diffusion'!F58))</f>
        <v/>
      </c>
      <c r="N603" s="43" t="str">
        <f>IF('Section 10a Plan_Diffusion'!G58="","",'Section 10a Plan_Diffusion'!G58)</f>
        <v/>
      </c>
      <c r="O603" s="43" t="str">
        <f>IF('Section 10a Plan_Diffusion'!H58="","",'Section 10a Plan_Diffusion'!H58)</f>
        <v/>
      </c>
      <c r="P603" s="43" t="str">
        <f>IF('Section 10a Plan_Diffusion'!I58="","",IF('Section 10a Plan_Diffusion'!I58="«Choisir»","",'Section 10a Plan_Diffusion'!I58))</f>
        <v/>
      </c>
      <c r="Q603" s="43" t="str">
        <f>IF('Section 10a Plan_Diffusion'!J58="","",IF('Section 10a Plan_Diffusion'!J58="«Choisir»","",'Section 10a Plan_Diffusion'!J58))</f>
        <v/>
      </c>
      <c r="R603" s="7" t="str">
        <f>IF('Section 10a Plan_Diffusion'!K58="","",'Section 10a Plan_Diffusion'!K58)</f>
        <v/>
      </c>
      <c r="S603" s="7" t="str">
        <f>IF('Section 10a Plan_Diffusion'!L58="","",'Section 10a Plan_Diffusion'!L58)</f>
        <v/>
      </c>
      <c r="T603" s="7" t="str">
        <f>IF('Section 10a Plan_Diffusion'!M58="","",'Section 10a Plan_Diffusion'!M58)</f>
        <v/>
      </c>
      <c r="U603" s="7" t="str">
        <f>IF('Section 10a Plan_Diffusion'!N58="","",'Section 10a Plan_Diffusion'!N58)</f>
        <v/>
      </c>
      <c r="V603" s="7">
        <f>'Section 10a Plan_Diffusion'!O58</f>
        <v>0</v>
      </c>
      <c r="W603" s="36">
        <f>'Section 10a Plan_Diffusion'!P58</f>
        <v>0</v>
      </c>
      <c r="X603" s="36">
        <f>'Section 10a Plan_Diffusion'!Q58</f>
        <v>0</v>
      </c>
      <c r="Y603" s="36">
        <f>'Section 10a Plan_Diffusion'!R58</f>
        <v>0</v>
      </c>
      <c r="Z603" s="36">
        <f>'Section 10a Plan_Diffusion'!S58</f>
        <v>0</v>
      </c>
      <c r="AA603" s="7">
        <f>'Section 10a Plan_Diffusion'!T58</f>
        <v>0</v>
      </c>
      <c r="AB603" s="7">
        <f>'Section 10a Plan_Diffusion'!U58</f>
        <v>0</v>
      </c>
    </row>
    <row r="604" spans="1:28">
      <c r="A604" s="7">
        <f>'Identification '!$F$11</f>
        <v>0</v>
      </c>
      <c r="B604" s="1276" t="str">
        <f>IF(AND('Identification '!$F$11="",'Identification '!$F$15&lt;&gt;""),'Identification '!$F$15,IF('Identification '!$F$11="","",IF('Identification '!$F$13="Inscrire le nom de votre organisme dans la cellule F15",'Identification '!$F$15,'Identification '!$F$13)))</f>
        <v/>
      </c>
      <c r="C604" s="7" t="str">
        <f>REF!$BM$8</f>
        <v>2026-2027</v>
      </c>
      <c r="D604" s="7" t="s">
        <v>3185</v>
      </c>
      <c r="E604" s="43" t="str">
        <f>'Identification '!$F$17</f>
        <v/>
      </c>
      <c r="F604" s="7" t="str">
        <f>'Identification '!$G$18</f>
        <v/>
      </c>
      <c r="G604" s="167" t="str">
        <f>IF('Section 10a Plan_Diffusion'!$D$6="","",'Section 10a Plan_Diffusion'!$D$6)</f>
        <v/>
      </c>
      <c r="H604" s="7" t="str">
        <f>IF('Section 10a Plan_Diffusion'!$D$8="","",'Section 10a Plan_Diffusion'!$D$8)</f>
        <v/>
      </c>
      <c r="I604" s="7" t="str">
        <f>IF('Section 10a Plan_Diffusion'!$K$8="","",'Section 10a Plan_Diffusion'!$K$8)</f>
        <v/>
      </c>
      <c r="J604" s="43" t="str">
        <f>IF('Section 10a Plan_Diffusion'!C59="","",'Section 10a Plan_Diffusion'!C59)</f>
        <v/>
      </c>
      <c r="K604" s="1177" t="str">
        <f>IF('Section 10a Plan_Diffusion'!D59="","",'Section 10a Plan_Diffusion'!D59)</f>
        <v/>
      </c>
      <c r="L604" s="43" t="str">
        <f>IF('Section 10a Plan_Diffusion'!E59="","",IF('Section 10a Plan_Diffusion'!E59="«Choisir»","",'Section 10a Plan_Diffusion'!E59))</f>
        <v/>
      </c>
      <c r="M604" s="43" t="str">
        <f>IF('Section 10a Plan_Diffusion'!F59="","",IF('Section 10a Plan_Diffusion'!F59="«Choisir»","",'Section 10a Plan_Diffusion'!F59))</f>
        <v/>
      </c>
      <c r="N604" s="43" t="str">
        <f>IF('Section 10a Plan_Diffusion'!G59="","",'Section 10a Plan_Diffusion'!G59)</f>
        <v/>
      </c>
      <c r="O604" s="43" t="str">
        <f>IF('Section 10a Plan_Diffusion'!H59="","",'Section 10a Plan_Diffusion'!H59)</f>
        <v/>
      </c>
      <c r="P604" s="43" t="str">
        <f>IF('Section 10a Plan_Diffusion'!I59="","",IF('Section 10a Plan_Diffusion'!I59="«Choisir»","",'Section 10a Plan_Diffusion'!I59))</f>
        <v/>
      </c>
      <c r="Q604" s="43" t="str">
        <f>IF('Section 10a Plan_Diffusion'!J59="","",IF('Section 10a Plan_Diffusion'!J59="«Choisir»","",'Section 10a Plan_Diffusion'!J59))</f>
        <v/>
      </c>
      <c r="R604" s="7" t="str">
        <f>IF('Section 10a Plan_Diffusion'!K59="","",'Section 10a Plan_Diffusion'!K59)</f>
        <v/>
      </c>
      <c r="S604" s="7" t="str">
        <f>IF('Section 10a Plan_Diffusion'!L59="","",'Section 10a Plan_Diffusion'!L59)</f>
        <v/>
      </c>
      <c r="T604" s="7" t="str">
        <f>IF('Section 10a Plan_Diffusion'!M59="","",'Section 10a Plan_Diffusion'!M59)</f>
        <v/>
      </c>
      <c r="U604" s="7" t="str">
        <f>IF('Section 10a Plan_Diffusion'!N59="","",'Section 10a Plan_Diffusion'!N59)</f>
        <v/>
      </c>
      <c r="V604" s="7">
        <f>'Section 10a Plan_Diffusion'!O59</f>
        <v>0</v>
      </c>
      <c r="W604" s="36">
        <f>'Section 10a Plan_Diffusion'!P59</f>
        <v>0</v>
      </c>
      <c r="X604" s="36">
        <f>'Section 10a Plan_Diffusion'!Q59</f>
        <v>0</v>
      </c>
      <c r="Y604" s="36">
        <f>'Section 10a Plan_Diffusion'!R59</f>
        <v>0</v>
      </c>
      <c r="Z604" s="36">
        <f>'Section 10a Plan_Diffusion'!S59</f>
        <v>0</v>
      </c>
      <c r="AA604" s="7">
        <f>'Section 10a Plan_Diffusion'!T59</f>
        <v>0</v>
      </c>
      <c r="AB604" s="7">
        <f>'Section 10a Plan_Diffusion'!U59</f>
        <v>0</v>
      </c>
    </row>
    <row r="605" spans="1:28">
      <c r="A605" s="7">
        <f>'Identification '!$F$11</f>
        <v>0</v>
      </c>
      <c r="B605" s="1276" t="str">
        <f>IF(AND('Identification '!$F$11="",'Identification '!$F$15&lt;&gt;""),'Identification '!$F$15,IF('Identification '!$F$11="","",IF('Identification '!$F$13="Inscrire le nom de votre organisme dans la cellule F15",'Identification '!$F$15,'Identification '!$F$13)))</f>
        <v/>
      </c>
      <c r="C605" s="7" t="str">
        <f>REF!$BM$8</f>
        <v>2026-2027</v>
      </c>
      <c r="D605" s="7" t="s">
        <v>3185</v>
      </c>
      <c r="E605" s="43" t="str">
        <f>'Identification '!$F$17</f>
        <v/>
      </c>
      <c r="F605" s="7" t="str">
        <f>'Identification '!$G$18</f>
        <v/>
      </c>
      <c r="G605" s="167" t="str">
        <f>IF('Section 10a Plan_Diffusion'!$D$6="","",'Section 10a Plan_Diffusion'!$D$6)</f>
        <v/>
      </c>
      <c r="H605" s="7" t="str">
        <f>IF('Section 10a Plan_Diffusion'!$D$8="","",'Section 10a Plan_Diffusion'!$D$8)</f>
        <v/>
      </c>
      <c r="I605" s="7" t="str">
        <f>IF('Section 10a Plan_Diffusion'!$K$8="","",'Section 10a Plan_Diffusion'!$K$8)</f>
        <v/>
      </c>
      <c r="J605" s="43" t="str">
        <f>IF('Section 10a Plan_Diffusion'!C60="","",'Section 10a Plan_Diffusion'!C60)</f>
        <v/>
      </c>
      <c r="K605" s="1177" t="str">
        <f>IF('Section 10a Plan_Diffusion'!D60="","",'Section 10a Plan_Diffusion'!D60)</f>
        <v/>
      </c>
      <c r="L605" s="43" t="str">
        <f>IF('Section 10a Plan_Diffusion'!E60="","",IF('Section 10a Plan_Diffusion'!E60="«Choisir»","",'Section 10a Plan_Diffusion'!E60))</f>
        <v/>
      </c>
      <c r="M605" s="43" t="str">
        <f>IF('Section 10a Plan_Diffusion'!F60="","",IF('Section 10a Plan_Diffusion'!F60="«Choisir»","",'Section 10a Plan_Diffusion'!F60))</f>
        <v/>
      </c>
      <c r="N605" s="43" t="str">
        <f>IF('Section 10a Plan_Diffusion'!G60="","",'Section 10a Plan_Diffusion'!G60)</f>
        <v/>
      </c>
      <c r="O605" s="43" t="str">
        <f>IF('Section 10a Plan_Diffusion'!H60="","",'Section 10a Plan_Diffusion'!H60)</f>
        <v/>
      </c>
      <c r="P605" s="43" t="str">
        <f>IF('Section 10a Plan_Diffusion'!I60="","",IF('Section 10a Plan_Diffusion'!I60="«Choisir»","",'Section 10a Plan_Diffusion'!I60))</f>
        <v/>
      </c>
      <c r="Q605" s="43" t="str">
        <f>IF('Section 10a Plan_Diffusion'!J60="","",IF('Section 10a Plan_Diffusion'!J60="«Choisir»","",'Section 10a Plan_Diffusion'!J60))</f>
        <v/>
      </c>
      <c r="R605" s="7" t="str">
        <f>IF('Section 10a Plan_Diffusion'!K60="","",'Section 10a Plan_Diffusion'!K60)</f>
        <v/>
      </c>
      <c r="S605" s="7" t="str">
        <f>IF('Section 10a Plan_Diffusion'!L60="","",'Section 10a Plan_Diffusion'!L60)</f>
        <v/>
      </c>
      <c r="T605" s="7" t="str">
        <f>IF('Section 10a Plan_Diffusion'!M60="","",'Section 10a Plan_Diffusion'!M60)</f>
        <v/>
      </c>
      <c r="U605" s="7" t="str">
        <f>IF('Section 10a Plan_Diffusion'!N60="","",'Section 10a Plan_Diffusion'!N60)</f>
        <v/>
      </c>
      <c r="V605" s="7">
        <f>'Section 10a Plan_Diffusion'!O60</f>
        <v>0</v>
      </c>
      <c r="W605" s="36">
        <f>'Section 10a Plan_Diffusion'!P60</f>
        <v>0</v>
      </c>
      <c r="X605" s="36">
        <f>'Section 10a Plan_Diffusion'!Q60</f>
        <v>0</v>
      </c>
      <c r="Y605" s="36">
        <f>'Section 10a Plan_Diffusion'!R60</f>
        <v>0</v>
      </c>
      <c r="Z605" s="36">
        <f>'Section 10a Plan_Diffusion'!S60</f>
        <v>0</v>
      </c>
      <c r="AA605" s="7">
        <f>'Section 10a Plan_Diffusion'!T60</f>
        <v>0</v>
      </c>
      <c r="AB605" s="7">
        <f>'Section 10a Plan_Diffusion'!U60</f>
        <v>0</v>
      </c>
    </row>
    <row r="606" spans="1:28">
      <c r="A606" s="7">
        <f>'Identification '!$F$11</f>
        <v>0</v>
      </c>
      <c r="B606" s="1276" t="str">
        <f>IF(AND('Identification '!$F$11="",'Identification '!$F$15&lt;&gt;""),'Identification '!$F$15,IF('Identification '!$F$11="","",IF('Identification '!$F$13="Inscrire le nom de votre organisme dans la cellule F15",'Identification '!$F$15,'Identification '!$F$13)))</f>
        <v/>
      </c>
      <c r="C606" s="7" t="str">
        <f>REF!$BM$8</f>
        <v>2026-2027</v>
      </c>
      <c r="D606" s="7" t="s">
        <v>3185</v>
      </c>
      <c r="E606" s="43" t="str">
        <f>'Identification '!$F$17</f>
        <v/>
      </c>
      <c r="F606" s="7" t="str">
        <f>'Identification '!$G$18</f>
        <v/>
      </c>
      <c r="G606" s="167" t="str">
        <f>IF('Section 10a Plan_Diffusion'!$D$6="","",'Section 10a Plan_Diffusion'!$D$6)</f>
        <v/>
      </c>
      <c r="H606" s="7" t="str">
        <f>IF('Section 10a Plan_Diffusion'!$D$8="","",'Section 10a Plan_Diffusion'!$D$8)</f>
        <v/>
      </c>
      <c r="I606" s="7" t="str">
        <f>IF('Section 10a Plan_Diffusion'!$K$8="","",'Section 10a Plan_Diffusion'!$K$8)</f>
        <v/>
      </c>
      <c r="J606" s="43" t="str">
        <f>IF('Section 10a Plan_Diffusion'!C61="","",'Section 10a Plan_Diffusion'!C61)</f>
        <v/>
      </c>
      <c r="K606" s="1177" t="str">
        <f>IF('Section 10a Plan_Diffusion'!D61="","",'Section 10a Plan_Diffusion'!D61)</f>
        <v/>
      </c>
      <c r="L606" s="43" t="str">
        <f>IF('Section 10a Plan_Diffusion'!E61="","",IF('Section 10a Plan_Diffusion'!E61="«Choisir»","",'Section 10a Plan_Diffusion'!E61))</f>
        <v/>
      </c>
      <c r="M606" s="43" t="str">
        <f>IF('Section 10a Plan_Diffusion'!F61="","",IF('Section 10a Plan_Diffusion'!F61="«Choisir»","",'Section 10a Plan_Diffusion'!F61))</f>
        <v/>
      </c>
      <c r="N606" s="43" t="str">
        <f>IF('Section 10a Plan_Diffusion'!G61="","",'Section 10a Plan_Diffusion'!G61)</f>
        <v/>
      </c>
      <c r="O606" s="43" t="str">
        <f>IF('Section 10a Plan_Diffusion'!H61="","",'Section 10a Plan_Diffusion'!H61)</f>
        <v/>
      </c>
      <c r="P606" s="43" t="str">
        <f>IF('Section 10a Plan_Diffusion'!I61="","",IF('Section 10a Plan_Diffusion'!I61="«Choisir»","",'Section 10a Plan_Diffusion'!I61))</f>
        <v/>
      </c>
      <c r="Q606" s="43" t="str">
        <f>IF('Section 10a Plan_Diffusion'!J61="","",IF('Section 10a Plan_Diffusion'!J61="«Choisir»","",'Section 10a Plan_Diffusion'!J61))</f>
        <v/>
      </c>
      <c r="R606" s="7" t="str">
        <f>IF('Section 10a Plan_Diffusion'!K61="","",'Section 10a Plan_Diffusion'!K61)</f>
        <v/>
      </c>
      <c r="S606" s="7" t="str">
        <f>IF('Section 10a Plan_Diffusion'!L61="","",'Section 10a Plan_Diffusion'!L61)</f>
        <v/>
      </c>
      <c r="T606" s="7" t="str">
        <f>IF('Section 10a Plan_Diffusion'!M61="","",'Section 10a Plan_Diffusion'!M61)</f>
        <v/>
      </c>
      <c r="U606" s="7" t="str">
        <f>IF('Section 10a Plan_Diffusion'!N61="","",'Section 10a Plan_Diffusion'!N61)</f>
        <v/>
      </c>
      <c r="V606" s="7">
        <f>'Section 10a Plan_Diffusion'!O61</f>
        <v>0</v>
      </c>
      <c r="W606" s="36">
        <f>'Section 10a Plan_Diffusion'!P61</f>
        <v>0</v>
      </c>
      <c r="X606" s="36">
        <f>'Section 10a Plan_Diffusion'!Q61</f>
        <v>0</v>
      </c>
      <c r="Y606" s="36">
        <f>'Section 10a Plan_Diffusion'!R61</f>
        <v>0</v>
      </c>
      <c r="Z606" s="36">
        <f>'Section 10a Plan_Diffusion'!S61</f>
        <v>0</v>
      </c>
      <c r="AA606" s="7">
        <f>'Section 10a Plan_Diffusion'!T61</f>
        <v>0</v>
      </c>
      <c r="AB606" s="7">
        <f>'Section 10a Plan_Diffusion'!U61</f>
        <v>0</v>
      </c>
    </row>
    <row r="607" spans="1:28">
      <c r="A607" s="7">
        <f>'Identification '!$F$11</f>
        <v>0</v>
      </c>
      <c r="B607" s="1276" t="str">
        <f>IF(AND('Identification '!$F$11="",'Identification '!$F$15&lt;&gt;""),'Identification '!$F$15,IF('Identification '!$F$11="","",IF('Identification '!$F$13="Inscrire le nom de votre organisme dans la cellule F15",'Identification '!$F$15,'Identification '!$F$13)))</f>
        <v/>
      </c>
      <c r="C607" s="7" t="str">
        <f>REF!$BM$8</f>
        <v>2026-2027</v>
      </c>
      <c r="D607" s="7" t="s">
        <v>3185</v>
      </c>
      <c r="E607" s="43" t="str">
        <f>'Identification '!$F$17</f>
        <v/>
      </c>
      <c r="F607" s="7" t="str">
        <f>'Identification '!$G$18</f>
        <v/>
      </c>
      <c r="G607" s="167" t="str">
        <f>IF('Section 10a Plan_Diffusion'!$D$6="","",'Section 10a Plan_Diffusion'!$D$6)</f>
        <v/>
      </c>
      <c r="H607" s="7" t="str">
        <f>IF('Section 10a Plan_Diffusion'!$D$8="","",'Section 10a Plan_Diffusion'!$D$8)</f>
        <v/>
      </c>
      <c r="I607" s="7" t="str">
        <f>IF('Section 10a Plan_Diffusion'!$K$8="","",'Section 10a Plan_Diffusion'!$K$8)</f>
        <v/>
      </c>
      <c r="J607" s="43" t="str">
        <f>IF('Section 10a Plan_Diffusion'!C62="","",'Section 10a Plan_Diffusion'!C62)</f>
        <v/>
      </c>
      <c r="K607" s="1177" t="str">
        <f>IF('Section 10a Plan_Diffusion'!D62="","",'Section 10a Plan_Diffusion'!D62)</f>
        <v/>
      </c>
      <c r="L607" s="43" t="str">
        <f>IF('Section 10a Plan_Diffusion'!E62="","",IF('Section 10a Plan_Diffusion'!E62="«Choisir»","",'Section 10a Plan_Diffusion'!E62))</f>
        <v/>
      </c>
      <c r="M607" s="43" t="str">
        <f>IF('Section 10a Plan_Diffusion'!F62="","",IF('Section 10a Plan_Diffusion'!F62="«Choisir»","",'Section 10a Plan_Diffusion'!F62))</f>
        <v/>
      </c>
      <c r="N607" s="43" t="str">
        <f>IF('Section 10a Plan_Diffusion'!G62="","",'Section 10a Plan_Diffusion'!G62)</f>
        <v/>
      </c>
      <c r="O607" s="43" t="str">
        <f>IF('Section 10a Plan_Diffusion'!H62="","",'Section 10a Plan_Diffusion'!H62)</f>
        <v/>
      </c>
      <c r="P607" s="43" t="str">
        <f>IF('Section 10a Plan_Diffusion'!I62="","",IF('Section 10a Plan_Diffusion'!I62="«Choisir»","",'Section 10a Plan_Diffusion'!I62))</f>
        <v/>
      </c>
      <c r="Q607" s="43" t="str">
        <f>IF('Section 10a Plan_Diffusion'!J62="","",IF('Section 10a Plan_Diffusion'!J62="«Choisir»","",'Section 10a Plan_Diffusion'!J62))</f>
        <v/>
      </c>
      <c r="R607" s="7" t="str">
        <f>IF('Section 10a Plan_Diffusion'!K62="","",'Section 10a Plan_Diffusion'!K62)</f>
        <v/>
      </c>
      <c r="S607" s="7" t="str">
        <f>IF('Section 10a Plan_Diffusion'!L62="","",'Section 10a Plan_Diffusion'!L62)</f>
        <v/>
      </c>
      <c r="T607" s="7" t="str">
        <f>IF('Section 10a Plan_Diffusion'!M62="","",'Section 10a Plan_Diffusion'!M62)</f>
        <v/>
      </c>
      <c r="U607" s="7" t="str">
        <f>IF('Section 10a Plan_Diffusion'!N62="","",'Section 10a Plan_Diffusion'!N62)</f>
        <v/>
      </c>
      <c r="V607" s="7">
        <f>'Section 10a Plan_Diffusion'!O62</f>
        <v>0</v>
      </c>
      <c r="W607" s="36">
        <f>'Section 10a Plan_Diffusion'!P62</f>
        <v>0</v>
      </c>
      <c r="X607" s="36">
        <f>'Section 10a Plan_Diffusion'!Q62</f>
        <v>0</v>
      </c>
      <c r="Y607" s="36">
        <f>'Section 10a Plan_Diffusion'!R62</f>
        <v>0</v>
      </c>
      <c r="Z607" s="36">
        <f>'Section 10a Plan_Diffusion'!S62</f>
        <v>0</v>
      </c>
      <c r="AA607" s="7">
        <f>'Section 10a Plan_Diffusion'!T62</f>
        <v>0</v>
      </c>
      <c r="AB607" s="7">
        <f>'Section 10a Plan_Diffusion'!U62</f>
        <v>0</v>
      </c>
    </row>
    <row r="608" spans="1:28">
      <c r="A608" s="7">
        <f>'Identification '!$F$11</f>
        <v>0</v>
      </c>
      <c r="B608" s="1276" t="str">
        <f>IF(AND('Identification '!$F$11="",'Identification '!$F$15&lt;&gt;""),'Identification '!$F$15,IF('Identification '!$F$11="","",IF('Identification '!$F$13="Inscrire le nom de votre organisme dans la cellule F15",'Identification '!$F$15,'Identification '!$F$13)))</f>
        <v/>
      </c>
      <c r="C608" s="7" t="str">
        <f>REF!$BM$8</f>
        <v>2026-2027</v>
      </c>
      <c r="D608" s="7" t="s">
        <v>3185</v>
      </c>
      <c r="E608" s="43" t="str">
        <f>'Identification '!$F$17</f>
        <v/>
      </c>
      <c r="F608" s="7" t="str">
        <f>'Identification '!$G$18</f>
        <v/>
      </c>
      <c r="G608" s="167" t="str">
        <f>IF('Section 10a Plan_Diffusion'!$D$6="","",'Section 10a Plan_Diffusion'!$D$6)</f>
        <v/>
      </c>
      <c r="H608" s="7" t="str">
        <f>IF('Section 10a Plan_Diffusion'!$D$8="","",'Section 10a Plan_Diffusion'!$D$8)</f>
        <v/>
      </c>
      <c r="I608" s="7" t="str">
        <f>IF('Section 10a Plan_Diffusion'!$K$8="","",'Section 10a Plan_Diffusion'!$K$8)</f>
        <v/>
      </c>
      <c r="J608" s="43" t="str">
        <f>IF('Section 10a Plan_Diffusion'!C63="","",'Section 10a Plan_Diffusion'!C63)</f>
        <v/>
      </c>
      <c r="K608" s="1177" t="str">
        <f>IF('Section 10a Plan_Diffusion'!D63="","",'Section 10a Plan_Diffusion'!D63)</f>
        <v/>
      </c>
      <c r="L608" s="43" t="str">
        <f>IF('Section 10a Plan_Diffusion'!E63="","",IF('Section 10a Plan_Diffusion'!E63="«Choisir»","",'Section 10a Plan_Diffusion'!E63))</f>
        <v/>
      </c>
      <c r="M608" s="43" t="str">
        <f>IF('Section 10a Plan_Diffusion'!F63="","",IF('Section 10a Plan_Diffusion'!F63="«Choisir»","",'Section 10a Plan_Diffusion'!F63))</f>
        <v/>
      </c>
      <c r="N608" s="43" t="str">
        <f>IF('Section 10a Plan_Diffusion'!G63="","",'Section 10a Plan_Diffusion'!G63)</f>
        <v/>
      </c>
      <c r="O608" s="43" t="str">
        <f>IF('Section 10a Plan_Diffusion'!H63="","",'Section 10a Plan_Diffusion'!H63)</f>
        <v/>
      </c>
      <c r="P608" s="43" t="str">
        <f>IF('Section 10a Plan_Diffusion'!I63="","",IF('Section 10a Plan_Diffusion'!I63="«Choisir»","",'Section 10a Plan_Diffusion'!I63))</f>
        <v/>
      </c>
      <c r="Q608" s="43" t="str">
        <f>IF('Section 10a Plan_Diffusion'!J63="","",IF('Section 10a Plan_Diffusion'!J63="«Choisir»","",'Section 10a Plan_Diffusion'!J63))</f>
        <v/>
      </c>
      <c r="R608" s="7" t="str">
        <f>IF('Section 10a Plan_Diffusion'!K63="","",'Section 10a Plan_Diffusion'!K63)</f>
        <v/>
      </c>
      <c r="S608" s="7" t="str">
        <f>IF('Section 10a Plan_Diffusion'!L63="","",'Section 10a Plan_Diffusion'!L63)</f>
        <v/>
      </c>
      <c r="T608" s="7" t="str">
        <f>IF('Section 10a Plan_Diffusion'!M63="","",'Section 10a Plan_Diffusion'!M63)</f>
        <v/>
      </c>
      <c r="U608" s="7" t="str">
        <f>IF('Section 10a Plan_Diffusion'!N63="","",'Section 10a Plan_Diffusion'!N63)</f>
        <v/>
      </c>
      <c r="V608" s="7">
        <f>'Section 10a Plan_Diffusion'!O63</f>
        <v>0</v>
      </c>
      <c r="W608" s="36">
        <f>'Section 10a Plan_Diffusion'!P63</f>
        <v>0</v>
      </c>
      <c r="X608" s="36">
        <f>'Section 10a Plan_Diffusion'!Q63</f>
        <v>0</v>
      </c>
      <c r="Y608" s="36">
        <f>'Section 10a Plan_Diffusion'!R63</f>
        <v>0</v>
      </c>
      <c r="Z608" s="36">
        <f>'Section 10a Plan_Diffusion'!S63</f>
        <v>0</v>
      </c>
      <c r="AA608" s="7">
        <f>'Section 10a Plan_Diffusion'!T63</f>
        <v>0</v>
      </c>
      <c r="AB608" s="7">
        <f>'Section 10a Plan_Diffusion'!U63</f>
        <v>0</v>
      </c>
    </row>
    <row r="609" spans="1:28">
      <c r="A609" s="7">
        <f>'Identification '!$F$11</f>
        <v>0</v>
      </c>
      <c r="B609" s="1276" t="str">
        <f>IF(AND('Identification '!$F$11="",'Identification '!$F$15&lt;&gt;""),'Identification '!$F$15,IF('Identification '!$F$11="","",IF('Identification '!$F$13="Inscrire le nom de votre organisme dans la cellule F15",'Identification '!$F$15,'Identification '!$F$13)))</f>
        <v/>
      </c>
      <c r="C609" s="7" t="str">
        <f>REF!$BM$8</f>
        <v>2026-2027</v>
      </c>
      <c r="D609" s="7" t="s">
        <v>3185</v>
      </c>
      <c r="E609" s="43" t="str">
        <f>'Identification '!$F$17</f>
        <v/>
      </c>
      <c r="F609" s="7" t="str">
        <f>'Identification '!$G$18</f>
        <v/>
      </c>
      <c r="G609" s="167" t="str">
        <f>IF('Section 10a Plan_Diffusion'!$D$6="","",'Section 10a Plan_Diffusion'!$D$6)</f>
        <v/>
      </c>
      <c r="H609" s="7" t="str">
        <f>IF('Section 10a Plan_Diffusion'!$D$8="","",'Section 10a Plan_Diffusion'!$D$8)</f>
        <v/>
      </c>
      <c r="I609" s="7" t="str">
        <f>IF('Section 10a Plan_Diffusion'!$K$8="","",'Section 10a Plan_Diffusion'!$K$8)</f>
        <v/>
      </c>
      <c r="J609" s="43" t="str">
        <f>IF('Section 10a Plan_Diffusion'!C64="","",'Section 10a Plan_Diffusion'!C64)</f>
        <v/>
      </c>
      <c r="K609" s="1177" t="str">
        <f>IF('Section 10a Plan_Diffusion'!D64="","",'Section 10a Plan_Diffusion'!D64)</f>
        <v/>
      </c>
      <c r="L609" s="43" t="str">
        <f>IF('Section 10a Plan_Diffusion'!E64="","",IF('Section 10a Plan_Diffusion'!E64="«Choisir»","",'Section 10a Plan_Diffusion'!E64))</f>
        <v/>
      </c>
      <c r="M609" s="43" t="str">
        <f>IF('Section 10a Plan_Diffusion'!F64="","",IF('Section 10a Plan_Diffusion'!F64="«Choisir»","",'Section 10a Plan_Diffusion'!F64))</f>
        <v/>
      </c>
      <c r="N609" s="43" t="str">
        <f>IF('Section 10a Plan_Diffusion'!G64="","",'Section 10a Plan_Diffusion'!G64)</f>
        <v/>
      </c>
      <c r="O609" s="43" t="str">
        <f>IF('Section 10a Plan_Diffusion'!H64="","",'Section 10a Plan_Diffusion'!H64)</f>
        <v/>
      </c>
      <c r="P609" s="43" t="str">
        <f>IF('Section 10a Plan_Diffusion'!I64="","",IF('Section 10a Plan_Diffusion'!I64="«Choisir»","",'Section 10a Plan_Diffusion'!I64))</f>
        <v/>
      </c>
      <c r="Q609" s="43" t="str">
        <f>IF('Section 10a Plan_Diffusion'!J64="","",IF('Section 10a Plan_Diffusion'!J64="«Choisir»","",'Section 10a Plan_Diffusion'!J64))</f>
        <v/>
      </c>
      <c r="R609" s="7" t="str">
        <f>IF('Section 10a Plan_Diffusion'!K64="","",'Section 10a Plan_Diffusion'!K64)</f>
        <v/>
      </c>
      <c r="S609" s="7" t="str">
        <f>IF('Section 10a Plan_Diffusion'!L64="","",'Section 10a Plan_Diffusion'!L64)</f>
        <v/>
      </c>
      <c r="T609" s="7" t="str">
        <f>IF('Section 10a Plan_Diffusion'!M64="","",'Section 10a Plan_Diffusion'!M64)</f>
        <v/>
      </c>
      <c r="U609" s="7" t="str">
        <f>IF('Section 10a Plan_Diffusion'!N64="","",'Section 10a Plan_Diffusion'!N64)</f>
        <v/>
      </c>
      <c r="V609" s="7">
        <f>'Section 10a Plan_Diffusion'!O64</f>
        <v>0</v>
      </c>
      <c r="W609" s="36">
        <f>'Section 10a Plan_Diffusion'!P64</f>
        <v>0</v>
      </c>
      <c r="X609" s="36">
        <f>'Section 10a Plan_Diffusion'!Q64</f>
        <v>0</v>
      </c>
      <c r="Y609" s="36">
        <f>'Section 10a Plan_Diffusion'!R64</f>
        <v>0</v>
      </c>
      <c r="Z609" s="36">
        <f>'Section 10a Plan_Diffusion'!S64</f>
        <v>0</v>
      </c>
      <c r="AA609" s="7">
        <f>'Section 10a Plan_Diffusion'!T64</f>
        <v>0</v>
      </c>
      <c r="AB609" s="7">
        <f>'Section 10a Plan_Diffusion'!U64</f>
        <v>0</v>
      </c>
    </row>
    <row r="610" spans="1:28">
      <c r="A610" s="7">
        <f>'Identification '!$F$11</f>
        <v>0</v>
      </c>
      <c r="B610" s="1276" t="str">
        <f>IF(AND('Identification '!$F$11="",'Identification '!$F$15&lt;&gt;""),'Identification '!$F$15,IF('Identification '!$F$11="","",IF('Identification '!$F$13="Inscrire le nom de votre organisme dans la cellule F15",'Identification '!$F$15,'Identification '!$F$13)))</f>
        <v/>
      </c>
      <c r="C610" s="7" t="str">
        <f>REF!$BM$8</f>
        <v>2026-2027</v>
      </c>
      <c r="D610" s="7" t="s">
        <v>3185</v>
      </c>
      <c r="E610" s="43" t="str">
        <f>'Identification '!$F$17</f>
        <v/>
      </c>
      <c r="F610" s="7" t="str">
        <f>'Identification '!$G$18</f>
        <v/>
      </c>
      <c r="G610" s="167" t="str">
        <f>IF('Section 10a Plan_Diffusion'!$D$6="","",'Section 10a Plan_Diffusion'!$D$6)</f>
        <v/>
      </c>
      <c r="H610" s="7" t="str">
        <f>IF('Section 10a Plan_Diffusion'!$D$8="","",'Section 10a Plan_Diffusion'!$D$8)</f>
        <v/>
      </c>
      <c r="I610" s="7" t="str">
        <f>IF('Section 10a Plan_Diffusion'!$K$8="","",'Section 10a Plan_Diffusion'!$K$8)</f>
        <v/>
      </c>
      <c r="J610" s="43" t="str">
        <f>IF('Section 10a Plan_Diffusion'!C65="","",'Section 10a Plan_Diffusion'!C65)</f>
        <v/>
      </c>
      <c r="K610" s="1177" t="str">
        <f>IF('Section 10a Plan_Diffusion'!D65="","",'Section 10a Plan_Diffusion'!D65)</f>
        <v/>
      </c>
      <c r="L610" s="43" t="str">
        <f>IF('Section 10a Plan_Diffusion'!E65="","",IF('Section 10a Plan_Diffusion'!E65="«Choisir»","",'Section 10a Plan_Diffusion'!E65))</f>
        <v/>
      </c>
      <c r="M610" s="43" t="str">
        <f>IF('Section 10a Plan_Diffusion'!F65="","",IF('Section 10a Plan_Diffusion'!F65="«Choisir»","",'Section 10a Plan_Diffusion'!F65))</f>
        <v/>
      </c>
      <c r="N610" s="43" t="str">
        <f>IF('Section 10a Plan_Diffusion'!G65="","",'Section 10a Plan_Diffusion'!G65)</f>
        <v/>
      </c>
      <c r="O610" s="43" t="str">
        <f>IF('Section 10a Plan_Diffusion'!H65="","",'Section 10a Plan_Diffusion'!H65)</f>
        <v/>
      </c>
      <c r="P610" s="43" t="str">
        <f>IF('Section 10a Plan_Diffusion'!I65="","",IF('Section 10a Plan_Diffusion'!I65="«Choisir»","",'Section 10a Plan_Diffusion'!I65))</f>
        <v/>
      </c>
      <c r="Q610" s="43" t="str">
        <f>IF('Section 10a Plan_Diffusion'!J65="","",IF('Section 10a Plan_Diffusion'!J65="«Choisir»","",'Section 10a Plan_Diffusion'!J65))</f>
        <v/>
      </c>
      <c r="R610" s="7" t="str">
        <f>IF('Section 10a Plan_Diffusion'!K65="","",'Section 10a Plan_Diffusion'!K65)</f>
        <v/>
      </c>
      <c r="S610" s="7" t="str">
        <f>IF('Section 10a Plan_Diffusion'!L65="","",'Section 10a Plan_Diffusion'!L65)</f>
        <v/>
      </c>
      <c r="T610" s="7" t="str">
        <f>IF('Section 10a Plan_Diffusion'!M65="","",'Section 10a Plan_Diffusion'!M65)</f>
        <v/>
      </c>
      <c r="U610" s="7" t="str">
        <f>IF('Section 10a Plan_Diffusion'!N65="","",'Section 10a Plan_Diffusion'!N65)</f>
        <v/>
      </c>
      <c r="V610" s="7">
        <f>'Section 10a Plan_Diffusion'!O65</f>
        <v>0</v>
      </c>
      <c r="W610" s="36">
        <f>'Section 10a Plan_Diffusion'!P65</f>
        <v>0</v>
      </c>
      <c r="X610" s="36">
        <f>'Section 10a Plan_Diffusion'!Q65</f>
        <v>0</v>
      </c>
      <c r="Y610" s="36">
        <f>'Section 10a Plan_Diffusion'!R65</f>
        <v>0</v>
      </c>
      <c r="Z610" s="36">
        <f>'Section 10a Plan_Diffusion'!S65</f>
        <v>0</v>
      </c>
      <c r="AA610" s="7">
        <f>'Section 10a Plan_Diffusion'!T65</f>
        <v>0</v>
      </c>
      <c r="AB610" s="7">
        <f>'Section 10a Plan_Diffusion'!U65</f>
        <v>0</v>
      </c>
    </row>
    <row r="611" spans="1:28">
      <c r="A611" s="7">
        <f>'Identification '!$F$11</f>
        <v>0</v>
      </c>
      <c r="B611" s="1276" t="str">
        <f>IF(AND('Identification '!$F$11="",'Identification '!$F$15&lt;&gt;""),'Identification '!$F$15,IF('Identification '!$F$11="","",IF('Identification '!$F$13="Inscrire le nom de votre organisme dans la cellule F15",'Identification '!$F$15,'Identification '!$F$13)))</f>
        <v/>
      </c>
      <c r="C611" s="7" t="str">
        <f>REF!$BM$8</f>
        <v>2026-2027</v>
      </c>
      <c r="D611" s="7" t="s">
        <v>3185</v>
      </c>
      <c r="E611" s="43" t="str">
        <f>'Identification '!$F$17</f>
        <v/>
      </c>
      <c r="F611" s="7" t="str">
        <f>'Identification '!$G$18</f>
        <v/>
      </c>
      <c r="G611" s="167" t="str">
        <f>IF('Section 10a Plan_Diffusion'!$D$6="","",'Section 10a Plan_Diffusion'!$D$6)</f>
        <v/>
      </c>
      <c r="H611" s="7" t="str">
        <f>IF('Section 10a Plan_Diffusion'!$D$8="","",'Section 10a Plan_Diffusion'!$D$8)</f>
        <v/>
      </c>
      <c r="I611" s="7" t="str">
        <f>IF('Section 10a Plan_Diffusion'!$K$8="","",'Section 10a Plan_Diffusion'!$K$8)</f>
        <v/>
      </c>
      <c r="J611" s="43" t="str">
        <f>IF('Section 10a Plan_Diffusion'!C66="","",'Section 10a Plan_Diffusion'!C66)</f>
        <v/>
      </c>
      <c r="K611" s="1177" t="str">
        <f>IF('Section 10a Plan_Diffusion'!D66="","",'Section 10a Plan_Diffusion'!D66)</f>
        <v/>
      </c>
      <c r="L611" s="43" t="str">
        <f>IF('Section 10a Plan_Diffusion'!E66="","",IF('Section 10a Plan_Diffusion'!E66="«Choisir»","",'Section 10a Plan_Diffusion'!E66))</f>
        <v/>
      </c>
      <c r="M611" s="43" t="str">
        <f>IF('Section 10a Plan_Diffusion'!F66="","",IF('Section 10a Plan_Diffusion'!F66="«Choisir»","",'Section 10a Plan_Diffusion'!F66))</f>
        <v/>
      </c>
      <c r="N611" s="43" t="str">
        <f>IF('Section 10a Plan_Diffusion'!G66="","",'Section 10a Plan_Diffusion'!G66)</f>
        <v/>
      </c>
      <c r="O611" s="43" t="str">
        <f>IF('Section 10a Plan_Diffusion'!H66="","",'Section 10a Plan_Diffusion'!H66)</f>
        <v/>
      </c>
      <c r="P611" s="43" t="str">
        <f>IF('Section 10a Plan_Diffusion'!I66="","",IF('Section 10a Plan_Diffusion'!I66="«Choisir»","",'Section 10a Plan_Diffusion'!I66))</f>
        <v/>
      </c>
      <c r="Q611" s="43" t="str">
        <f>IF('Section 10a Plan_Diffusion'!J66="","",IF('Section 10a Plan_Diffusion'!J66="«Choisir»","",'Section 10a Plan_Diffusion'!J66))</f>
        <v/>
      </c>
      <c r="R611" s="7" t="str">
        <f>IF('Section 10a Plan_Diffusion'!K66="","",'Section 10a Plan_Diffusion'!K66)</f>
        <v/>
      </c>
      <c r="S611" s="7" t="str">
        <f>IF('Section 10a Plan_Diffusion'!L66="","",'Section 10a Plan_Diffusion'!L66)</f>
        <v/>
      </c>
      <c r="T611" s="7" t="str">
        <f>IF('Section 10a Plan_Diffusion'!M66="","",'Section 10a Plan_Diffusion'!M66)</f>
        <v/>
      </c>
      <c r="U611" s="7" t="str">
        <f>IF('Section 10a Plan_Diffusion'!N66="","",'Section 10a Plan_Diffusion'!N66)</f>
        <v/>
      </c>
      <c r="V611" s="7">
        <f>'Section 10a Plan_Diffusion'!O66</f>
        <v>0</v>
      </c>
      <c r="W611" s="36">
        <f>'Section 10a Plan_Diffusion'!P66</f>
        <v>0</v>
      </c>
      <c r="X611" s="36">
        <f>'Section 10a Plan_Diffusion'!Q66</f>
        <v>0</v>
      </c>
      <c r="Y611" s="36">
        <f>'Section 10a Plan_Diffusion'!R66</f>
        <v>0</v>
      </c>
      <c r="Z611" s="36">
        <f>'Section 10a Plan_Diffusion'!S66</f>
        <v>0</v>
      </c>
      <c r="AA611" s="7">
        <f>'Section 10a Plan_Diffusion'!T66</f>
        <v>0</v>
      </c>
      <c r="AB611" s="7">
        <f>'Section 10a Plan_Diffusion'!U66</f>
        <v>0</v>
      </c>
    </row>
    <row r="612" spans="1:28">
      <c r="A612" s="7">
        <f>'Identification '!$F$11</f>
        <v>0</v>
      </c>
      <c r="B612" s="1276" t="str">
        <f>IF(AND('Identification '!$F$11="",'Identification '!$F$15&lt;&gt;""),'Identification '!$F$15,IF('Identification '!$F$11="","",IF('Identification '!$F$13="Inscrire le nom de votre organisme dans la cellule F15",'Identification '!$F$15,'Identification '!$F$13)))</f>
        <v/>
      </c>
      <c r="C612" s="7" t="str">
        <f>REF!$BM$8</f>
        <v>2026-2027</v>
      </c>
      <c r="D612" s="7" t="s">
        <v>3185</v>
      </c>
      <c r="E612" s="43" t="str">
        <f>'Identification '!$F$17</f>
        <v/>
      </c>
      <c r="F612" s="7" t="str">
        <f>'Identification '!$G$18</f>
        <v/>
      </c>
      <c r="G612" s="167" t="str">
        <f>IF('Section 10a Plan_Diffusion'!$D$6="","",'Section 10a Plan_Diffusion'!$D$6)</f>
        <v/>
      </c>
      <c r="H612" s="7" t="str">
        <f>IF('Section 10a Plan_Diffusion'!$D$8="","",'Section 10a Plan_Diffusion'!$D$8)</f>
        <v/>
      </c>
      <c r="I612" s="7" t="str">
        <f>IF('Section 10a Plan_Diffusion'!$K$8="","",'Section 10a Plan_Diffusion'!$K$8)</f>
        <v/>
      </c>
      <c r="J612" s="43" t="str">
        <f>IF('Section 10a Plan_Diffusion'!C67="","",'Section 10a Plan_Diffusion'!C67)</f>
        <v/>
      </c>
      <c r="K612" s="1177" t="str">
        <f>IF('Section 10a Plan_Diffusion'!D67="","",'Section 10a Plan_Diffusion'!D67)</f>
        <v/>
      </c>
      <c r="L612" s="43" t="str">
        <f>IF('Section 10a Plan_Diffusion'!E67="","",IF('Section 10a Plan_Diffusion'!E67="«Choisir»","",'Section 10a Plan_Diffusion'!E67))</f>
        <v/>
      </c>
      <c r="M612" s="43" t="str">
        <f>IF('Section 10a Plan_Diffusion'!F67="","",IF('Section 10a Plan_Diffusion'!F67="«Choisir»","",'Section 10a Plan_Diffusion'!F67))</f>
        <v/>
      </c>
      <c r="N612" s="43" t="str">
        <f>IF('Section 10a Plan_Diffusion'!G67="","",'Section 10a Plan_Diffusion'!G67)</f>
        <v/>
      </c>
      <c r="O612" s="43" t="str">
        <f>IF('Section 10a Plan_Diffusion'!H67="","",'Section 10a Plan_Diffusion'!H67)</f>
        <v/>
      </c>
      <c r="P612" s="43" t="str">
        <f>IF('Section 10a Plan_Diffusion'!I67="","",IF('Section 10a Plan_Diffusion'!I67="«Choisir»","",'Section 10a Plan_Diffusion'!I67))</f>
        <v/>
      </c>
      <c r="Q612" s="43" t="str">
        <f>IF('Section 10a Plan_Diffusion'!J67="","",IF('Section 10a Plan_Diffusion'!J67="«Choisir»","",'Section 10a Plan_Diffusion'!J67))</f>
        <v/>
      </c>
      <c r="R612" s="7" t="str">
        <f>IF('Section 10a Plan_Diffusion'!K67="","",'Section 10a Plan_Diffusion'!K67)</f>
        <v/>
      </c>
      <c r="S612" s="7" t="str">
        <f>IF('Section 10a Plan_Diffusion'!L67="","",'Section 10a Plan_Diffusion'!L67)</f>
        <v/>
      </c>
      <c r="T612" s="7" t="str">
        <f>IF('Section 10a Plan_Diffusion'!M67="","",'Section 10a Plan_Diffusion'!M67)</f>
        <v/>
      </c>
      <c r="U612" s="7" t="str">
        <f>IF('Section 10a Plan_Diffusion'!N67="","",'Section 10a Plan_Diffusion'!N67)</f>
        <v/>
      </c>
      <c r="V612" s="7">
        <f>'Section 10a Plan_Diffusion'!O67</f>
        <v>0</v>
      </c>
      <c r="W612" s="36">
        <f>'Section 10a Plan_Diffusion'!P67</f>
        <v>0</v>
      </c>
      <c r="X612" s="36">
        <f>'Section 10a Plan_Diffusion'!Q67</f>
        <v>0</v>
      </c>
      <c r="Y612" s="36">
        <f>'Section 10a Plan_Diffusion'!R67</f>
        <v>0</v>
      </c>
      <c r="Z612" s="36">
        <f>'Section 10a Plan_Diffusion'!S67</f>
        <v>0</v>
      </c>
      <c r="AA612" s="7">
        <f>'Section 10a Plan_Diffusion'!T67</f>
        <v>0</v>
      </c>
      <c r="AB612" s="7">
        <f>'Section 10a Plan_Diffusion'!U67</f>
        <v>0</v>
      </c>
    </row>
    <row r="613" spans="1:28">
      <c r="A613" s="7">
        <f>'Identification '!$F$11</f>
        <v>0</v>
      </c>
      <c r="B613" s="1276" t="str">
        <f>IF(AND('Identification '!$F$11="",'Identification '!$F$15&lt;&gt;""),'Identification '!$F$15,IF('Identification '!$F$11="","",IF('Identification '!$F$13="Inscrire le nom de votre organisme dans la cellule F15",'Identification '!$F$15,'Identification '!$F$13)))</f>
        <v/>
      </c>
      <c r="C613" s="7" t="str">
        <f>REF!$BM$8</f>
        <v>2026-2027</v>
      </c>
      <c r="D613" s="7" t="s">
        <v>3185</v>
      </c>
      <c r="E613" s="43" t="str">
        <f>'Identification '!$F$17</f>
        <v/>
      </c>
      <c r="F613" s="7" t="str">
        <f>'Identification '!$G$18</f>
        <v/>
      </c>
      <c r="G613" s="167" t="str">
        <f>IF('Section 10a Plan_Diffusion'!$D$6="","",'Section 10a Plan_Diffusion'!$D$6)</f>
        <v/>
      </c>
      <c r="H613" s="7" t="str">
        <f>IF('Section 10a Plan_Diffusion'!$D$8="","",'Section 10a Plan_Diffusion'!$D$8)</f>
        <v/>
      </c>
      <c r="I613" s="7" t="str">
        <f>IF('Section 10a Plan_Diffusion'!$K$8="","",'Section 10a Plan_Diffusion'!$K$8)</f>
        <v/>
      </c>
      <c r="J613" s="43" t="str">
        <f>IF('Section 10a Plan_Diffusion'!C68="","",'Section 10a Plan_Diffusion'!C68)</f>
        <v/>
      </c>
      <c r="K613" s="1177" t="str">
        <f>IF('Section 10a Plan_Diffusion'!D68="","",'Section 10a Plan_Diffusion'!D68)</f>
        <v/>
      </c>
      <c r="L613" s="43" t="str">
        <f>IF('Section 10a Plan_Diffusion'!E68="","",IF('Section 10a Plan_Diffusion'!E68="«Choisir»","",'Section 10a Plan_Diffusion'!E68))</f>
        <v/>
      </c>
      <c r="M613" s="43" t="str">
        <f>IF('Section 10a Plan_Diffusion'!F68="","",IF('Section 10a Plan_Diffusion'!F68="«Choisir»","",'Section 10a Plan_Diffusion'!F68))</f>
        <v/>
      </c>
      <c r="N613" s="43" t="str">
        <f>IF('Section 10a Plan_Diffusion'!G68="","",'Section 10a Plan_Diffusion'!G68)</f>
        <v/>
      </c>
      <c r="O613" s="43" t="str">
        <f>IF('Section 10a Plan_Diffusion'!H68="","",'Section 10a Plan_Diffusion'!H68)</f>
        <v/>
      </c>
      <c r="P613" s="43" t="str">
        <f>IF('Section 10a Plan_Diffusion'!I68="","",IF('Section 10a Plan_Diffusion'!I68="«Choisir»","",'Section 10a Plan_Diffusion'!I68))</f>
        <v/>
      </c>
      <c r="Q613" s="43" t="str">
        <f>IF('Section 10a Plan_Diffusion'!J68="","",IF('Section 10a Plan_Diffusion'!J68="«Choisir»","",'Section 10a Plan_Diffusion'!J68))</f>
        <v/>
      </c>
      <c r="R613" s="7" t="str">
        <f>IF('Section 10a Plan_Diffusion'!K68="","",'Section 10a Plan_Diffusion'!K68)</f>
        <v/>
      </c>
      <c r="S613" s="7" t="str">
        <f>IF('Section 10a Plan_Diffusion'!L68="","",'Section 10a Plan_Diffusion'!L68)</f>
        <v/>
      </c>
      <c r="T613" s="7" t="str">
        <f>IF('Section 10a Plan_Diffusion'!M68="","",'Section 10a Plan_Diffusion'!M68)</f>
        <v/>
      </c>
      <c r="U613" s="7" t="str">
        <f>IF('Section 10a Plan_Diffusion'!N68="","",'Section 10a Plan_Diffusion'!N68)</f>
        <v/>
      </c>
      <c r="V613" s="7">
        <f>'Section 10a Plan_Diffusion'!O68</f>
        <v>0</v>
      </c>
      <c r="W613" s="36">
        <f>'Section 10a Plan_Diffusion'!P68</f>
        <v>0</v>
      </c>
      <c r="X613" s="36">
        <f>'Section 10a Plan_Diffusion'!Q68</f>
        <v>0</v>
      </c>
      <c r="Y613" s="36">
        <f>'Section 10a Plan_Diffusion'!R68</f>
        <v>0</v>
      </c>
      <c r="Z613" s="36">
        <f>'Section 10a Plan_Diffusion'!S68</f>
        <v>0</v>
      </c>
      <c r="AA613" s="7">
        <f>'Section 10a Plan_Diffusion'!T68</f>
        <v>0</v>
      </c>
      <c r="AB613" s="7">
        <f>'Section 10a Plan_Diffusion'!U68</f>
        <v>0</v>
      </c>
    </row>
    <row r="614" spans="1:28">
      <c r="A614" s="7">
        <f>'Identification '!$F$11</f>
        <v>0</v>
      </c>
      <c r="B614" s="1276" t="str">
        <f>IF(AND('Identification '!$F$11="",'Identification '!$F$15&lt;&gt;""),'Identification '!$F$15,IF('Identification '!$F$11="","",IF('Identification '!$F$13="Inscrire le nom de votre organisme dans la cellule F15",'Identification '!$F$15,'Identification '!$F$13)))</f>
        <v/>
      </c>
      <c r="C614" s="7" t="str">
        <f>REF!$BM$8</f>
        <v>2026-2027</v>
      </c>
      <c r="D614" s="7" t="s">
        <v>3185</v>
      </c>
      <c r="E614" s="43" t="str">
        <f>'Identification '!$F$17</f>
        <v/>
      </c>
      <c r="F614" s="7" t="str">
        <f>'Identification '!$G$18</f>
        <v/>
      </c>
      <c r="G614" s="167" t="str">
        <f>IF('Section 10a Plan_Diffusion'!$D$6="","",'Section 10a Plan_Diffusion'!$D$6)</f>
        <v/>
      </c>
      <c r="H614" s="7" t="str">
        <f>IF('Section 10a Plan_Diffusion'!$D$8="","",'Section 10a Plan_Diffusion'!$D$8)</f>
        <v/>
      </c>
      <c r="I614" s="7" t="str">
        <f>IF('Section 10a Plan_Diffusion'!$K$8="","",'Section 10a Plan_Diffusion'!$K$8)</f>
        <v/>
      </c>
      <c r="J614" s="43" t="str">
        <f>IF('Section 10a Plan_Diffusion'!C69="","",'Section 10a Plan_Diffusion'!C69)</f>
        <v/>
      </c>
      <c r="K614" s="1177" t="str">
        <f>IF('Section 10a Plan_Diffusion'!D69="","",'Section 10a Plan_Diffusion'!D69)</f>
        <v/>
      </c>
      <c r="L614" s="43" t="str">
        <f>IF('Section 10a Plan_Diffusion'!E69="","",IF('Section 10a Plan_Diffusion'!E69="«Choisir»","",'Section 10a Plan_Diffusion'!E69))</f>
        <v/>
      </c>
      <c r="M614" s="43" t="str">
        <f>IF('Section 10a Plan_Diffusion'!F69="","",IF('Section 10a Plan_Diffusion'!F69="«Choisir»","",'Section 10a Plan_Diffusion'!F69))</f>
        <v/>
      </c>
      <c r="N614" s="43" t="str">
        <f>IF('Section 10a Plan_Diffusion'!G69="","",'Section 10a Plan_Diffusion'!G69)</f>
        <v/>
      </c>
      <c r="O614" s="43" t="str">
        <f>IF('Section 10a Plan_Diffusion'!H69="","",'Section 10a Plan_Diffusion'!H69)</f>
        <v/>
      </c>
      <c r="P614" s="43" t="str">
        <f>IF('Section 10a Plan_Diffusion'!I69="","",IF('Section 10a Plan_Diffusion'!I69="«Choisir»","",'Section 10a Plan_Diffusion'!I69))</f>
        <v/>
      </c>
      <c r="Q614" s="43" t="str">
        <f>IF('Section 10a Plan_Diffusion'!J69="","",IF('Section 10a Plan_Diffusion'!J69="«Choisir»","",'Section 10a Plan_Diffusion'!J69))</f>
        <v/>
      </c>
      <c r="R614" s="7" t="str">
        <f>IF('Section 10a Plan_Diffusion'!K69="","",'Section 10a Plan_Diffusion'!K69)</f>
        <v/>
      </c>
      <c r="S614" s="7" t="str">
        <f>IF('Section 10a Plan_Diffusion'!L69="","",'Section 10a Plan_Diffusion'!L69)</f>
        <v/>
      </c>
      <c r="T614" s="7" t="str">
        <f>IF('Section 10a Plan_Diffusion'!M69="","",'Section 10a Plan_Diffusion'!M69)</f>
        <v/>
      </c>
      <c r="U614" s="7" t="str">
        <f>IF('Section 10a Plan_Diffusion'!N69="","",'Section 10a Plan_Diffusion'!N69)</f>
        <v/>
      </c>
      <c r="V614" s="7">
        <f>'Section 10a Plan_Diffusion'!O69</f>
        <v>0</v>
      </c>
      <c r="W614" s="36">
        <f>'Section 10a Plan_Diffusion'!P69</f>
        <v>0</v>
      </c>
      <c r="X614" s="36">
        <f>'Section 10a Plan_Diffusion'!Q69</f>
        <v>0</v>
      </c>
      <c r="Y614" s="36">
        <f>'Section 10a Plan_Diffusion'!R69</f>
        <v>0</v>
      </c>
      <c r="Z614" s="36">
        <f>'Section 10a Plan_Diffusion'!S69</f>
        <v>0</v>
      </c>
      <c r="AA614" s="7">
        <f>'Section 10a Plan_Diffusion'!T69</f>
        <v>0</v>
      </c>
      <c r="AB614" s="7">
        <f>'Section 10a Plan_Diffusion'!U69</f>
        <v>0</v>
      </c>
    </row>
    <row r="615" spans="1:28">
      <c r="A615" s="7">
        <f>'Identification '!$F$11</f>
        <v>0</v>
      </c>
      <c r="B615" s="1276" t="str">
        <f>IF(AND('Identification '!$F$11="",'Identification '!$F$15&lt;&gt;""),'Identification '!$F$15,IF('Identification '!$F$11="","",IF('Identification '!$F$13="Inscrire le nom de votre organisme dans la cellule F15",'Identification '!$F$15,'Identification '!$F$13)))</f>
        <v/>
      </c>
      <c r="C615" s="7" t="str">
        <f>REF!$BM$8</f>
        <v>2026-2027</v>
      </c>
      <c r="D615" s="7" t="s">
        <v>3185</v>
      </c>
      <c r="E615" s="43" t="str">
        <f>'Identification '!$F$17</f>
        <v/>
      </c>
      <c r="F615" s="7" t="str">
        <f>'Identification '!$G$18</f>
        <v/>
      </c>
      <c r="G615" s="167" t="str">
        <f>IF('Section 10a Plan_Diffusion'!$D$6="","",'Section 10a Plan_Diffusion'!$D$6)</f>
        <v/>
      </c>
      <c r="H615" s="7" t="str">
        <f>IF('Section 10a Plan_Diffusion'!$D$8="","",'Section 10a Plan_Diffusion'!$D$8)</f>
        <v/>
      </c>
      <c r="I615" s="7" t="str">
        <f>IF('Section 10a Plan_Diffusion'!$K$8="","",'Section 10a Plan_Diffusion'!$K$8)</f>
        <v/>
      </c>
      <c r="J615" s="43" t="str">
        <f>IF('Section 10a Plan_Diffusion'!C70="","",'Section 10a Plan_Diffusion'!C70)</f>
        <v/>
      </c>
      <c r="K615" s="1177" t="str">
        <f>IF('Section 10a Plan_Diffusion'!D70="","",'Section 10a Plan_Diffusion'!D70)</f>
        <v/>
      </c>
      <c r="L615" s="43" t="str">
        <f>IF('Section 10a Plan_Diffusion'!E70="","",IF('Section 10a Plan_Diffusion'!E70="«Choisir»","",'Section 10a Plan_Diffusion'!E70))</f>
        <v/>
      </c>
      <c r="M615" s="43" t="str">
        <f>IF('Section 10a Plan_Diffusion'!F70="","",IF('Section 10a Plan_Diffusion'!F70="«Choisir»","",'Section 10a Plan_Diffusion'!F70))</f>
        <v/>
      </c>
      <c r="N615" s="43" t="str">
        <f>IF('Section 10a Plan_Diffusion'!G70="","",'Section 10a Plan_Diffusion'!G70)</f>
        <v/>
      </c>
      <c r="O615" s="43" t="str">
        <f>IF('Section 10a Plan_Diffusion'!H70="","",'Section 10a Plan_Diffusion'!H70)</f>
        <v/>
      </c>
      <c r="P615" s="43" t="str">
        <f>IF('Section 10a Plan_Diffusion'!I70="","",IF('Section 10a Plan_Diffusion'!I70="«Choisir»","",'Section 10a Plan_Diffusion'!I70))</f>
        <v/>
      </c>
      <c r="Q615" s="43" t="str">
        <f>IF('Section 10a Plan_Diffusion'!J70="","",IF('Section 10a Plan_Diffusion'!J70="«Choisir»","",'Section 10a Plan_Diffusion'!J70))</f>
        <v/>
      </c>
      <c r="R615" s="7" t="str">
        <f>IF('Section 10a Plan_Diffusion'!K70="","",'Section 10a Plan_Diffusion'!K70)</f>
        <v/>
      </c>
      <c r="S615" s="7" t="str">
        <f>IF('Section 10a Plan_Diffusion'!L70="","",'Section 10a Plan_Diffusion'!L70)</f>
        <v/>
      </c>
      <c r="T615" s="7" t="str">
        <f>IF('Section 10a Plan_Diffusion'!M70="","",'Section 10a Plan_Diffusion'!M70)</f>
        <v/>
      </c>
      <c r="U615" s="7" t="str">
        <f>IF('Section 10a Plan_Diffusion'!N70="","",'Section 10a Plan_Diffusion'!N70)</f>
        <v/>
      </c>
      <c r="V615" s="7">
        <f>'Section 10a Plan_Diffusion'!O70</f>
        <v>0</v>
      </c>
      <c r="W615" s="36">
        <f>'Section 10a Plan_Diffusion'!P70</f>
        <v>0</v>
      </c>
      <c r="X615" s="36">
        <f>'Section 10a Plan_Diffusion'!Q70</f>
        <v>0</v>
      </c>
      <c r="Y615" s="36">
        <f>'Section 10a Plan_Diffusion'!R70</f>
        <v>0</v>
      </c>
      <c r="Z615" s="36">
        <f>'Section 10a Plan_Diffusion'!S70</f>
        <v>0</v>
      </c>
      <c r="AA615" s="7">
        <f>'Section 10a Plan_Diffusion'!T70</f>
        <v>0</v>
      </c>
      <c r="AB615" s="7">
        <f>'Section 10a Plan_Diffusion'!U70</f>
        <v>0</v>
      </c>
    </row>
    <row r="616" spans="1:28">
      <c r="A616" s="7">
        <f>'Identification '!$F$11</f>
        <v>0</v>
      </c>
      <c r="B616" s="1276" t="str">
        <f>IF(AND('Identification '!$F$11="",'Identification '!$F$15&lt;&gt;""),'Identification '!$F$15,IF('Identification '!$F$11="","",IF('Identification '!$F$13="Inscrire le nom de votre organisme dans la cellule F15",'Identification '!$F$15,'Identification '!$F$13)))</f>
        <v/>
      </c>
      <c r="C616" s="7" t="str">
        <f>REF!$BM$8</f>
        <v>2026-2027</v>
      </c>
      <c r="D616" s="7" t="s">
        <v>3185</v>
      </c>
      <c r="E616" s="43" t="str">
        <f>'Identification '!$F$17</f>
        <v/>
      </c>
      <c r="F616" s="7" t="str">
        <f>'Identification '!$G$18</f>
        <v/>
      </c>
      <c r="G616" s="167" t="str">
        <f>IF('Section 10a Plan_Diffusion'!$D$6="","",'Section 10a Plan_Diffusion'!$D$6)</f>
        <v/>
      </c>
      <c r="H616" s="7" t="str">
        <f>IF('Section 10a Plan_Diffusion'!$D$8="","",'Section 10a Plan_Diffusion'!$D$8)</f>
        <v/>
      </c>
      <c r="I616" s="7" t="str">
        <f>IF('Section 10a Plan_Diffusion'!$K$8="","",'Section 10a Plan_Diffusion'!$K$8)</f>
        <v/>
      </c>
      <c r="J616" s="43" t="str">
        <f>IF('Section 10a Plan_Diffusion'!C71="","",'Section 10a Plan_Diffusion'!C71)</f>
        <v/>
      </c>
      <c r="K616" s="1177" t="str">
        <f>IF('Section 10a Plan_Diffusion'!D71="","",'Section 10a Plan_Diffusion'!D71)</f>
        <v/>
      </c>
      <c r="L616" s="43" t="str">
        <f>IF('Section 10a Plan_Diffusion'!E71="","",IF('Section 10a Plan_Diffusion'!E71="«Choisir»","",'Section 10a Plan_Diffusion'!E71))</f>
        <v/>
      </c>
      <c r="M616" s="43" t="str">
        <f>IF('Section 10a Plan_Diffusion'!F71="","",IF('Section 10a Plan_Diffusion'!F71="«Choisir»","",'Section 10a Plan_Diffusion'!F71))</f>
        <v/>
      </c>
      <c r="N616" s="43" t="str">
        <f>IF('Section 10a Plan_Diffusion'!G71="","",'Section 10a Plan_Diffusion'!G71)</f>
        <v/>
      </c>
      <c r="O616" s="43" t="str">
        <f>IF('Section 10a Plan_Diffusion'!H71="","",'Section 10a Plan_Diffusion'!H71)</f>
        <v/>
      </c>
      <c r="P616" s="43" t="str">
        <f>IF('Section 10a Plan_Diffusion'!I71="","",IF('Section 10a Plan_Diffusion'!I71="«Choisir»","",'Section 10a Plan_Diffusion'!I71))</f>
        <v/>
      </c>
      <c r="Q616" s="43" t="str">
        <f>IF('Section 10a Plan_Diffusion'!J71="","",IF('Section 10a Plan_Diffusion'!J71="«Choisir»","",'Section 10a Plan_Diffusion'!J71))</f>
        <v/>
      </c>
      <c r="R616" s="7" t="str">
        <f>IF('Section 10a Plan_Diffusion'!K71="","",'Section 10a Plan_Diffusion'!K71)</f>
        <v/>
      </c>
      <c r="S616" s="7" t="str">
        <f>IF('Section 10a Plan_Diffusion'!L71="","",'Section 10a Plan_Diffusion'!L71)</f>
        <v/>
      </c>
      <c r="T616" s="7" t="str">
        <f>IF('Section 10a Plan_Diffusion'!M71="","",'Section 10a Plan_Diffusion'!M71)</f>
        <v/>
      </c>
      <c r="U616" s="7" t="str">
        <f>IF('Section 10a Plan_Diffusion'!N71="","",'Section 10a Plan_Diffusion'!N71)</f>
        <v/>
      </c>
      <c r="V616" s="7">
        <f>'Section 10a Plan_Diffusion'!O71</f>
        <v>0</v>
      </c>
      <c r="W616" s="36">
        <f>'Section 10a Plan_Diffusion'!P71</f>
        <v>0</v>
      </c>
      <c r="X616" s="36">
        <f>'Section 10a Plan_Diffusion'!Q71</f>
        <v>0</v>
      </c>
      <c r="Y616" s="36">
        <f>'Section 10a Plan_Diffusion'!R71</f>
        <v>0</v>
      </c>
      <c r="Z616" s="36">
        <f>'Section 10a Plan_Diffusion'!S71</f>
        <v>0</v>
      </c>
      <c r="AA616" s="7">
        <f>'Section 10a Plan_Diffusion'!T71</f>
        <v>0</v>
      </c>
      <c r="AB616" s="7">
        <f>'Section 10a Plan_Diffusion'!U71</f>
        <v>0</v>
      </c>
    </row>
    <row r="617" spans="1:28">
      <c r="A617" s="7">
        <f>'Identification '!$F$11</f>
        <v>0</v>
      </c>
      <c r="B617" s="1276" t="str">
        <f>IF(AND('Identification '!$F$11="",'Identification '!$F$15&lt;&gt;""),'Identification '!$F$15,IF('Identification '!$F$11="","",IF('Identification '!$F$13="Inscrire le nom de votre organisme dans la cellule F15",'Identification '!$F$15,'Identification '!$F$13)))</f>
        <v/>
      </c>
      <c r="C617" s="7" t="str">
        <f>REF!$BM$8</f>
        <v>2026-2027</v>
      </c>
      <c r="D617" s="7" t="s">
        <v>3185</v>
      </c>
      <c r="E617" s="43" t="str">
        <f>'Identification '!$F$17</f>
        <v/>
      </c>
      <c r="F617" s="7" t="str">
        <f>'Identification '!$G$18</f>
        <v/>
      </c>
      <c r="G617" s="167" t="str">
        <f>IF('Section 10a Plan_Diffusion'!$D$6="","",'Section 10a Plan_Diffusion'!$D$6)</f>
        <v/>
      </c>
      <c r="H617" s="7" t="str">
        <f>IF('Section 10a Plan_Diffusion'!$D$8="","",'Section 10a Plan_Diffusion'!$D$8)</f>
        <v/>
      </c>
      <c r="I617" s="7" t="str">
        <f>IF('Section 10a Plan_Diffusion'!$K$8="","",'Section 10a Plan_Diffusion'!$K$8)</f>
        <v/>
      </c>
      <c r="J617" s="43" t="str">
        <f>IF('Section 10a Plan_Diffusion'!C72="","",'Section 10a Plan_Diffusion'!C72)</f>
        <v/>
      </c>
      <c r="K617" s="1177" t="str">
        <f>IF('Section 10a Plan_Diffusion'!D72="","",'Section 10a Plan_Diffusion'!D72)</f>
        <v/>
      </c>
      <c r="L617" s="43" t="str">
        <f>IF('Section 10a Plan_Diffusion'!E72="","",IF('Section 10a Plan_Diffusion'!E72="«Choisir»","",'Section 10a Plan_Diffusion'!E72))</f>
        <v/>
      </c>
      <c r="M617" s="43" t="str">
        <f>IF('Section 10a Plan_Diffusion'!F72="","",IF('Section 10a Plan_Diffusion'!F72="«Choisir»","",'Section 10a Plan_Diffusion'!F72))</f>
        <v/>
      </c>
      <c r="N617" s="43" t="str">
        <f>IF('Section 10a Plan_Diffusion'!G72="","",'Section 10a Plan_Diffusion'!G72)</f>
        <v/>
      </c>
      <c r="O617" s="43" t="str">
        <f>IF('Section 10a Plan_Diffusion'!H72="","",'Section 10a Plan_Diffusion'!H72)</f>
        <v/>
      </c>
      <c r="P617" s="43" t="str">
        <f>IF('Section 10a Plan_Diffusion'!I72="","",IF('Section 10a Plan_Diffusion'!I72="«Choisir»","",'Section 10a Plan_Diffusion'!I72))</f>
        <v/>
      </c>
      <c r="Q617" s="43" t="str">
        <f>IF('Section 10a Plan_Diffusion'!J72="","",IF('Section 10a Plan_Diffusion'!J72="«Choisir»","",'Section 10a Plan_Diffusion'!J72))</f>
        <v/>
      </c>
      <c r="R617" s="7" t="str">
        <f>IF('Section 10a Plan_Diffusion'!K72="","",'Section 10a Plan_Diffusion'!K72)</f>
        <v/>
      </c>
      <c r="S617" s="7" t="str">
        <f>IF('Section 10a Plan_Diffusion'!L72="","",'Section 10a Plan_Diffusion'!L72)</f>
        <v/>
      </c>
      <c r="T617" s="7" t="str">
        <f>IF('Section 10a Plan_Diffusion'!M72="","",'Section 10a Plan_Diffusion'!M72)</f>
        <v/>
      </c>
      <c r="U617" s="7" t="str">
        <f>IF('Section 10a Plan_Diffusion'!N72="","",'Section 10a Plan_Diffusion'!N72)</f>
        <v/>
      </c>
      <c r="V617" s="7">
        <f>'Section 10a Plan_Diffusion'!O72</f>
        <v>0</v>
      </c>
      <c r="W617" s="36">
        <f>'Section 10a Plan_Diffusion'!P72</f>
        <v>0</v>
      </c>
      <c r="X617" s="36">
        <f>'Section 10a Plan_Diffusion'!Q72</f>
        <v>0</v>
      </c>
      <c r="Y617" s="36">
        <f>'Section 10a Plan_Diffusion'!R72</f>
        <v>0</v>
      </c>
      <c r="Z617" s="36">
        <f>'Section 10a Plan_Diffusion'!S72</f>
        <v>0</v>
      </c>
      <c r="AA617" s="7">
        <f>'Section 10a Plan_Diffusion'!T72</f>
        <v>0</v>
      </c>
      <c r="AB617" s="7">
        <f>'Section 10a Plan_Diffusion'!U72</f>
        <v>0</v>
      </c>
    </row>
    <row r="618" spans="1:28">
      <c r="A618" s="7">
        <f>'Identification '!$F$11</f>
        <v>0</v>
      </c>
      <c r="B618" s="1276" t="str">
        <f>IF(AND('Identification '!$F$11="",'Identification '!$F$15&lt;&gt;""),'Identification '!$F$15,IF('Identification '!$F$11="","",IF('Identification '!$F$13="Inscrire le nom de votre organisme dans la cellule F15",'Identification '!$F$15,'Identification '!$F$13)))</f>
        <v/>
      </c>
      <c r="C618" s="7" t="str">
        <f>REF!$BM$8</f>
        <v>2026-2027</v>
      </c>
      <c r="D618" s="7" t="s">
        <v>3185</v>
      </c>
      <c r="E618" s="43" t="str">
        <f>'Identification '!$F$17</f>
        <v/>
      </c>
      <c r="F618" s="7" t="str">
        <f>'Identification '!$G$18</f>
        <v/>
      </c>
      <c r="G618" s="167" t="str">
        <f>IF('Section 10a Plan_Diffusion'!$D$6="","",'Section 10a Plan_Diffusion'!$D$6)</f>
        <v/>
      </c>
      <c r="H618" s="7" t="str">
        <f>IF('Section 10a Plan_Diffusion'!$D$8="","",'Section 10a Plan_Diffusion'!$D$8)</f>
        <v/>
      </c>
      <c r="I618" s="7" t="str">
        <f>IF('Section 10a Plan_Diffusion'!$K$8="","",'Section 10a Plan_Diffusion'!$K$8)</f>
        <v/>
      </c>
      <c r="J618" s="43" t="str">
        <f>IF('Section 10a Plan_Diffusion'!C73="","",'Section 10a Plan_Diffusion'!C73)</f>
        <v/>
      </c>
      <c r="K618" s="1177" t="str">
        <f>IF('Section 10a Plan_Diffusion'!D73="","",'Section 10a Plan_Diffusion'!D73)</f>
        <v/>
      </c>
      <c r="L618" s="43" t="str">
        <f>IF('Section 10a Plan_Diffusion'!E73="","",IF('Section 10a Plan_Diffusion'!E73="«Choisir»","",'Section 10a Plan_Diffusion'!E73))</f>
        <v/>
      </c>
      <c r="M618" s="43" t="str">
        <f>IF('Section 10a Plan_Diffusion'!F73="","",IF('Section 10a Plan_Diffusion'!F73="«Choisir»","",'Section 10a Plan_Diffusion'!F73))</f>
        <v/>
      </c>
      <c r="N618" s="43" t="str">
        <f>IF('Section 10a Plan_Diffusion'!G73="","",'Section 10a Plan_Diffusion'!G73)</f>
        <v/>
      </c>
      <c r="O618" s="43" t="str">
        <f>IF('Section 10a Plan_Diffusion'!H73="","",'Section 10a Plan_Diffusion'!H73)</f>
        <v/>
      </c>
      <c r="P618" s="43" t="str">
        <f>IF('Section 10a Plan_Diffusion'!I73="","",IF('Section 10a Plan_Diffusion'!I73="«Choisir»","",'Section 10a Plan_Diffusion'!I73))</f>
        <v/>
      </c>
      <c r="Q618" s="43" t="str">
        <f>IF('Section 10a Plan_Diffusion'!J73="","",IF('Section 10a Plan_Diffusion'!J73="«Choisir»","",'Section 10a Plan_Diffusion'!J73))</f>
        <v/>
      </c>
      <c r="R618" s="7" t="str">
        <f>IF('Section 10a Plan_Diffusion'!K73="","",'Section 10a Plan_Diffusion'!K73)</f>
        <v/>
      </c>
      <c r="S618" s="7" t="str">
        <f>IF('Section 10a Plan_Diffusion'!L73="","",'Section 10a Plan_Diffusion'!L73)</f>
        <v/>
      </c>
      <c r="T618" s="7" t="str">
        <f>IF('Section 10a Plan_Diffusion'!M73="","",'Section 10a Plan_Diffusion'!M73)</f>
        <v/>
      </c>
      <c r="U618" s="7" t="str">
        <f>IF('Section 10a Plan_Diffusion'!N73="","",'Section 10a Plan_Diffusion'!N73)</f>
        <v/>
      </c>
      <c r="V618" s="7">
        <f>'Section 10a Plan_Diffusion'!O73</f>
        <v>0</v>
      </c>
      <c r="W618" s="36">
        <f>'Section 10a Plan_Diffusion'!P73</f>
        <v>0</v>
      </c>
      <c r="X618" s="36">
        <f>'Section 10a Plan_Diffusion'!Q73</f>
        <v>0</v>
      </c>
      <c r="Y618" s="36">
        <f>'Section 10a Plan_Diffusion'!R73</f>
        <v>0</v>
      </c>
      <c r="Z618" s="36">
        <f>'Section 10a Plan_Diffusion'!S73</f>
        <v>0</v>
      </c>
      <c r="AA618" s="7">
        <f>'Section 10a Plan_Diffusion'!T73</f>
        <v>0</v>
      </c>
      <c r="AB618" s="7">
        <f>'Section 10a Plan_Diffusion'!U73</f>
        <v>0</v>
      </c>
    </row>
    <row r="619" spans="1:28">
      <c r="A619" s="7">
        <f>'Identification '!$F$11</f>
        <v>0</v>
      </c>
      <c r="B619" s="1276" t="str">
        <f>IF(AND('Identification '!$F$11="",'Identification '!$F$15&lt;&gt;""),'Identification '!$F$15,IF('Identification '!$F$11="","",IF('Identification '!$F$13="Inscrire le nom de votre organisme dans la cellule F15",'Identification '!$F$15,'Identification '!$F$13)))</f>
        <v/>
      </c>
      <c r="C619" s="7" t="str">
        <f>REF!$BM$8</f>
        <v>2026-2027</v>
      </c>
      <c r="D619" s="7" t="s">
        <v>3185</v>
      </c>
      <c r="E619" s="43" t="str">
        <f>'Identification '!$F$17</f>
        <v/>
      </c>
      <c r="F619" s="7" t="str">
        <f>'Identification '!$G$18</f>
        <v/>
      </c>
      <c r="G619" s="167" t="str">
        <f>IF('Section 10a Plan_Diffusion'!$D$6="","",'Section 10a Plan_Diffusion'!$D$6)</f>
        <v/>
      </c>
      <c r="H619" s="7" t="str">
        <f>IF('Section 10a Plan_Diffusion'!$D$8="","",'Section 10a Plan_Diffusion'!$D$8)</f>
        <v/>
      </c>
      <c r="I619" s="7" t="str">
        <f>IF('Section 10a Plan_Diffusion'!$K$8="","",'Section 10a Plan_Diffusion'!$K$8)</f>
        <v/>
      </c>
      <c r="J619" s="43" t="str">
        <f>IF('Section 10a Plan_Diffusion'!C74="","",'Section 10a Plan_Diffusion'!C74)</f>
        <v/>
      </c>
      <c r="K619" s="1177" t="str">
        <f>IF('Section 10a Plan_Diffusion'!D74="","",'Section 10a Plan_Diffusion'!D74)</f>
        <v/>
      </c>
      <c r="L619" s="43" t="str">
        <f>IF('Section 10a Plan_Diffusion'!E74="","",IF('Section 10a Plan_Diffusion'!E74="«Choisir»","",'Section 10a Plan_Diffusion'!E74))</f>
        <v/>
      </c>
      <c r="M619" s="43" t="str">
        <f>IF('Section 10a Plan_Diffusion'!F74="","",IF('Section 10a Plan_Diffusion'!F74="«Choisir»","",'Section 10a Plan_Diffusion'!F74))</f>
        <v/>
      </c>
      <c r="N619" s="43" t="str">
        <f>IF('Section 10a Plan_Diffusion'!G74="","",'Section 10a Plan_Diffusion'!G74)</f>
        <v/>
      </c>
      <c r="O619" s="43" t="str">
        <f>IF('Section 10a Plan_Diffusion'!H74="","",'Section 10a Plan_Diffusion'!H74)</f>
        <v/>
      </c>
      <c r="P619" s="43" t="str">
        <f>IF('Section 10a Plan_Diffusion'!I74="","",IF('Section 10a Plan_Diffusion'!I74="«Choisir»","",'Section 10a Plan_Diffusion'!I74))</f>
        <v/>
      </c>
      <c r="Q619" s="43" t="str">
        <f>IF('Section 10a Plan_Diffusion'!J74="","",IF('Section 10a Plan_Diffusion'!J74="«Choisir»","",'Section 10a Plan_Diffusion'!J74))</f>
        <v/>
      </c>
      <c r="R619" s="7" t="str">
        <f>IF('Section 10a Plan_Diffusion'!K74="","",'Section 10a Plan_Diffusion'!K74)</f>
        <v/>
      </c>
      <c r="S619" s="7" t="str">
        <f>IF('Section 10a Plan_Diffusion'!L74="","",'Section 10a Plan_Diffusion'!L74)</f>
        <v/>
      </c>
      <c r="T619" s="7" t="str">
        <f>IF('Section 10a Plan_Diffusion'!M74="","",'Section 10a Plan_Diffusion'!M74)</f>
        <v/>
      </c>
      <c r="U619" s="7" t="str">
        <f>IF('Section 10a Plan_Diffusion'!N74="","",'Section 10a Plan_Diffusion'!N74)</f>
        <v/>
      </c>
      <c r="V619" s="7">
        <f>'Section 10a Plan_Diffusion'!O74</f>
        <v>0</v>
      </c>
      <c r="W619" s="36">
        <f>'Section 10a Plan_Diffusion'!P74</f>
        <v>0</v>
      </c>
      <c r="X619" s="36">
        <f>'Section 10a Plan_Diffusion'!Q74</f>
        <v>0</v>
      </c>
      <c r="Y619" s="36">
        <f>'Section 10a Plan_Diffusion'!R74</f>
        <v>0</v>
      </c>
      <c r="Z619" s="36">
        <f>'Section 10a Plan_Diffusion'!S74</f>
        <v>0</v>
      </c>
      <c r="AA619" s="7">
        <f>'Section 10a Plan_Diffusion'!T74</f>
        <v>0</v>
      </c>
      <c r="AB619" s="7">
        <f>'Section 10a Plan_Diffusion'!U74</f>
        <v>0</v>
      </c>
    </row>
    <row r="620" spans="1:28">
      <c r="A620" s="7">
        <f>'Identification '!$F$11</f>
        <v>0</v>
      </c>
      <c r="B620" s="1276" t="str">
        <f>IF(AND('Identification '!$F$11="",'Identification '!$F$15&lt;&gt;""),'Identification '!$F$15,IF('Identification '!$F$11="","",IF('Identification '!$F$13="Inscrire le nom de votre organisme dans la cellule F15",'Identification '!$F$15,'Identification '!$F$13)))</f>
        <v/>
      </c>
      <c r="C620" s="7" t="str">
        <f>REF!$BM$8</f>
        <v>2026-2027</v>
      </c>
      <c r="D620" s="7" t="s">
        <v>3185</v>
      </c>
      <c r="E620" s="43" t="str">
        <f>'Identification '!$F$17</f>
        <v/>
      </c>
      <c r="F620" s="7" t="str">
        <f>'Identification '!$G$18</f>
        <v/>
      </c>
      <c r="G620" s="167" t="str">
        <f>IF('Section 10a Plan_Diffusion'!$D$6="","",'Section 10a Plan_Diffusion'!$D$6)</f>
        <v/>
      </c>
      <c r="H620" s="7" t="str">
        <f>IF('Section 10a Plan_Diffusion'!$D$8="","",'Section 10a Plan_Diffusion'!$D$8)</f>
        <v/>
      </c>
      <c r="I620" s="7" t="str">
        <f>IF('Section 10a Plan_Diffusion'!$K$8="","",'Section 10a Plan_Diffusion'!$K$8)</f>
        <v/>
      </c>
      <c r="J620" s="43" t="str">
        <f>IF('Section 10a Plan_Diffusion'!C75="","",'Section 10a Plan_Diffusion'!C75)</f>
        <v/>
      </c>
      <c r="K620" s="1177" t="str">
        <f>IF('Section 10a Plan_Diffusion'!D75="","",'Section 10a Plan_Diffusion'!D75)</f>
        <v/>
      </c>
      <c r="L620" s="43" t="str">
        <f>IF('Section 10a Plan_Diffusion'!E75="","",IF('Section 10a Plan_Diffusion'!E75="«Choisir»","",'Section 10a Plan_Diffusion'!E75))</f>
        <v/>
      </c>
      <c r="M620" s="43" t="str">
        <f>IF('Section 10a Plan_Diffusion'!F75="","",IF('Section 10a Plan_Diffusion'!F75="«Choisir»","",'Section 10a Plan_Diffusion'!F75))</f>
        <v/>
      </c>
      <c r="N620" s="43" t="str">
        <f>IF('Section 10a Plan_Diffusion'!G75="","",'Section 10a Plan_Diffusion'!G75)</f>
        <v/>
      </c>
      <c r="O620" s="43" t="str">
        <f>IF('Section 10a Plan_Diffusion'!H75="","",'Section 10a Plan_Diffusion'!H75)</f>
        <v/>
      </c>
      <c r="P620" s="43" t="str">
        <f>IF('Section 10a Plan_Diffusion'!I75="","",IF('Section 10a Plan_Diffusion'!I75="«Choisir»","",'Section 10a Plan_Diffusion'!I75))</f>
        <v/>
      </c>
      <c r="Q620" s="43" t="str">
        <f>IF('Section 10a Plan_Diffusion'!J75="","",IF('Section 10a Plan_Diffusion'!J75="«Choisir»","",'Section 10a Plan_Diffusion'!J75))</f>
        <v/>
      </c>
      <c r="R620" s="7" t="str">
        <f>IF('Section 10a Plan_Diffusion'!K75="","",'Section 10a Plan_Diffusion'!K75)</f>
        <v/>
      </c>
      <c r="S620" s="7" t="str">
        <f>IF('Section 10a Plan_Diffusion'!L75="","",'Section 10a Plan_Diffusion'!L75)</f>
        <v/>
      </c>
      <c r="T620" s="7" t="str">
        <f>IF('Section 10a Plan_Diffusion'!M75="","",'Section 10a Plan_Diffusion'!M75)</f>
        <v/>
      </c>
      <c r="U620" s="7" t="str">
        <f>IF('Section 10a Plan_Diffusion'!N75="","",'Section 10a Plan_Diffusion'!N75)</f>
        <v/>
      </c>
      <c r="V620" s="7">
        <f>'Section 10a Plan_Diffusion'!O75</f>
        <v>0</v>
      </c>
      <c r="W620" s="36">
        <f>'Section 10a Plan_Diffusion'!P75</f>
        <v>0</v>
      </c>
      <c r="X620" s="36">
        <f>'Section 10a Plan_Diffusion'!Q75</f>
        <v>0</v>
      </c>
      <c r="Y620" s="36">
        <f>'Section 10a Plan_Diffusion'!R75</f>
        <v>0</v>
      </c>
      <c r="Z620" s="36">
        <f>'Section 10a Plan_Diffusion'!S75</f>
        <v>0</v>
      </c>
      <c r="AA620" s="7">
        <f>'Section 10a Plan_Diffusion'!T75</f>
        <v>0</v>
      </c>
      <c r="AB620" s="7">
        <f>'Section 10a Plan_Diffusion'!U75</f>
        <v>0</v>
      </c>
    </row>
    <row r="621" spans="1:28">
      <c r="A621" s="7">
        <f>'Identification '!$F$11</f>
        <v>0</v>
      </c>
      <c r="B621" s="1276" t="str">
        <f>IF(AND('Identification '!$F$11="",'Identification '!$F$15&lt;&gt;""),'Identification '!$F$15,IF('Identification '!$F$11="","",IF('Identification '!$F$13="Inscrire le nom de votre organisme dans la cellule F15",'Identification '!$F$15,'Identification '!$F$13)))</f>
        <v/>
      </c>
      <c r="C621" s="7" t="str">
        <f>REF!$BM$8</f>
        <v>2026-2027</v>
      </c>
      <c r="D621" s="7" t="s">
        <v>3185</v>
      </c>
      <c r="E621" s="43" t="str">
        <f>'Identification '!$F$17</f>
        <v/>
      </c>
      <c r="F621" s="7" t="str">
        <f>'Identification '!$G$18</f>
        <v/>
      </c>
      <c r="G621" s="167" t="str">
        <f>IF('Section 10a Plan_Diffusion'!$D$6="","",'Section 10a Plan_Diffusion'!$D$6)</f>
        <v/>
      </c>
      <c r="H621" s="7" t="str">
        <f>IF('Section 10a Plan_Diffusion'!$D$8="","",'Section 10a Plan_Diffusion'!$D$8)</f>
        <v/>
      </c>
      <c r="I621" s="7" t="str">
        <f>IF('Section 10a Plan_Diffusion'!$K$8="","",'Section 10a Plan_Diffusion'!$K$8)</f>
        <v/>
      </c>
      <c r="J621" s="43" t="str">
        <f>IF('Section 10a Plan_Diffusion'!C76="","",'Section 10a Plan_Diffusion'!C76)</f>
        <v/>
      </c>
      <c r="K621" s="1177" t="str">
        <f>IF('Section 10a Plan_Diffusion'!D76="","",'Section 10a Plan_Diffusion'!D76)</f>
        <v/>
      </c>
      <c r="L621" s="43" t="str">
        <f>IF('Section 10a Plan_Diffusion'!E76="","",IF('Section 10a Plan_Diffusion'!E76="«Choisir»","",'Section 10a Plan_Diffusion'!E76))</f>
        <v/>
      </c>
      <c r="M621" s="43" t="str">
        <f>IF('Section 10a Plan_Diffusion'!F76="","",IF('Section 10a Plan_Diffusion'!F76="«Choisir»","",'Section 10a Plan_Diffusion'!F76))</f>
        <v/>
      </c>
      <c r="N621" s="43" t="str">
        <f>IF('Section 10a Plan_Diffusion'!G76="","",'Section 10a Plan_Diffusion'!G76)</f>
        <v/>
      </c>
      <c r="O621" s="43" t="str">
        <f>IF('Section 10a Plan_Diffusion'!H76="","",'Section 10a Plan_Diffusion'!H76)</f>
        <v/>
      </c>
      <c r="P621" s="43" t="str">
        <f>IF('Section 10a Plan_Diffusion'!I76="","",IF('Section 10a Plan_Diffusion'!I76="«Choisir»","",'Section 10a Plan_Diffusion'!I76))</f>
        <v/>
      </c>
      <c r="Q621" s="43" t="str">
        <f>IF('Section 10a Plan_Diffusion'!J76="","",IF('Section 10a Plan_Diffusion'!J76="«Choisir»","",'Section 10a Plan_Diffusion'!J76))</f>
        <v/>
      </c>
      <c r="R621" s="7" t="str">
        <f>IF('Section 10a Plan_Diffusion'!K76="","",'Section 10a Plan_Diffusion'!K76)</f>
        <v/>
      </c>
      <c r="S621" s="7" t="str">
        <f>IF('Section 10a Plan_Diffusion'!L76="","",'Section 10a Plan_Diffusion'!L76)</f>
        <v/>
      </c>
      <c r="T621" s="7" t="str">
        <f>IF('Section 10a Plan_Diffusion'!M76="","",'Section 10a Plan_Diffusion'!M76)</f>
        <v/>
      </c>
      <c r="U621" s="7" t="str">
        <f>IF('Section 10a Plan_Diffusion'!N76="","",'Section 10a Plan_Diffusion'!N76)</f>
        <v/>
      </c>
      <c r="V621" s="7">
        <f>'Section 10a Plan_Diffusion'!O76</f>
        <v>0</v>
      </c>
      <c r="W621" s="36">
        <f>'Section 10a Plan_Diffusion'!P76</f>
        <v>0</v>
      </c>
      <c r="X621" s="36">
        <f>'Section 10a Plan_Diffusion'!Q76</f>
        <v>0</v>
      </c>
      <c r="Y621" s="36">
        <f>'Section 10a Plan_Diffusion'!R76</f>
        <v>0</v>
      </c>
      <c r="Z621" s="36">
        <f>'Section 10a Plan_Diffusion'!S76</f>
        <v>0</v>
      </c>
      <c r="AA621" s="7">
        <f>'Section 10a Plan_Diffusion'!T76</f>
        <v>0</v>
      </c>
      <c r="AB621" s="7">
        <f>'Section 10a Plan_Diffusion'!U76</f>
        <v>0</v>
      </c>
    </row>
    <row r="622" spans="1:28">
      <c r="A622" s="7">
        <f>'Identification '!$F$11</f>
        <v>0</v>
      </c>
      <c r="B622" s="1276" t="str">
        <f>IF(AND('Identification '!$F$11="",'Identification '!$F$15&lt;&gt;""),'Identification '!$F$15,IF('Identification '!$F$11="","",IF('Identification '!$F$13="Inscrire le nom de votre organisme dans la cellule F15",'Identification '!$F$15,'Identification '!$F$13)))</f>
        <v/>
      </c>
      <c r="C622" s="7" t="str">
        <f>REF!$BM$8</f>
        <v>2026-2027</v>
      </c>
      <c r="D622" s="7" t="s">
        <v>3185</v>
      </c>
      <c r="E622" s="43" t="str">
        <f>'Identification '!$F$17</f>
        <v/>
      </c>
      <c r="F622" s="7" t="str">
        <f>'Identification '!$G$18</f>
        <v/>
      </c>
      <c r="G622" s="167" t="str">
        <f>IF('Section 10a Plan_Diffusion'!$D$6="","",'Section 10a Plan_Diffusion'!$D$6)</f>
        <v/>
      </c>
      <c r="H622" s="7" t="str">
        <f>IF('Section 10a Plan_Diffusion'!$D$8="","",'Section 10a Plan_Diffusion'!$D$8)</f>
        <v/>
      </c>
      <c r="I622" s="7" t="str">
        <f>IF('Section 10a Plan_Diffusion'!$K$8="","",'Section 10a Plan_Diffusion'!$K$8)</f>
        <v/>
      </c>
      <c r="J622" s="43" t="str">
        <f>IF('Section 10a Plan_Diffusion'!C77="","",'Section 10a Plan_Diffusion'!C77)</f>
        <v/>
      </c>
      <c r="K622" s="1177" t="str">
        <f>IF('Section 10a Plan_Diffusion'!D77="","",'Section 10a Plan_Diffusion'!D77)</f>
        <v/>
      </c>
      <c r="L622" s="43" t="str">
        <f>IF('Section 10a Plan_Diffusion'!E77="","",IF('Section 10a Plan_Diffusion'!E77="«Choisir»","",'Section 10a Plan_Diffusion'!E77))</f>
        <v/>
      </c>
      <c r="M622" s="43" t="str">
        <f>IF('Section 10a Plan_Diffusion'!F77="","",IF('Section 10a Plan_Diffusion'!F77="«Choisir»","",'Section 10a Plan_Diffusion'!F77))</f>
        <v/>
      </c>
      <c r="N622" s="43" t="str">
        <f>IF('Section 10a Plan_Diffusion'!G77="","",'Section 10a Plan_Diffusion'!G77)</f>
        <v/>
      </c>
      <c r="O622" s="43" t="str">
        <f>IF('Section 10a Plan_Diffusion'!H77="","",'Section 10a Plan_Diffusion'!H77)</f>
        <v/>
      </c>
      <c r="P622" s="43" t="str">
        <f>IF('Section 10a Plan_Diffusion'!I77="","",IF('Section 10a Plan_Diffusion'!I77="«Choisir»","",'Section 10a Plan_Diffusion'!I77))</f>
        <v/>
      </c>
      <c r="Q622" s="43" t="str">
        <f>IF('Section 10a Plan_Diffusion'!J77="","",IF('Section 10a Plan_Diffusion'!J77="«Choisir»","",'Section 10a Plan_Diffusion'!J77))</f>
        <v/>
      </c>
      <c r="R622" s="7" t="str">
        <f>IF('Section 10a Plan_Diffusion'!K77="","",'Section 10a Plan_Diffusion'!K77)</f>
        <v/>
      </c>
      <c r="S622" s="7" t="str">
        <f>IF('Section 10a Plan_Diffusion'!L77="","",'Section 10a Plan_Diffusion'!L77)</f>
        <v/>
      </c>
      <c r="T622" s="7" t="str">
        <f>IF('Section 10a Plan_Diffusion'!M77="","",'Section 10a Plan_Diffusion'!M77)</f>
        <v/>
      </c>
      <c r="U622" s="7" t="str">
        <f>IF('Section 10a Plan_Diffusion'!N77="","",'Section 10a Plan_Diffusion'!N77)</f>
        <v/>
      </c>
      <c r="V622" s="7">
        <f>'Section 10a Plan_Diffusion'!O77</f>
        <v>0</v>
      </c>
      <c r="W622" s="36">
        <f>'Section 10a Plan_Diffusion'!P77</f>
        <v>0</v>
      </c>
      <c r="X622" s="36">
        <f>'Section 10a Plan_Diffusion'!Q77</f>
        <v>0</v>
      </c>
      <c r="Y622" s="36">
        <f>'Section 10a Plan_Diffusion'!R77</f>
        <v>0</v>
      </c>
      <c r="Z622" s="36">
        <f>'Section 10a Plan_Diffusion'!S77</f>
        <v>0</v>
      </c>
      <c r="AA622" s="7">
        <f>'Section 10a Plan_Diffusion'!T77</f>
        <v>0</v>
      </c>
      <c r="AB622" s="7">
        <f>'Section 10a Plan_Diffusion'!U77</f>
        <v>0</v>
      </c>
    </row>
    <row r="623" spans="1:28">
      <c r="A623" s="7">
        <f>'Identification '!$F$11</f>
        <v>0</v>
      </c>
      <c r="B623" s="1276" t="str">
        <f>IF(AND('Identification '!$F$11="",'Identification '!$F$15&lt;&gt;""),'Identification '!$F$15,IF('Identification '!$F$11="","",IF('Identification '!$F$13="Inscrire le nom de votre organisme dans la cellule F15",'Identification '!$F$15,'Identification '!$F$13)))</f>
        <v/>
      </c>
      <c r="C623" s="7" t="str">
        <f>REF!$BM$8</f>
        <v>2026-2027</v>
      </c>
      <c r="D623" s="7" t="s">
        <v>3185</v>
      </c>
      <c r="E623" s="43" t="str">
        <f>'Identification '!$F$17</f>
        <v/>
      </c>
      <c r="F623" s="7" t="str">
        <f>'Identification '!$G$18</f>
        <v/>
      </c>
      <c r="G623" s="167" t="str">
        <f>IF('Section 10a Plan_Diffusion'!$D$6="","",'Section 10a Plan_Diffusion'!$D$6)</f>
        <v/>
      </c>
      <c r="H623" s="7" t="str">
        <f>IF('Section 10a Plan_Diffusion'!$D$8="","",'Section 10a Plan_Diffusion'!$D$8)</f>
        <v/>
      </c>
      <c r="I623" s="7" t="str">
        <f>IF('Section 10a Plan_Diffusion'!$K$8="","",'Section 10a Plan_Diffusion'!$K$8)</f>
        <v/>
      </c>
      <c r="J623" s="43" t="str">
        <f>IF('Section 10a Plan_Diffusion'!C78="","",'Section 10a Plan_Diffusion'!C78)</f>
        <v/>
      </c>
      <c r="K623" s="1177" t="str">
        <f>IF('Section 10a Plan_Diffusion'!D78="","",'Section 10a Plan_Diffusion'!D78)</f>
        <v/>
      </c>
      <c r="L623" s="43" t="str">
        <f>IF('Section 10a Plan_Diffusion'!E78="","",IF('Section 10a Plan_Diffusion'!E78="«Choisir»","",'Section 10a Plan_Diffusion'!E78))</f>
        <v/>
      </c>
      <c r="M623" s="43" t="str">
        <f>IF('Section 10a Plan_Diffusion'!F78="","",IF('Section 10a Plan_Diffusion'!F78="«Choisir»","",'Section 10a Plan_Diffusion'!F78))</f>
        <v/>
      </c>
      <c r="N623" s="43" t="str">
        <f>IF('Section 10a Plan_Diffusion'!G78="","",'Section 10a Plan_Diffusion'!G78)</f>
        <v/>
      </c>
      <c r="O623" s="43" t="str">
        <f>IF('Section 10a Plan_Diffusion'!H78="","",'Section 10a Plan_Diffusion'!H78)</f>
        <v/>
      </c>
      <c r="P623" s="43" t="str">
        <f>IF('Section 10a Plan_Diffusion'!I78="","",IF('Section 10a Plan_Diffusion'!I78="«Choisir»","",'Section 10a Plan_Diffusion'!I78))</f>
        <v/>
      </c>
      <c r="Q623" s="43" t="str">
        <f>IF('Section 10a Plan_Diffusion'!J78="","",IF('Section 10a Plan_Diffusion'!J78="«Choisir»","",'Section 10a Plan_Diffusion'!J78))</f>
        <v/>
      </c>
      <c r="R623" s="7" t="str">
        <f>IF('Section 10a Plan_Diffusion'!K78="","",'Section 10a Plan_Diffusion'!K78)</f>
        <v/>
      </c>
      <c r="S623" s="7" t="str">
        <f>IF('Section 10a Plan_Diffusion'!L78="","",'Section 10a Plan_Diffusion'!L78)</f>
        <v/>
      </c>
      <c r="T623" s="7" t="str">
        <f>IF('Section 10a Plan_Diffusion'!M78="","",'Section 10a Plan_Diffusion'!M78)</f>
        <v/>
      </c>
      <c r="U623" s="7" t="str">
        <f>IF('Section 10a Plan_Diffusion'!N78="","",'Section 10a Plan_Diffusion'!N78)</f>
        <v/>
      </c>
      <c r="V623" s="7">
        <f>'Section 10a Plan_Diffusion'!O78</f>
        <v>0</v>
      </c>
      <c r="W623" s="36">
        <f>'Section 10a Plan_Diffusion'!P78</f>
        <v>0</v>
      </c>
      <c r="X623" s="36">
        <f>'Section 10a Plan_Diffusion'!Q78</f>
        <v>0</v>
      </c>
      <c r="Y623" s="36">
        <f>'Section 10a Plan_Diffusion'!R78</f>
        <v>0</v>
      </c>
      <c r="Z623" s="36">
        <f>'Section 10a Plan_Diffusion'!S78</f>
        <v>0</v>
      </c>
      <c r="AA623" s="7">
        <f>'Section 10a Plan_Diffusion'!T78</f>
        <v>0</v>
      </c>
      <c r="AB623" s="7">
        <f>'Section 10a Plan_Diffusion'!U78</f>
        <v>0</v>
      </c>
    </row>
    <row r="624" spans="1:28">
      <c r="A624" s="7">
        <f>'Identification '!$F$11</f>
        <v>0</v>
      </c>
      <c r="B624" s="1276" t="str">
        <f>IF(AND('Identification '!$F$11="",'Identification '!$F$15&lt;&gt;""),'Identification '!$F$15,IF('Identification '!$F$11="","",IF('Identification '!$F$13="Inscrire le nom de votre organisme dans la cellule F15",'Identification '!$F$15,'Identification '!$F$13)))</f>
        <v/>
      </c>
      <c r="C624" s="7" t="str">
        <f>REF!$BM$8</f>
        <v>2026-2027</v>
      </c>
      <c r="D624" s="7" t="s">
        <v>3185</v>
      </c>
      <c r="E624" s="43" t="str">
        <f>'Identification '!$F$17</f>
        <v/>
      </c>
      <c r="F624" s="7" t="str">
        <f>'Identification '!$G$18</f>
        <v/>
      </c>
      <c r="G624" s="167" t="str">
        <f>IF('Section 10a Plan_Diffusion'!$D$6="","",'Section 10a Plan_Diffusion'!$D$6)</f>
        <v/>
      </c>
      <c r="H624" s="7" t="str">
        <f>IF('Section 10a Plan_Diffusion'!$D$8="","",'Section 10a Plan_Diffusion'!$D$8)</f>
        <v/>
      </c>
      <c r="I624" s="7" t="str">
        <f>IF('Section 10a Plan_Diffusion'!$K$8="","",'Section 10a Plan_Diffusion'!$K$8)</f>
        <v/>
      </c>
      <c r="J624" s="43" t="str">
        <f>IF('Section 10a Plan_Diffusion'!C79="","",'Section 10a Plan_Diffusion'!C79)</f>
        <v/>
      </c>
      <c r="K624" s="1177" t="str">
        <f>IF('Section 10a Plan_Diffusion'!D79="","",'Section 10a Plan_Diffusion'!D79)</f>
        <v/>
      </c>
      <c r="L624" s="43" t="str">
        <f>IF('Section 10a Plan_Diffusion'!E79="","",IF('Section 10a Plan_Diffusion'!E79="«Choisir»","",'Section 10a Plan_Diffusion'!E79))</f>
        <v/>
      </c>
      <c r="M624" s="43" t="str">
        <f>IF('Section 10a Plan_Diffusion'!F79="","",IF('Section 10a Plan_Diffusion'!F79="«Choisir»","",'Section 10a Plan_Diffusion'!F79))</f>
        <v/>
      </c>
      <c r="N624" s="43" t="str">
        <f>IF('Section 10a Plan_Diffusion'!G79="","",'Section 10a Plan_Diffusion'!G79)</f>
        <v/>
      </c>
      <c r="O624" s="43" t="str">
        <f>IF('Section 10a Plan_Diffusion'!H79="","",'Section 10a Plan_Diffusion'!H79)</f>
        <v/>
      </c>
      <c r="P624" s="43" t="str">
        <f>IF('Section 10a Plan_Diffusion'!I79="","",IF('Section 10a Plan_Diffusion'!I79="«Choisir»","",'Section 10a Plan_Diffusion'!I79))</f>
        <v/>
      </c>
      <c r="Q624" s="43" t="str">
        <f>IF('Section 10a Plan_Diffusion'!J79="","",IF('Section 10a Plan_Diffusion'!J79="«Choisir»","",'Section 10a Plan_Diffusion'!J79))</f>
        <v/>
      </c>
      <c r="R624" s="7" t="str">
        <f>IF('Section 10a Plan_Diffusion'!K79="","",'Section 10a Plan_Diffusion'!K79)</f>
        <v/>
      </c>
      <c r="S624" s="7" t="str">
        <f>IF('Section 10a Plan_Diffusion'!L79="","",'Section 10a Plan_Diffusion'!L79)</f>
        <v/>
      </c>
      <c r="T624" s="7" t="str">
        <f>IF('Section 10a Plan_Diffusion'!M79="","",'Section 10a Plan_Diffusion'!M79)</f>
        <v/>
      </c>
      <c r="U624" s="7" t="str">
        <f>IF('Section 10a Plan_Diffusion'!N79="","",'Section 10a Plan_Diffusion'!N79)</f>
        <v/>
      </c>
      <c r="V624" s="7">
        <f>'Section 10a Plan_Diffusion'!O79</f>
        <v>0</v>
      </c>
      <c r="W624" s="36">
        <f>'Section 10a Plan_Diffusion'!P79</f>
        <v>0</v>
      </c>
      <c r="X624" s="36">
        <f>'Section 10a Plan_Diffusion'!Q79</f>
        <v>0</v>
      </c>
      <c r="Y624" s="36">
        <f>'Section 10a Plan_Diffusion'!R79</f>
        <v>0</v>
      </c>
      <c r="Z624" s="36">
        <f>'Section 10a Plan_Diffusion'!S79</f>
        <v>0</v>
      </c>
      <c r="AA624" s="7">
        <f>'Section 10a Plan_Diffusion'!T79</f>
        <v>0</v>
      </c>
      <c r="AB624" s="7">
        <f>'Section 10a Plan_Diffusion'!U79</f>
        <v>0</v>
      </c>
    </row>
    <row r="625" spans="1:28">
      <c r="A625" s="7">
        <f>'Identification '!$F$11</f>
        <v>0</v>
      </c>
      <c r="B625" s="1276" t="str">
        <f>IF(AND('Identification '!$F$11="",'Identification '!$F$15&lt;&gt;""),'Identification '!$F$15,IF('Identification '!$F$11="","",IF('Identification '!$F$13="Inscrire le nom de votre organisme dans la cellule F15",'Identification '!$F$15,'Identification '!$F$13)))</f>
        <v/>
      </c>
      <c r="C625" s="7" t="str">
        <f>REF!$BM$8</f>
        <v>2026-2027</v>
      </c>
      <c r="D625" s="7" t="s">
        <v>3185</v>
      </c>
      <c r="E625" s="43" t="str">
        <f>'Identification '!$F$17</f>
        <v/>
      </c>
      <c r="F625" s="7" t="str">
        <f>'Identification '!$G$18</f>
        <v/>
      </c>
      <c r="G625" s="167" t="str">
        <f>IF('Section 10a Plan_Diffusion'!$D$6="","",'Section 10a Plan_Diffusion'!$D$6)</f>
        <v/>
      </c>
      <c r="H625" s="7" t="str">
        <f>IF('Section 10a Plan_Diffusion'!$D$8="","",'Section 10a Plan_Diffusion'!$D$8)</f>
        <v/>
      </c>
      <c r="I625" s="7" t="str">
        <f>IF('Section 10a Plan_Diffusion'!$K$8="","",'Section 10a Plan_Diffusion'!$K$8)</f>
        <v/>
      </c>
      <c r="J625" s="43" t="str">
        <f>IF('Section 10a Plan_Diffusion'!C80="","",'Section 10a Plan_Diffusion'!C80)</f>
        <v/>
      </c>
      <c r="K625" s="1177" t="str">
        <f>IF('Section 10a Plan_Diffusion'!D80="","",'Section 10a Plan_Diffusion'!D80)</f>
        <v/>
      </c>
      <c r="L625" s="43" t="str">
        <f>IF('Section 10a Plan_Diffusion'!E80="","",IF('Section 10a Plan_Diffusion'!E80="«Choisir»","",'Section 10a Plan_Diffusion'!E80))</f>
        <v/>
      </c>
      <c r="M625" s="43" t="str">
        <f>IF('Section 10a Plan_Diffusion'!F80="","",IF('Section 10a Plan_Diffusion'!F80="«Choisir»","",'Section 10a Plan_Diffusion'!F80))</f>
        <v/>
      </c>
      <c r="N625" s="43" t="str">
        <f>IF('Section 10a Plan_Diffusion'!G80="","",'Section 10a Plan_Diffusion'!G80)</f>
        <v/>
      </c>
      <c r="O625" s="43" t="str">
        <f>IF('Section 10a Plan_Diffusion'!H80="","",'Section 10a Plan_Diffusion'!H80)</f>
        <v/>
      </c>
      <c r="P625" s="43" t="str">
        <f>IF('Section 10a Plan_Diffusion'!I80="","",IF('Section 10a Plan_Diffusion'!I80="«Choisir»","",'Section 10a Plan_Diffusion'!I80))</f>
        <v/>
      </c>
      <c r="Q625" s="43" t="str">
        <f>IF('Section 10a Plan_Diffusion'!J80="","",IF('Section 10a Plan_Diffusion'!J80="«Choisir»","",'Section 10a Plan_Diffusion'!J80))</f>
        <v/>
      </c>
      <c r="R625" s="7" t="str">
        <f>IF('Section 10a Plan_Diffusion'!K80="","",'Section 10a Plan_Diffusion'!K80)</f>
        <v/>
      </c>
      <c r="S625" s="7" t="str">
        <f>IF('Section 10a Plan_Diffusion'!L80="","",'Section 10a Plan_Diffusion'!L80)</f>
        <v/>
      </c>
      <c r="T625" s="7" t="str">
        <f>IF('Section 10a Plan_Diffusion'!M80="","",'Section 10a Plan_Diffusion'!M80)</f>
        <v/>
      </c>
      <c r="U625" s="7" t="str">
        <f>IF('Section 10a Plan_Diffusion'!N80="","",'Section 10a Plan_Diffusion'!N80)</f>
        <v/>
      </c>
      <c r="V625" s="7">
        <f>'Section 10a Plan_Diffusion'!O80</f>
        <v>0</v>
      </c>
      <c r="W625" s="36">
        <f>'Section 10a Plan_Diffusion'!P80</f>
        <v>0</v>
      </c>
      <c r="X625" s="36">
        <f>'Section 10a Plan_Diffusion'!Q80</f>
        <v>0</v>
      </c>
      <c r="Y625" s="36">
        <f>'Section 10a Plan_Diffusion'!R80</f>
        <v>0</v>
      </c>
      <c r="Z625" s="36">
        <f>'Section 10a Plan_Diffusion'!S80</f>
        <v>0</v>
      </c>
      <c r="AA625" s="7">
        <f>'Section 10a Plan_Diffusion'!T80</f>
        <v>0</v>
      </c>
      <c r="AB625" s="7">
        <f>'Section 10a Plan_Diffusion'!U80</f>
        <v>0</v>
      </c>
    </row>
    <row r="626" spans="1:28">
      <c r="A626" s="7">
        <f>'Identification '!$F$11</f>
        <v>0</v>
      </c>
      <c r="B626" s="1276" t="str">
        <f>IF(AND('Identification '!$F$11="",'Identification '!$F$15&lt;&gt;""),'Identification '!$F$15,IF('Identification '!$F$11="","",IF('Identification '!$F$13="Inscrire le nom de votre organisme dans la cellule F15",'Identification '!$F$15,'Identification '!$F$13)))</f>
        <v/>
      </c>
      <c r="C626" s="7" t="str">
        <f>REF!$BM$8</f>
        <v>2026-2027</v>
      </c>
      <c r="D626" s="7" t="s">
        <v>3185</v>
      </c>
      <c r="E626" s="43" t="str">
        <f>'Identification '!$F$17</f>
        <v/>
      </c>
      <c r="F626" s="7" t="str">
        <f>'Identification '!$G$18</f>
        <v/>
      </c>
      <c r="G626" s="167" t="str">
        <f>IF('Section 10a Plan_Diffusion'!$D$6="","",'Section 10a Plan_Diffusion'!$D$6)</f>
        <v/>
      </c>
      <c r="H626" s="7" t="str">
        <f>IF('Section 10a Plan_Diffusion'!$D$8="","",'Section 10a Plan_Diffusion'!$D$8)</f>
        <v/>
      </c>
      <c r="I626" s="7" t="str">
        <f>IF('Section 10a Plan_Diffusion'!$K$8="","",'Section 10a Plan_Diffusion'!$K$8)</f>
        <v/>
      </c>
      <c r="J626" s="43" t="str">
        <f>IF('Section 10a Plan_Diffusion'!C81="","",'Section 10a Plan_Diffusion'!C81)</f>
        <v/>
      </c>
      <c r="K626" s="1177" t="str">
        <f>IF('Section 10a Plan_Diffusion'!D81="","",'Section 10a Plan_Diffusion'!D81)</f>
        <v/>
      </c>
      <c r="L626" s="43" t="str">
        <f>IF('Section 10a Plan_Diffusion'!E81="","",IF('Section 10a Plan_Diffusion'!E81="«Choisir»","",'Section 10a Plan_Diffusion'!E81))</f>
        <v/>
      </c>
      <c r="M626" s="43" t="str">
        <f>IF('Section 10a Plan_Diffusion'!F81="","",IF('Section 10a Plan_Diffusion'!F81="«Choisir»","",'Section 10a Plan_Diffusion'!F81))</f>
        <v/>
      </c>
      <c r="N626" s="43" t="str">
        <f>IF('Section 10a Plan_Diffusion'!G81="","",'Section 10a Plan_Diffusion'!G81)</f>
        <v/>
      </c>
      <c r="O626" s="43" t="str">
        <f>IF('Section 10a Plan_Diffusion'!H81="","",'Section 10a Plan_Diffusion'!H81)</f>
        <v/>
      </c>
      <c r="P626" s="43" t="str">
        <f>IF('Section 10a Plan_Diffusion'!I81="","",IF('Section 10a Plan_Diffusion'!I81="«Choisir»","",'Section 10a Plan_Diffusion'!I81))</f>
        <v/>
      </c>
      <c r="Q626" s="43" t="str">
        <f>IF('Section 10a Plan_Diffusion'!J81="","",IF('Section 10a Plan_Diffusion'!J81="«Choisir»","",'Section 10a Plan_Diffusion'!J81))</f>
        <v/>
      </c>
      <c r="R626" s="7" t="str">
        <f>IF('Section 10a Plan_Diffusion'!K81="","",'Section 10a Plan_Diffusion'!K81)</f>
        <v/>
      </c>
      <c r="S626" s="7" t="str">
        <f>IF('Section 10a Plan_Diffusion'!L81="","",'Section 10a Plan_Diffusion'!L81)</f>
        <v/>
      </c>
      <c r="T626" s="7" t="str">
        <f>IF('Section 10a Plan_Diffusion'!M81="","",'Section 10a Plan_Diffusion'!M81)</f>
        <v/>
      </c>
      <c r="U626" s="7" t="str">
        <f>IF('Section 10a Plan_Diffusion'!N81="","",'Section 10a Plan_Diffusion'!N81)</f>
        <v/>
      </c>
      <c r="V626" s="7">
        <f>'Section 10a Plan_Diffusion'!O81</f>
        <v>0</v>
      </c>
      <c r="W626" s="36">
        <f>'Section 10a Plan_Diffusion'!P81</f>
        <v>0</v>
      </c>
      <c r="X626" s="36">
        <f>'Section 10a Plan_Diffusion'!Q81</f>
        <v>0</v>
      </c>
      <c r="Y626" s="36">
        <f>'Section 10a Plan_Diffusion'!R81</f>
        <v>0</v>
      </c>
      <c r="Z626" s="36">
        <f>'Section 10a Plan_Diffusion'!S81</f>
        <v>0</v>
      </c>
      <c r="AA626" s="7">
        <f>'Section 10a Plan_Diffusion'!T81</f>
        <v>0</v>
      </c>
      <c r="AB626" s="7">
        <f>'Section 10a Plan_Diffusion'!U81</f>
        <v>0</v>
      </c>
    </row>
    <row r="627" spans="1:28">
      <c r="A627" s="7">
        <f>'Identification '!$F$11</f>
        <v>0</v>
      </c>
      <c r="B627" s="1276" t="str">
        <f>IF(AND('Identification '!$F$11="",'Identification '!$F$15&lt;&gt;""),'Identification '!$F$15,IF('Identification '!$F$11="","",IF('Identification '!$F$13="Inscrire le nom de votre organisme dans la cellule F15",'Identification '!$F$15,'Identification '!$F$13)))</f>
        <v/>
      </c>
      <c r="C627" s="7" t="str">
        <f>REF!$BM$8</f>
        <v>2026-2027</v>
      </c>
      <c r="D627" s="7" t="s">
        <v>3185</v>
      </c>
      <c r="E627" s="43" t="str">
        <f>'Identification '!$F$17</f>
        <v/>
      </c>
      <c r="F627" s="7" t="str">
        <f>'Identification '!$G$18</f>
        <v/>
      </c>
      <c r="G627" s="167" t="str">
        <f>IF('Section 10a Plan_Diffusion'!$D$6="","",'Section 10a Plan_Diffusion'!$D$6)</f>
        <v/>
      </c>
      <c r="H627" s="7" t="str">
        <f>IF('Section 10a Plan_Diffusion'!$D$8="","",'Section 10a Plan_Diffusion'!$D$8)</f>
        <v/>
      </c>
      <c r="I627" s="7" t="str">
        <f>IF('Section 10a Plan_Diffusion'!$K$8="","",'Section 10a Plan_Diffusion'!$K$8)</f>
        <v/>
      </c>
      <c r="J627" s="43" t="str">
        <f>IF('Section 10a Plan_Diffusion'!C82="","",'Section 10a Plan_Diffusion'!C82)</f>
        <v/>
      </c>
      <c r="K627" s="1177" t="str">
        <f>IF('Section 10a Plan_Diffusion'!D82="","",'Section 10a Plan_Diffusion'!D82)</f>
        <v/>
      </c>
      <c r="L627" s="43" t="str">
        <f>IF('Section 10a Plan_Diffusion'!E82="","",IF('Section 10a Plan_Diffusion'!E82="«Choisir»","",'Section 10a Plan_Diffusion'!E82))</f>
        <v/>
      </c>
      <c r="M627" s="43" t="str">
        <f>IF('Section 10a Plan_Diffusion'!F82="","",IF('Section 10a Plan_Diffusion'!F82="«Choisir»","",'Section 10a Plan_Diffusion'!F82))</f>
        <v/>
      </c>
      <c r="N627" s="43" t="str">
        <f>IF('Section 10a Plan_Diffusion'!G82="","",'Section 10a Plan_Diffusion'!G82)</f>
        <v/>
      </c>
      <c r="O627" s="43" t="str">
        <f>IF('Section 10a Plan_Diffusion'!H82="","",'Section 10a Plan_Diffusion'!H82)</f>
        <v/>
      </c>
      <c r="P627" s="43" t="str">
        <f>IF('Section 10a Plan_Diffusion'!I82="","",IF('Section 10a Plan_Diffusion'!I82="«Choisir»","",'Section 10a Plan_Diffusion'!I82))</f>
        <v/>
      </c>
      <c r="Q627" s="43" t="str">
        <f>IF('Section 10a Plan_Diffusion'!J82="","",IF('Section 10a Plan_Diffusion'!J82="«Choisir»","",'Section 10a Plan_Diffusion'!J82))</f>
        <v/>
      </c>
      <c r="R627" s="7" t="str">
        <f>IF('Section 10a Plan_Diffusion'!K82="","",'Section 10a Plan_Diffusion'!K82)</f>
        <v/>
      </c>
      <c r="S627" s="7" t="str">
        <f>IF('Section 10a Plan_Diffusion'!L82="","",'Section 10a Plan_Diffusion'!L82)</f>
        <v/>
      </c>
      <c r="T627" s="7" t="str">
        <f>IF('Section 10a Plan_Diffusion'!M82="","",'Section 10a Plan_Diffusion'!M82)</f>
        <v/>
      </c>
      <c r="U627" s="7" t="str">
        <f>IF('Section 10a Plan_Diffusion'!N82="","",'Section 10a Plan_Diffusion'!N82)</f>
        <v/>
      </c>
      <c r="V627" s="7">
        <f>'Section 10a Plan_Diffusion'!O82</f>
        <v>0</v>
      </c>
      <c r="W627" s="36">
        <f>'Section 10a Plan_Diffusion'!P82</f>
        <v>0</v>
      </c>
      <c r="X627" s="36">
        <f>'Section 10a Plan_Diffusion'!Q82</f>
        <v>0</v>
      </c>
      <c r="Y627" s="36">
        <f>'Section 10a Plan_Diffusion'!R82</f>
        <v>0</v>
      </c>
      <c r="Z627" s="36">
        <f>'Section 10a Plan_Diffusion'!S82</f>
        <v>0</v>
      </c>
      <c r="AA627" s="7">
        <f>'Section 10a Plan_Diffusion'!T82</f>
        <v>0</v>
      </c>
      <c r="AB627" s="7">
        <f>'Section 10a Plan_Diffusion'!U82</f>
        <v>0</v>
      </c>
    </row>
    <row r="628" spans="1:28">
      <c r="A628" s="7">
        <f>'Identification '!$F$11</f>
        <v>0</v>
      </c>
      <c r="B628" s="1276" t="str">
        <f>IF(AND('Identification '!$F$11="",'Identification '!$F$15&lt;&gt;""),'Identification '!$F$15,IF('Identification '!$F$11="","",IF('Identification '!$F$13="Inscrire le nom de votre organisme dans la cellule F15",'Identification '!$F$15,'Identification '!$F$13)))</f>
        <v/>
      </c>
      <c r="C628" s="7" t="str">
        <f>REF!$BM$8</f>
        <v>2026-2027</v>
      </c>
      <c r="D628" s="7" t="s">
        <v>3185</v>
      </c>
      <c r="E628" s="43" t="str">
        <f>'Identification '!$F$17</f>
        <v/>
      </c>
      <c r="F628" s="7" t="str">
        <f>'Identification '!$G$18</f>
        <v/>
      </c>
      <c r="G628" s="167" t="str">
        <f>IF('Section 10a Plan_Diffusion'!$D$6="","",'Section 10a Plan_Diffusion'!$D$6)</f>
        <v/>
      </c>
      <c r="H628" s="7" t="str">
        <f>IF('Section 10a Plan_Diffusion'!$D$8="","",'Section 10a Plan_Diffusion'!$D$8)</f>
        <v/>
      </c>
      <c r="I628" s="7" t="str">
        <f>IF('Section 10a Plan_Diffusion'!$K$8="","",'Section 10a Plan_Diffusion'!$K$8)</f>
        <v/>
      </c>
      <c r="J628" s="43" t="str">
        <f>IF('Section 10a Plan_Diffusion'!C83="","",'Section 10a Plan_Diffusion'!C83)</f>
        <v/>
      </c>
      <c r="K628" s="1177" t="str">
        <f>IF('Section 10a Plan_Diffusion'!D83="","",'Section 10a Plan_Diffusion'!D83)</f>
        <v/>
      </c>
      <c r="L628" s="43" t="str">
        <f>IF('Section 10a Plan_Diffusion'!E83="","",IF('Section 10a Plan_Diffusion'!E83="«Choisir»","",'Section 10a Plan_Diffusion'!E83))</f>
        <v/>
      </c>
      <c r="M628" s="43" t="str">
        <f>IF('Section 10a Plan_Diffusion'!F83="","",IF('Section 10a Plan_Diffusion'!F83="«Choisir»","",'Section 10a Plan_Diffusion'!F83))</f>
        <v/>
      </c>
      <c r="N628" s="43" t="str">
        <f>IF('Section 10a Plan_Diffusion'!G83="","",'Section 10a Plan_Diffusion'!G83)</f>
        <v/>
      </c>
      <c r="O628" s="43" t="str">
        <f>IF('Section 10a Plan_Diffusion'!H83="","",'Section 10a Plan_Diffusion'!H83)</f>
        <v/>
      </c>
      <c r="P628" s="43" t="str">
        <f>IF('Section 10a Plan_Diffusion'!I83="","",IF('Section 10a Plan_Diffusion'!I83="«Choisir»","",'Section 10a Plan_Diffusion'!I83))</f>
        <v/>
      </c>
      <c r="Q628" s="43" t="str">
        <f>IF('Section 10a Plan_Diffusion'!J83="","",IF('Section 10a Plan_Diffusion'!J83="«Choisir»","",'Section 10a Plan_Diffusion'!J83))</f>
        <v/>
      </c>
      <c r="R628" s="7" t="str">
        <f>IF('Section 10a Plan_Diffusion'!K83="","",'Section 10a Plan_Diffusion'!K83)</f>
        <v/>
      </c>
      <c r="S628" s="7" t="str">
        <f>IF('Section 10a Plan_Diffusion'!L83="","",'Section 10a Plan_Diffusion'!L83)</f>
        <v/>
      </c>
      <c r="T628" s="7" t="str">
        <f>IF('Section 10a Plan_Diffusion'!M83="","",'Section 10a Plan_Diffusion'!M83)</f>
        <v/>
      </c>
      <c r="U628" s="7" t="str">
        <f>IF('Section 10a Plan_Diffusion'!N83="","",'Section 10a Plan_Diffusion'!N83)</f>
        <v/>
      </c>
      <c r="V628" s="7">
        <f>'Section 10a Plan_Diffusion'!O83</f>
        <v>0</v>
      </c>
      <c r="W628" s="36">
        <f>'Section 10a Plan_Diffusion'!P83</f>
        <v>0</v>
      </c>
      <c r="X628" s="36">
        <f>'Section 10a Plan_Diffusion'!Q83</f>
        <v>0</v>
      </c>
      <c r="Y628" s="36">
        <f>'Section 10a Plan_Diffusion'!R83</f>
        <v>0</v>
      </c>
      <c r="Z628" s="36">
        <f>'Section 10a Plan_Diffusion'!S83</f>
        <v>0</v>
      </c>
      <c r="AA628" s="7">
        <f>'Section 10a Plan_Diffusion'!T83</f>
        <v>0</v>
      </c>
      <c r="AB628" s="7">
        <f>'Section 10a Plan_Diffusion'!U83</f>
        <v>0</v>
      </c>
    </row>
    <row r="629" spans="1:28">
      <c r="A629" s="7">
        <f>'Identification '!$F$11</f>
        <v>0</v>
      </c>
      <c r="B629" s="1276" t="str">
        <f>IF(AND('Identification '!$F$11="",'Identification '!$F$15&lt;&gt;""),'Identification '!$F$15,IF('Identification '!$F$11="","",IF('Identification '!$F$13="Inscrire le nom de votre organisme dans la cellule F15",'Identification '!$F$15,'Identification '!$F$13)))</f>
        <v/>
      </c>
      <c r="C629" s="7" t="str">
        <f>REF!$BM$8</f>
        <v>2026-2027</v>
      </c>
      <c r="D629" s="7" t="s">
        <v>3185</v>
      </c>
      <c r="E629" s="43" t="str">
        <f>'Identification '!$F$17</f>
        <v/>
      </c>
      <c r="F629" s="7" t="str">
        <f>'Identification '!$G$18</f>
        <v/>
      </c>
      <c r="G629" s="167" t="str">
        <f>IF('Section 10a Plan_Diffusion'!$D$6="","",'Section 10a Plan_Diffusion'!$D$6)</f>
        <v/>
      </c>
      <c r="H629" s="7" t="str">
        <f>IF('Section 10a Plan_Diffusion'!$D$8="","",'Section 10a Plan_Diffusion'!$D$8)</f>
        <v/>
      </c>
      <c r="I629" s="7" t="str">
        <f>IF('Section 10a Plan_Diffusion'!$K$8="","",'Section 10a Plan_Diffusion'!$K$8)</f>
        <v/>
      </c>
      <c r="J629" s="43" t="str">
        <f>IF('Section 10a Plan_Diffusion'!C84="","",'Section 10a Plan_Diffusion'!C84)</f>
        <v/>
      </c>
      <c r="K629" s="1177" t="str">
        <f>IF('Section 10a Plan_Diffusion'!D84="","",'Section 10a Plan_Diffusion'!D84)</f>
        <v/>
      </c>
      <c r="L629" s="43" t="str">
        <f>IF('Section 10a Plan_Diffusion'!E84="","",IF('Section 10a Plan_Diffusion'!E84="«Choisir»","",'Section 10a Plan_Diffusion'!E84))</f>
        <v/>
      </c>
      <c r="M629" s="43" t="str">
        <f>IF('Section 10a Plan_Diffusion'!F84="","",IF('Section 10a Plan_Diffusion'!F84="«Choisir»","",'Section 10a Plan_Diffusion'!F84))</f>
        <v/>
      </c>
      <c r="N629" s="43" t="str">
        <f>IF('Section 10a Plan_Diffusion'!G84="","",'Section 10a Plan_Diffusion'!G84)</f>
        <v/>
      </c>
      <c r="O629" s="43" t="str">
        <f>IF('Section 10a Plan_Diffusion'!H84="","",'Section 10a Plan_Diffusion'!H84)</f>
        <v/>
      </c>
      <c r="P629" s="43" t="str">
        <f>IF('Section 10a Plan_Diffusion'!I84="","",IF('Section 10a Plan_Diffusion'!I84="«Choisir»","",'Section 10a Plan_Diffusion'!I84))</f>
        <v/>
      </c>
      <c r="Q629" s="43" t="str">
        <f>IF('Section 10a Plan_Diffusion'!J84="","",IF('Section 10a Plan_Diffusion'!J84="«Choisir»","",'Section 10a Plan_Diffusion'!J84))</f>
        <v/>
      </c>
      <c r="R629" s="7" t="str">
        <f>IF('Section 10a Plan_Diffusion'!K84="","",'Section 10a Plan_Diffusion'!K84)</f>
        <v/>
      </c>
      <c r="S629" s="7" t="str">
        <f>IF('Section 10a Plan_Diffusion'!L84="","",'Section 10a Plan_Diffusion'!L84)</f>
        <v/>
      </c>
      <c r="T629" s="7" t="str">
        <f>IF('Section 10a Plan_Diffusion'!M84="","",'Section 10a Plan_Diffusion'!M84)</f>
        <v/>
      </c>
      <c r="U629" s="7" t="str">
        <f>IF('Section 10a Plan_Diffusion'!N84="","",'Section 10a Plan_Diffusion'!N84)</f>
        <v/>
      </c>
      <c r="V629" s="7">
        <f>'Section 10a Plan_Diffusion'!O84</f>
        <v>0</v>
      </c>
      <c r="W629" s="36">
        <f>'Section 10a Plan_Diffusion'!P84</f>
        <v>0</v>
      </c>
      <c r="X629" s="36">
        <f>'Section 10a Plan_Diffusion'!Q84</f>
        <v>0</v>
      </c>
      <c r="Y629" s="36">
        <f>'Section 10a Plan_Diffusion'!R84</f>
        <v>0</v>
      </c>
      <c r="Z629" s="36">
        <f>'Section 10a Plan_Diffusion'!S84</f>
        <v>0</v>
      </c>
      <c r="AA629" s="7">
        <f>'Section 10a Plan_Diffusion'!T84</f>
        <v>0</v>
      </c>
      <c r="AB629" s="7">
        <f>'Section 10a Plan_Diffusion'!U84</f>
        <v>0</v>
      </c>
    </row>
    <row r="630" spans="1:28">
      <c r="A630" s="7">
        <f>'Identification '!$F$11</f>
        <v>0</v>
      </c>
      <c r="B630" s="1276" t="str">
        <f>IF(AND('Identification '!$F$11="",'Identification '!$F$15&lt;&gt;""),'Identification '!$F$15,IF('Identification '!$F$11="","",IF('Identification '!$F$13="Inscrire le nom de votre organisme dans la cellule F15",'Identification '!$F$15,'Identification '!$F$13)))</f>
        <v/>
      </c>
      <c r="C630" s="7" t="str">
        <f>REF!$BM$8</f>
        <v>2026-2027</v>
      </c>
      <c r="D630" s="7" t="s">
        <v>3185</v>
      </c>
      <c r="E630" s="43" t="str">
        <f>'Identification '!$F$17</f>
        <v/>
      </c>
      <c r="F630" s="7" t="str">
        <f>'Identification '!$G$18</f>
        <v/>
      </c>
      <c r="G630" s="167" t="str">
        <f>IF('Section 10a Plan_Diffusion'!$D$6="","",'Section 10a Plan_Diffusion'!$D$6)</f>
        <v/>
      </c>
      <c r="H630" s="7" t="str">
        <f>IF('Section 10a Plan_Diffusion'!$D$8="","",'Section 10a Plan_Diffusion'!$D$8)</f>
        <v/>
      </c>
      <c r="I630" s="7" t="str">
        <f>IF('Section 10a Plan_Diffusion'!$K$8="","",'Section 10a Plan_Diffusion'!$K$8)</f>
        <v/>
      </c>
      <c r="J630" s="43" t="str">
        <f>IF('Section 10a Plan_Diffusion'!C85="","",'Section 10a Plan_Diffusion'!C85)</f>
        <v/>
      </c>
      <c r="K630" s="1177" t="str">
        <f>IF('Section 10a Plan_Diffusion'!D85="","",'Section 10a Plan_Diffusion'!D85)</f>
        <v/>
      </c>
      <c r="L630" s="43" t="str">
        <f>IF('Section 10a Plan_Diffusion'!E85="","",IF('Section 10a Plan_Diffusion'!E85="«Choisir»","",'Section 10a Plan_Diffusion'!E85))</f>
        <v/>
      </c>
      <c r="M630" s="43" t="str">
        <f>IF('Section 10a Plan_Diffusion'!F85="","",IF('Section 10a Plan_Diffusion'!F85="«Choisir»","",'Section 10a Plan_Diffusion'!F85))</f>
        <v/>
      </c>
      <c r="N630" s="43" t="str">
        <f>IF('Section 10a Plan_Diffusion'!G85="","",'Section 10a Plan_Diffusion'!G85)</f>
        <v/>
      </c>
      <c r="O630" s="43" t="str">
        <f>IF('Section 10a Plan_Diffusion'!H85="","",'Section 10a Plan_Diffusion'!H85)</f>
        <v/>
      </c>
      <c r="P630" s="43" t="str">
        <f>IF('Section 10a Plan_Diffusion'!I85="","",IF('Section 10a Plan_Diffusion'!I85="«Choisir»","",'Section 10a Plan_Diffusion'!I85))</f>
        <v/>
      </c>
      <c r="Q630" s="43" t="str">
        <f>IF('Section 10a Plan_Diffusion'!J85="","",IF('Section 10a Plan_Diffusion'!J85="«Choisir»","",'Section 10a Plan_Diffusion'!J85))</f>
        <v/>
      </c>
      <c r="R630" s="7" t="str">
        <f>IF('Section 10a Plan_Diffusion'!K85="","",'Section 10a Plan_Diffusion'!K85)</f>
        <v/>
      </c>
      <c r="S630" s="7" t="str">
        <f>IF('Section 10a Plan_Diffusion'!L85="","",'Section 10a Plan_Diffusion'!L85)</f>
        <v/>
      </c>
      <c r="T630" s="7" t="str">
        <f>IF('Section 10a Plan_Diffusion'!M85="","",'Section 10a Plan_Diffusion'!M85)</f>
        <v/>
      </c>
      <c r="U630" s="7" t="str">
        <f>IF('Section 10a Plan_Diffusion'!N85="","",'Section 10a Plan_Diffusion'!N85)</f>
        <v/>
      </c>
      <c r="V630" s="7">
        <f>'Section 10a Plan_Diffusion'!O85</f>
        <v>0</v>
      </c>
      <c r="W630" s="36">
        <f>'Section 10a Plan_Diffusion'!P85</f>
        <v>0</v>
      </c>
      <c r="X630" s="36">
        <f>'Section 10a Plan_Diffusion'!Q85</f>
        <v>0</v>
      </c>
      <c r="Y630" s="36">
        <f>'Section 10a Plan_Diffusion'!R85</f>
        <v>0</v>
      </c>
      <c r="Z630" s="36">
        <f>'Section 10a Plan_Diffusion'!S85</f>
        <v>0</v>
      </c>
      <c r="AA630" s="7">
        <f>'Section 10a Plan_Diffusion'!T85</f>
        <v>0</v>
      </c>
      <c r="AB630" s="7">
        <f>'Section 10a Plan_Diffusion'!U85</f>
        <v>0</v>
      </c>
    </row>
    <row r="631" spans="1:28">
      <c r="A631" s="7">
        <f>'Identification '!$F$11</f>
        <v>0</v>
      </c>
      <c r="B631" s="1276" t="str">
        <f>IF(AND('Identification '!$F$11="",'Identification '!$F$15&lt;&gt;""),'Identification '!$F$15,IF('Identification '!$F$11="","",IF('Identification '!$F$13="Inscrire le nom de votre organisme dans la cellule F15",'Identification '!$F$15,'Identification '!$F$13)))</f>
        <v/>
      </c>
      <c r="C631" s="7" t="str">
        <f>REF!$BM$8</f>
        <v>2026-2027</v>
      </c>
      <c r="D631" s="7" t="s">
        <v>3185</v>
      </c>
      <c r="E631" s="43" t="str">
        <f>'Identification '!$F$17</f>
        <v/>
      </c>
      <c r="F631" s="7" t="str">
        <f>'Identification '!$G$18</f>
        <v/>
      </c>
      <c r="G631" s="167" t="str">
        <f>IF('Section 10a Plan_Diffusion'!$D$6="","",'Section 10a Plan_Diffusion'!$D$6)</f>
        <v/>
      </c>
      <c r="H631" s="7" t="str">
        <f>IF('Section 10a Plan_Diffusion'!$D$8="","",'Section 10a Plan_Diffusion'!$D$8)</f>
        <v/>
      </c>
      <c r="I631" s="7" t="str">
        <f>IF('Section 10a Plan_Diffusion'!$K$8="","",'Section 10a Plan_Diffusion'!$K$8)</f>
        <v/>
      </c>
      <c r="J631" s="43" t="str">
        <f>IF('Section 10a Plan_Diffusion'!C86="","",'Section 10a Plan_Diffusion'!C86)</f>
        <v/>
      </c>
      <c r="K631" s="1177" t="str">
        <f>IF('Section 10a Plan_Diffusion'!D86="","",'Section 10a Plan_Diffusion'!D86)</f>
        <v/>
      </c>
      <c r="L631" s="43" t="str">
        <f>IF('Section 10a Plan_Diffusion'!E86="","",IF('Section 10a Plan_Diffusion'!E86="«Choisir»","",'Section 10a Plan_Diffusion'!E86))</f>
        <v/>
      </c>
      <c r="M631" s="43" t="str">
        <f>IF('Section 10a Plan_Diffusion'!F86="","",IF('Section 10a Plan_Diffusion'!F86="«Choisir»","",'Section 10a Plan_Diffusion'!F86))</f>
        <v/>
      </c>
      <c r="N631" s="43" t="str">
        <f>IF('Section 10a Plan_Diffusion'!G86="","",'Section 10a Plan_Diffusion'!G86)</f>
        <v/>
      </c>
      <c r="O631" s="43" t="str">
        <f>IF('Section 10a Plan_Diffusion'!H86="","",'Section 10a Plan_Diffusion'!H86)</f>
        <v/>
      </c>
      <c r="P631" s="43" t="str">
        <f>IF('Section 10a Plan_Diffusion'!I86="","",IF('Section 10a Plan_Diffusion'!I86="«Choisir»","",'Section 10a Plan_Diffusion'!I86))</f>
        <v/>
      </c>
      <c r="Q631" s="43" t="str">
        <f>IF('Section 10a Plan_Diffusion'!J86="","",IF('Section 10a Plan_Diffusion'!J86="«Choisir»","",'Section 10a Plan_Diffusion'!J86))</f>
        <v/>
      </c>
      <c r="R631" s="7" t="str">
        <f>IF('Section 10a Plan_Diffusion'!K86="","",'Section 10a Plan_Diffusion'!K86)</f>
        <v/>
      </c>
      <c r="S631" s="7" t="str">
        <f>IF('Section 10a Plan_Diffusion'!L86="","",'Section 10a Plan_Diffusion'!L86)</f>
        <v/>
      </c>
      <c r="T631" s="7" t="str">
        <f>IF('Section 10a Plan_Diffusion'!M86="","",'Section 10a Plan_Diffusion'!M86)</f>
        <v/>
      </c>
      <c r="U631" s="7" t="str">
        <f>IF('Section 10a Plan_Diffusion'!N86="","",'Section 10a Plan_Diffusion'!N86)</f>
        <v/>
      </c>
      <c r="V631" s="7">
        <f>'Section 10a Plan_Diffusion'!O86</f>
        <v>0</v>
      </c>
      <c r="W631" s="36">
        <f>'Section 10a Plan_Diffusion'!P86</f>
        <v>0</v>
      </c>
      <c r="X631" s="36">
        <f>'Section 10a Plan_Diffusion'!Q86</f>
        <v>0</v>
      </c>
      <c r="Y631" s="36">
        <f>'Section 10a Plan_Diffusion'!R86</f>
        <v>0</v>
      </c>
      <c r="Z631" s="36">
        <f>'Section 10a Plan_Diffusion'!S86</f>
        <v>0</v>
      </c>
      <c r="AA631" s="7">
        <f>'Section 10a Plan_Diffusion'!T86</f>
        <v>0</v>
      </c>
      <c r="AB631" s="7">
        <f>'Section 10a Plan_Diffusion'!U86</f>
        <v>0</v>
      </c>
    </row>
    <row r="632" spans="1:28">
      <c r="A632" s="7">
        <f>'Identification '!$F$11</f>
        <v>0</v>
      </c>
      <c r="B632" s="1276" t="str">
        <f>IF(AND('Identification '!$F$11="",'Identification '!$F$15&lt;&gt;""),'Identification '!$F$15,IF('Identification '!$F$11="","",IF('Identification '!$F$13="Inscrire le nom de votre organisme dans la cellule F15",'Identification '!$F$15,'Identification '!$F$13)))</f>
        <v/>
      </c>
      <c r="C632" s="7" t="str">
        <f>REF!$BM$8</f>
        <v>2026-2027</v>
      </c>
      <c r="D632" s="7" t="s">
        <v>3185</v>
      </c>
      <c r="E632" s="43" t="str">
        <f>'Identification '!$F$17</f>
        <v/>
      </c>
      <c r="F632" s="7" t="str">
        <f>'Identification '!$G$18</f>
        <v/>
      </c>
      <c r="G632" s="167" t="str">
        <f>IF('Section 10a Plan_Diffusion'!$D$6="","",'Section 10a Plan_Diffusion'!$D$6)</f>
        <v/>
      </c>
      <c r="H632" s="7" t="str">
        <f>IF('Section 10a Plan_Diffusion'!$D$8="","",'Section 10a Plan_Diffusion'!$D$8)</f>
        <v/>
      </c>
      <c r="I632" s="7" t="str">
        <f>IF('Section 10a Plan_Diffusion'!$K$8="","",'Section 10a Plan_Diffusion'!$K$8)</f>
        <v/>
      </c>
      <c r="J632" s="43" t="str">
        <f>IF('Section 10a Plan_Diffusion'!C87="","",'Section 10a Plan_Diffusion'!C87)</f>
        <v/>
      </c>
      <c r="K632" s="1177" t="str">
        <f>IF('Section 10a Plan_Diffusion'!D87="","",'Section 10a Plan_Diffusion'!D87)</f>
        <v/>
      </c>
      <c r="L632" s="43" t="str">
        <f>IF('Section 10a Plan_Diffusion'!E87="","",IF('Section 10a Plan_Diffusion'!E87="«Choisir»","",'Section 10a Plan_Diffusion'!E87))</f>
        <v/>
      </c>
      <c r="M632" s="43" t="str">
        <f>IF('Section 10a Plan_Diffusion'!F87="","",IF('Section 10a Plan_Diffusion'!F87="«Choisir»","",'Section 10a Plan_Diffusion'!F87))</f>
        <v/>
      </c>
      <c r="N632" s="43" t="str">
        <f>IF('Section 10a Plan_Diffusion'!G87="","",'Section 10a Plan_Diffusion'!G87)</f>
        <v/>
      </c>
      <c r="O632" s="43" t="str">
        <f>IF('Section 10a Plan_Diffusion'!H87="","",'Section 10a Plan_Diffusion'!H87)</f>
        <v/>
      </c>
      <c r="P632" s="43" t="str">
        <f>IF('Section 10a Plan_Diffusion'!I87="","",IF('Section 10a Plan_Diffusion'!I87="«Choisir»","",'Section 10a Plan_Diffusion'!I87))</f>
        <v/>
      </c>
      <c r="Q632" s="43" t="str">
        <f>IF('Section 10a Plan_Diffusion'!J87="","",IF('Section 10a Plan_Diffusion'!J87="«Choisir»","",'Section 10a Plan_Diffusion'!J87))</f>
        <v/>
      </c>
      <c r="R632" s="7" t="str">
        <f>IF('Section 10a Plan_Diffusion'!K87="","",'Section 10a Plan_Diffusion'!K87)</f>
        <v/>
      </c>
      <c r="S632" s="7" t="str">
        <f>IF('Section 10a Plan_Diffusion'!L87="","",'Section 10a Plan_Diffusion'!L87)</f>
        <v/>
      </c>
      <c r="T632" s="7" t="str">
        <f>IF('Section 10a Plan_Diffusion'!M87="","",'Section 10a Plan_Diffusion'!M87)</f>
        <v/>
      </c>
      <c r="U632" s="7" t="str">
        <f>IF('Section 10a Plan_Diffusion'!N87="","",'Section 10a Plan_Diffusion'!N87)</f>
        <v/>
      </c>
      <c r="V632" s="7">
        <f>'Section 10a Plan_Diffusion'!O87</f>
        <v>0</v>
      </c>
      <c r="W632" s="36">
        <f>'Section 10a Plan_Diffusion'!P87</f>
        <v>0</v>
      </c>
      <c r="X632" s="36">
        <f>'Section 10a Plan_Diffusion'!Q87</f>
        <v>0</v>
      </c>
      <c r="Y632" s="36">
        <f>'Section 10a Plan_Diffusion'!R87</f>
        <v>0</v>
      </c>
      <c r="Z632" s="36">
        <f>'Section 10a Plan_Diffusion'!S87</f>
        <v>0</v>
      </c>
      <c r="AA632" s="7">
        <f>'Section 10a Plan_Diffusion'!T87</f>
        <v>0</v>
      </c>
      <c r="AB632" s="7">
        <f>'Section 10a Plan_Diffusion'!U87</f>
        <v>0</v>
      </c>
    </row>
    <row r="633" spans="1:28">
      <c r="A633" s="7">
        <f>'Identification '!$F$11</f>
        <v>0</v>
      </c>
      <c r="B633" s="1276" t="str">
        <f>IF(AND('Identification '!$F$11="",'Identification '!$F$15&lt;&gt;""),'Identification '!$F$15,IF('Identification '!$F$11="","",IF('Identification '!$F$13="Inscrire le nom de votre organisme dans la cellule F15",'Identification '!$F$15,'Identification '!$F$13)))</f>
        <v/>
      </c>
      <c r="C633" s="7" t="str">
        <f>REF!$BM$8</f>
        <v>2026-2027</v>
      </c>
      <c r="D633" s="7" t="s">
        <v>3185</v>
      </c>
      <c r="E633" s="43" t="str">
        <f>'Identification '!$F$17</f>
        <v/>
      </c>
      <c r="F633" s="7" t="str">
        <f>'Identification '!$G$18</f>
        <v/>
      </c>
      <c r="G633" s="167" t="str">
        <f>IF('Section 10a Plan_Diffusion'!$D$6="","",'Section 10a Plan_Diffusion'!$D$6)</f>
        <v/>
      </c>
      <c r="H633" s="7" t="str">
        <f>IF('Section 10a Plan_Diffusion'!$D$8="","",'Section 10a Plan_Diffusion'!$D$8)</f>
        <v/>
      </c>
      <c r="I633" s="7" t="str">
        <f>IF('Section 10a Plan_Diffusion'!$K$8="","",'Section 10a Plan_Diffusion'!$K$8)</f>
        <v/>
      </c>
      <c r="J633" s="43" t="str">
        <f>IF('Section 10a Plan_Diffusion'!C88="","",'Section 10a Plan_Diffusion'!C88)</f>
        <v/>
      </c>
      <c r="K633" s="1177" t="str">
        <f>IF('Section 10a Plan_Diffusion'!D88="","",'Section 10a Plan_Diffusion'!D88)</f>
        <v/>
      </c>
      <c r="L633" s="43" t="str">
        <f>IF('Section 10a Plan_Diffusion'!E88="","",IF('Section 10a Plan_Diffusion'!E88="«Choisir»","",'Section 10a Plan_Diffusion'!E88))</f>
        <v/>
      </c>
      <c r="M633" s="43" t="str">
        <f>IF('Section 10a Plan_Diffusion'!F88="","",IF('Section 10a Plan_Diffusion'!F88="«Choisir»","",'Section 10a Plan_Diffusion'!F88))</f>
        <v/>
      </c>
      <c r="N633" s="43" t="str">
        <f>IF('Section 10a Plan_Diffusion'!G88="","",'Section 10a Plan_Diffusion'!G88)</f>
        <v/>
      </c>
      <c r="O633" s="43" t="str">
        <f>IF('Section 10a Plan_Diffusion'!H88="","",'Section 10a Plan_Diffusion'!H88)</f>
        <v/>
      </c>
      <c r="P633" s="43" t="str">
        <f>IF('Section 10a Plan_Diffusion'!I88="","",IF('Section 10a Plan_Diffusion'!I88="«Choisir»","",'Section 10a Plan_Diffusion'!I88))</f>
        <v/>
      </c>
      <c r="Q633" s="43" t="str">
        <f>IF('Section 10a Plan_Diffusion'!J88="","",IF('Section 10a Plan_Diffusion'!J88="«Choisir»","",'Section 10a Plan_Diffusion'!J88))</f>
        <v/>
      </c>
      <c r="R633" s="7" t="str">
        <f>IF('Section 10a Plan_Diffusion'!K88="","",'Section 10a Plan_Diffusion'!K88)</f>
        <v/>
      </c>
      <c r="S633" s="7" t="str">
        <f>IF('Section 10a Plan_Diffusion'!L88="","",'Section 10a Plan_Diffusion'!L88)</f>
        <v/>
      </c>
      <c r="T633" s="7" t="str">
        <f>IF('Section 10a Plan_Diffusion'!M88="","",'Section 10a Plan_Diffusion'!M88)</f>
        <v/>
      </c>
      <c r="U633" s="7" t="str">
        <f>IF('Section 10a Plan_Diffusion'!N88="","",'Section 10a Plan_Diffusion'!N88)</f>
        <v/>
      </c>
      <c r="V633" s="7">
        <f>'Section 10a Plan_Diffusion'!O88</f>
        <v>0</v>
      </c>
      <c r="W633" s="36">
        <f>'Section 10a Plan_Diffusion'!P88</f>
        <v>0</v>
      </c>
      <c r="X633" s="36">
        <f>'Section 10a Plan_Diffusion'!Q88</f>
        <v>0</v>
      </c>
      <c r="Y633" s="36">
        <f>'Section 10a Plan_Diffusion'!R88</f>
        <v>0</v>
      </c>
      <c r="Z633" s="36">
        <f>'Section 10a Plan_Diffusion'!S88</f>
        <v>0</v>
      </c>
      <c r="AA633" s="7">
        <f>'Section 10a Plan_Diffusion'!T88</f>
        <v>0</v>
      </c>
      <c r="AB633" s="7">
        <f>'Section 10a Plan_Diffusion'!U88</f>
        <v>0</v>
      </c>
    </row>
    <row r="634" spans="1:28">
      <c r="A634" s="7">
        <f>'Identification '!$F$11</f>
        <v>0</v>
      </c>
      <c r="B634" s="1276" t="str">
        <f>IF(AND('Identification '!$F$11="",'Identification '!$F$15&lt;&gt;""),'Identification '!$F$15,IF('Identification '!$F$11="","",IF('Identification '!$F$13="Inscrire le nom de votre organisme dans la cellule F15",'Identification '!$F$15,'Identification '!$F$13)))</f>
        <v/>
      </c>
      <c r="C634" s="7" t="str">
        <f>REF!$BM$8</f>
        <v>2026-2027</v>
      </c>
      <c r="D634" s="7" t="s">
        <v>3185</v>
      </c>
      <c r="E634" s="43" t="str">
        <f>'Identification '!$F$17</f>
        <v/>
      </c>
      <c r="F634" s="7" t="str">
        <f>'Identification '!$G$18</f>
        <v/>
      </c>
      <c r="G634" s="167" t="str">
        <f>IF('Section 10a Plan_Diffusion'!$D$6="","",'Section 10a Plan_Diffusion'!$D$6)</f>
        <v/>
      </c>
      <c r="H634" s="7" t="str">
        <f>IF('Section 10a Plan_Diffusion'!$D$8="","",'Section 10a Plan_Diffusion'!$D$8)</f>
        <v/>
      </c>
      <c r="I634" s="7" t="str">
        <f>IF('Section 10a Plan_Diffusion'!$K$8="","",'Section 10a Plan_Diffusion'!$K$8)</f>
        <v/>
      </c>
      <c r="J634" s="43" t="str">
        <f>IF('Section 10a Plan_Diffusion'!C89="","",'Section 10a Plan_Diffusion'!C89)</f>
        <v/>
      </c>
      <c r="K634" s="1177" t="str">
        <f>IF('Section 10a Plan_Diffusion'!D89="","",'Section 10a Plan_Diffusion'!D89)</f>
        <v/>
      </c>
      <c r="L634" s="43" t="str">
        <f>IF('Section 10a Plan_Diffusion'!E89="","",IF('Section 10a Plan_Diffusion'!E89="«Choisir»","",'Section 10a Plan_Diffusion'!E89))</f>
        <v/>
      </c>
      <c r="M634" s="43" t="str">
        <f>IF('Section 10a Plan_Diffusion'!F89="","",IF('Section 10a Plan_Diffusion'!F89="«Choisir»","",'Section 10a Plan_Diffusion'!F89))</f>
        <v/>
      </c>
      <c r="N634" s="43" t="str">
        <f>IF('Section 10a Plan_Diffusion'!G89="","",'Section 10a Plan_Diffusion'!G89)</f>
        <v/>
      </c>
      <c r="O634" s="43" t="str">
        <f>IF('Section 10a Plan_Diffusion'!H89="","",'Section 10a Plan_Diffusion'!H89)</f>
        <v/>
      </c>
      <c r="P634" s="43" t="str">
        <f>IF('Section 10a Plan_Diffusion'!I89="","",IF('Section 10a Plan_Diffusion'!I89="«Choisir»","",'Section 10a Plan_Diffusion'!I89))</f>
        <v/>
      </c>
      <c r="Q634" s="43" t="str">
        <f>IF('Section 10a Plan_Diffusion'!J89="","",IF('Section 10a Plan_Diffusion'!J89="«Choisir»","",'Section 10a Plan_Diffusion'!J89))</f>
        <v/>
      </c>
      <c r="R634" s="7" t="str">
        <f>IF('Section 10a Plan_Diffusion'!K89="","",'Section 10a Plan_Diffusion'!K89)</f>
        <v/>
      </c>
      <c r="S634" s="7" t="str">
        <f>IF('Section 10a Plan_Diffusion'!L89="","",'Section 10a Plan_Diffusion'!L89)</f>
        <v/>
      </c>
      <c r="T634" s="7" t="str">
        <f>IF('Section 10a Plan_Diffusion'!M89="","",'Section 10a Plan_Diffusion'!M89)</f>
        <v/>
      </c>
      <c r="U634" s="7" t="str">
        <f>IF('Section 10a Plan_Diffusion'!N89="","",'Section 10a Plan_Diffusion'!N89)</f>
        <v/>
      </c>
      <c r="V634" s="7">
        <f>'Section 10a Plan_Diffusion'!O89</f>
        <v>0</v>
      </c>
      <c r="W634" s="36">
        <f>'Section 10a Plan_Diffusion'!P89</f>
        <v>0</v>
      </c>
      <c r="X634" s="36">
        <f>'Section 10a Plan_Diffusion'!Q89</f>
        <v>0</v>
      </c>
      <c r="Y634" s="36">
        <f>'Section 10a Plan_Diffusion'!R89</f>
        <v>0</v>
      </c>
      <c r="Z634" s="36">
        <f>'Section 10a Plan_Diffusion'!S89</f>
        <v>0</v>
      </c>
      <c r="AA634" s="7">
        <f>'Section 10a Plan_Diffusion'!T89</f>
        <v>0</v>
      </c>
      <c r="AB634" s="7">
        <f>'Section 10a Plan_Diffusion'!U89</f>
        <v>0</v>
      </c>
    </row>
    <row r="635" spans="1:28">
      <c r="A635" s="7">
        <f>'Identification '!$F$11</f>
        <v>0</v>
      </c>
      <c r="B635" s="1276" t="str">
        <f>IF(AND('Identification '!$F$11="",'Identification '!$F$15&lt;&gt;""),'Identification '!$F$15,IF('Identification '!$F$11="","",IF('Identification '!$F$13="Inscrire le nom de votre organisme dans la cellule F15",'Identification '!$F$15,'Identification '!$F$13)))</f>
        <v/>
      </c>
      <c r="C635" s="7" t="str">
        <f>REF!$BM$8</f>
        <v>2026-2027</v>
      </c>
      <c r="D635" s="7" t="s">
        <v>3185</v>
      </c>
      <c r="E635" s="43" t="str">
        <f>'Identification '!$F$17</f>
        <v/>
      </c>
      <c r="F635" s="7" t="str">
        <f>'Identification '!$G$18</f>
        <v/>
      </c>
      <c r="G635" s="167" t="str">
        <f>IF('Section 10a Plan_Diffusion'!$D$6="","",'Section 10a Plan_Diffusion'!$D$6)</f>
        <v/>
      </c>
      <c r="H635" s="7" t="str">
        <f>IF('Section 10a Plan_Diffusion'!$D$8="","",'Section 10a Plan_Diffusion'!$D$8)</f>
        <v/>
      </c>
      <c r="I635" s="7" t="str">
        <f>IF('Section 10a Plan_Diffusion'!$K$8="","",'Section 10a Plan_Diffusion'!$K$8)</f>
        <v/>
      </c>
      <c r="J635" s="43" t="str">
        <f>IF('Section 10a Plan_Diffusion'!C90="","",'Section 10a Plan_Diffusion'!C90)</f>
        <v/>
      </c>
      <c r="K635" s="1177" t="str">
        <f>IF('Section 10a Plan_Diffusion'!D90="","",'Section 10a Plan_Diffusion'!D90)</f>
        <v/>
      </c>
      <c r="L635" s="43" t="str">
        <f>IF('Section 10a Plan_Diffusion'!E90="","",IF('Section 10a Plan_Diffusion'!E90="«Choisir»","",'Section 10a Plan_Diffusion'!E90))</f>
        <v/>
      </c>
      <c r="M635" s="43" t="str">
        <f>IF('Section 10a Plan_Diffusion'!F90="","",IF('Section 10a Plan_Diffusion'!F90="«Choisir»","",'Section 10a Plan_Diffusion'!F90))</f>
        <v/>
      </c>
      <c r="N635" s="43" t="str">
        <f>IF('Section 10a Plan_Diffusion'!G90="","",'Section 10a Plan_Diffusion'!G90)</f>
        <v/>
      </c>
      <c r="O635" s="43" t="str">
        <f>IF('Section 10a Plan_Diffusion'!H90="","",'Section 10a Plan_Diffusion'!H90)</f>
        <v/>
      </c>
      <c r="P635" s="43" t="str">
        <f>IF('Section 10a Plan_Diffusion'!I90="","",IF('Section 10a Plan_Diffusion'!I90="«Choisir»","",'Section 10a Plan_Diffusion'!I90))</f>
        <v/>
      </c>
      <c r="Q635" s="43" t="str">
        <f>IF('Section 10a Plan_Diffusion'!J90="","",IF('Section 10a Plan_Diffusion'!J90="«Choisir»","",'Section 10a Plan_Diffusion'!J90))</f>
        <v/>
      </c>
      <c r="R635" s="7" t="str">
        <f>IF('Section 10a Plan_Diffusion'!K90="","",'Section 10a Plan_Diffusion'!K90)</f>
        <v/>
      </c>
      <c r="S635" s="7" t="str">
        <f>IF('Section 10a Plan_Diffusion'!L90="","",'Section 10a Plan_Diffusion'!L90)</f>
        <v/>
      </c>
      <c r="T635" s="7" t="str">
        <f>IF('Section 10a Plan_Diffusion'!M90="","",'Section 10a Plan_Diffusion'!M90)</f>
        <v/>
      </c>
      <c r="U635" s="7" t="str">
        <f>IF('Section 10a Plan_Diffusion'!N90="","",'Section 10a Plan_Diffusion'!N90)</f>
        <v/>
      </c>
      <c r="V635" s="7">
        <f>'Section 10a Plan_Diffusion'!O90</f>
        <v>0</v>
      </c>
      <c r="W635" s="36">
        <f>'Section 10a Plan_Diffusion'!P90</f>
        <v>0</v>
      </c>
      <c r="X635" s="36">
        <f>'Section 10a Plan_Diffusion'!Q90</f>
        <v>0</v>
      </c>
      <c r="Y635" s="36">
        <f>'Section 10a Plan_Diffusion'!R90</f>
        <v>0</v>
      </c>
      <c r="Z635" s="36">
        <f>'Section 10a Plan_Diffusion'!S90</f>
        <v>0</v>
      </c>
      <c r="AA635" s="7">
        <f>'Section 10a Plan_Diffusion'!T90</f>
        <v>0</v>
      </c>
      <c r="AB635" s="7">
        <f>'Section 10a Plan_Diffusion'!U90</f>
        <v>0</v>
      </c>
    </row>
    <row r="636" spans="1:28">
      <c r="A636" s="7">
        <f>'Identification '!$F$11</f>
        <v>0</v>
      </c>
      <c r="B636" s="1276" t="str">
        <f>IF(AND('Identification '!$F$11="",'Identification '!$F$15&lt;&gt;""),'Identification '!$F$15,IF('Identification '!$F$11="","",IF('Identification '!$F$13="Inscrire le nom de votre organisme dans la cellule F15",'Identification '!$F$15,'Identification '!$F$13)))</f>
        <v/>
      </c>
      <c r="C636" s="7" t="str">
        <f>REF!$BM$8</f>
        <v>2026-2027</v>
      </c>
      <c r="D636" s="7" t="s">
        <v>3185</v>
      </c>
      <c r="E636" s="43" t="str">
        <f>'Identification '!$F$17</f>
        <v/>
      </c>
      <c r="F636" s="7" t="str">
        <f>'Identification '!$G$18</f>
        <v/>
      </c>
      <c r="G636" s="167" t="str">
        <f>IF('Section 10a Plan_Diffusion'!$D$6="","",'Section 10a Plan_Diffusion'!$D$6)</f>
        <v/>
      </c>
      <c r="H636" s="7" t="str">
        <f>IF('Section 10a Plan_Diffusion'!$D$8="","",'Section 10a Plan_Diffusion'!$D$8)</f>
        <v/>
      </c>
      <c r="I636" s="7" t="str">
        <f>IF('Section 10a Plan_Diffusion'!$K$8="","",'Section 10a Plan_Diffusion'!$K$8)</f>
        <v/>
      </c>
      <c r="J636" s="43" t="str">
        <f>IF('Section 10a Plan_Diffusion'!C91="","",'Section 10a Plan_Diffusion'!C91)</f>
        <v/>
      </c>
      <c r="K636" s="1177" t="str">
        <f>IF('Section 10a Plan_Diffusion'!D91="","",'Section 10a Plan_Diffusion'!D91)</f>
        <v/>
      </c>
      <c r="L636" s="43" t="str">
        <f>IF('Section 10a Plan_Diffusion'!E91="","",IF('Section 10a Plan_Diffusion'!E91="«Choisir»","",'Section 10a Plan_Diffusion'!E91))</f>
        <v/>
      </c>
      <c r="M636" s="43" t="str">
        <f>IF('Section 10a Plan_Diffusion'!F91="","",IF('Section 10a Plan_Diffusion'!F91="«Choisir»","",'Section 10a Plan_Diffusion'!F91))</f>
        <v/>
      </c>
      <c r="N636" s="43" t="str">
        <f>IF('Section 10a Plan_Diffusion'!G91="","",'Section 10a Plan_Diffusion'!G91)</f>
        <v/>
      </c>
      <c r="O636" s="43" t="str">
        <f>IF('Section 10a Plan_Diffusion'!H91="","",'Section 10a Plan_Diffusion'!H91)</f>
        <v/>
      </c>
      <c r="P636" s="43" t="str">
        <f>IF('Section 10a Plan_Diffusion'!I91="","",IF('Section 10a Plan_Diffusion'!I91="«Choisir»","",'Section 10a Plan_Diffusion'!I91))</f>
        <v/>
      </c>
      <c r="Q636" s="43" t="str">
        <f>IF('Section 10a Plan_Diffusion'!J91="","",IF('Section 10a Plan_Diffusion'!J91="«Choisir»","",'Section 10a Plan_Diffusion'!J91))</f>
        <v/>
      </c>
      <c r="R636" s="7" t="str">
        <f>IF('Section 10a Plan_Diffusion'!K91="","",'Section 10a Plan_Diffusion'!K91)</f>
        <v/>
      </c>
      <c r="S636" s="7" t="str">
        <f>IF('Section 10a Plan_Diffusion'!L91="","",'Section 10a Plan_Diffusion'!L91)</f>
        <v/>
      </c>
      <c r="T636" s="7" t="str">
        <f>IF('Section 10a Plan_Diffusion'!M91="","",'Section 10a Plan_Diffusion'!M91)</f>
        <v/>
      </c>
      <c r="U636" s="7" t="str">
        <f>IF('Section 10a Plan_Diffusion'!N91="","",'Section 10a Plan_Diffusion'!N91)</f>
        <v/>
      </c>
      <c r="V636" s="7">
        <f>'Section 10a Plan_Diffusion'!O91</f>
        <v>0</v>
      </c>
      <c r="W636" s="36">
        <f>'Section 10a Plan_Diffusion'!P91</f>
        <v>0</v>
      </c>
      <c r="X636" s="36">
        <f>'Section 10a Plan_Diffusion'!Q91</f>
        <v>0</v>
      </c>
      <c r="Y636" s="36">
        <f>'Section 10a Plan_Diffusion'!R91</f>
        <v>0</v>
      </c>
      <c r="Z636" s="36">
        <f>'Section 10a Plan_Diffusion'!S91</f>
        <v>0</v>
      </c>
      <c r="AA636" s="7">
        <f>'Section 10a Plan_Diffusion'!T91</f>
        <v>0</v>
      </c>
      <c r="AB636" s="7">
        <f>'Section 10a Plan_Diffusion'!U91</f>
        <v>0</v>
      </c>
    </row>
    <row r="637" spans="1:28">
      <c r="A637" s="7">
        <f>'Identification '!$F$11</f>
        <v>0</v>
      </c>
      <c r="B637" s="1276" t="str">
        <f>IF(AND('Identification '!$F$11="",'Identification '!$F$15&lt;&gt;""),'Identification '!$F$15,IF('Identification '!$F$11="","",IF('Identification '!$F$13="Inscrire le nom de votre organisme dans la cellule F15",'Identification '!$F$15,'Identification '!$F$13)))</f>
        <v/>
      </c>
      <c r="C637" s="7" t="str">
        <f>REF!$BM$8</f>
        <v>2026-2027</v>
      </c>
      <c r="D637" s="7" t="s">
        <v>3185</v>
      </c>
      <c r="E637" s="43" t="str">
        <f>'Identification '!$F$17</f>
        <v/>
      </c>
      <c r="F637" s="7" t="str">
        <f>'Identification '!$G$18</f>
        <v/>
      </c>
      <c r="G637" s="167" t="str">
        <f>IF('Section 10a Plan_Diffusion'!$D$6="","",'Section 10a Plan_Diffusion'!$D$6)</f>
        <v/>
      </c>
      <c r="H637" s="7" t="str">
        <f>IF('Section 10a Plan_Diffusion'!$D$8="","",'Section 10a Plan_Diffusion'!$D$8)</f>
        <v/>
      </c>
      <c r="I637" s="7" t="str">
        <f>IF('Section 10a Plan_Diffusion'!$K$8="","",'Section 10a Plan_Diffusion'!$K$8)</f>
        <v/>
      </c>
      <c r="J637" s="43" t="str">
        <f>IF('Section 10a Plan_Diffusion'!C92="","",'Section 10a Plan_Diffusion'!C92)</f>
        <v/>
      </c>
      <c r="K637" s="1177" t="str">
        <f>IF('Section 10a Plan_Diffusion'!D92="","",'Section 10a Plan_Diffusion'!D92)</f>
        <v/>
      </c>
      <c r="L637" s="43" t="str">
        <f>IF('Section 10a Plan_Diffusion'!E92="","",IF('Section 10a Plan_Diffusion'!E92="«Choisir»","",'Section 10a Plan_Diffusion'!E92))</f>
        <v/>
      </c>
      <c r="M637" s="43" t="str">
        <f>IF('Section 10a Plan_Diffusion'!F92="","",IF('Section 10a Plan_Diffusion'!F92="«Choisir»","",'Section 10a Plan_Diffusion'!F92))</f>
        <v/>
      </c>
      <c r="N637" s="43" t="str">
        <f>IF('Section 10a Plan_Diffusion'!G92="","",'Section 10a Plan_Diffusion'!G92)</f>
        <v/>
      </c>
      <c r="O637" s="43" t="str">
        <f>IF('Section 10a Plan_Diffusion'!H92="","",'Section 10a Plan_Diffusion'!H92)</f>
        <v/>
      </c>
      <c r="P637" s="43" t="str">
        <f>IF('Section 10a Plan_Diffusion'!I92="","",IF('Section 10a Plan_Diffusion'!I92="«Choisir»","",'Section 10a Plan_Diffusion'!I92))</f>
        <v/>
      </c>
      <c r="Q637" s="43" t="str">
        <f>IF('Section 10a Plan_Diffusion'!J92="","",IF('Section 10a Plan_Diffusion'!J92="«Choisir»","",'Section 10a Plan_Diffusion'!J92))</f>
        <v/>
      </c>
      <c r="R637" s="7" t="str">
        <f>IF('Section 10a Plan_Diffusion'!K92="","",'Section 10a Plan_Diffusion'!K92)</f>
        <v/>
      </c>
      <c r="S637" s="7" t="str">
        <f>IF('Section 10a Plan_Diffusion'!L92="","",'Section 10a Plan_Diffusion'!L92)</f>
        <v/>
      </c>
      <c r="T637" s="7" t="str">
        <f>IF('Section 10a Plan_Diffusion'!M92="","",'Section 10a Plan_Diffusion'!M92)</f>
        <v/>
      </c>
      <c r="U637" s="7" t="str">
        <f>IF('Section 10a Plan_Diffusion'!N92="","",'Section 10a Plan_Diffusion'!N92)</f>
        <v/>
      </c>
      <c r="V637" s="7">
        <f>'Section 10a Plan_Diffusion'!O92</f>
        <v>0</v>
      </c>
      <c r="W637" s="36">
        <f>'Section 10a Plan_Diffusion'!P92</f>
        <v>0</v>
      </c>
      <c r="X637" s="36">
        <f>'Section 10a Plan_Diffusion'!Q92</f>
        <v>0</v>
      </c>
      <c r="Y637" s="36">
        <f>'Section 10a Plan_Diffusion'!R92</f>
        <v>0</v>
      </c>
      <c r="Z637" s="36">
        <f>'Section 10a Plan_Diffusion'!S92</f>
        <v>0</v>
      </c>
      <c r="AA637" s="7">
        <f>'Section 10a Plan_Diffusion'!T92</f>
        <v>0</v>
      </c>
      <c r="AB637" s="7">
        <f>'Section 10a Plan_Diffusion'!U92</f>
        <v>0</v>
      </c>
    </row>
    <row r="638" spans="1:28">
      <c r="A638" s="7">
        <f>'Identification '!$F$11</f>
        <v>0</v>
      </c>
      <c r="B638" s="1276" t="str">
        <f>IF(AND('Identification '!$F$11="",'Identification '!$F$15&lt;&gt;""),'Identification '!$F$15,IF('Identification '!$F$11="","",IF('Identification '!$F$13="Inscrire le nom de votre organisme dans la cellule F15",'Identification '!$F$15,'Identification '!$F$13)))</f>
        <v/>
      </c>
      <c r="C638" s="7" t="str">
        <f>REF!$BM$8</f>
        <v>2026-2027</v>
      </c>
      <c r="D638" s="7" t="s">
        <v>3185</v>
      </c>
      <c r="E638" s="43" t="str">
        <f>'Identification '!$F$17</f>
        <v/>
      </c>
      <c r="F638" s="7" t="str">
        <f>'Identification '!$G$18</f>
        <v/>
      </c>
      <c r="G638" s="167" t="str">
        <f>IF('Section 10a Plan_Diffusion'!$D$6="","",'Section 10a Plan_Diffusion'!$D$6)</f>
        <v/>
      </c>
      <c r="H638" s="7" t="str">
        <f>IF('Section 10a Plan_Diffusion'!$D$8="","",'Section 10a Plan_Diffusion'!$D$8)</f>
        <v/>
      </c>
      <c r="I638" s="7" t="str">
        <f>IF('Section 10a Plan_Diffusion'!$K$8="","",'Section 10a Plan_Diffusion'!$K$8)</f>
        <v/>
      </c>
      <c r="J638" s="43" t="str">
        <f>IF('Section 10a Plan_Diffusion'!C93="","",'Section 10a Plan_Diffusion'!C93)</f>
        <v/>
      </c>
      <c r="K638" s="1177" t="str">
        <f>IF('Section 10a Plan_Diffusion'!D93="","",'Section 10a Plan_Diffusion'!D93)</f>
        <v/>
      </c>
      <c r="L638" s="43" t="str">
        <f>IF('Section 10a Plan_Diffusion'!E93="","",IF('Section 10a Plan_Diffusion'!E93="«Choisir»","",'Section 10a Plan_Diffusion'!E93))</f>
        <v/>
      </c>
      <c r="M638" s="43" t="str">
        <f>IF('Section 10a Plan_Diffusion'!F93="","",IF('Section 10a Plan_Diffusion'!F93="«Choisir»","",'Section 10a Plan_Diffusion'!F93))</f>
        <v/>
      </c>
      <c r="N638" s="43" t="str">
        <f>IF('Section 10a Plan_Diffusion'!G93="","",'Section 10a Plan_Diffusion'!G93)</f>
        <v/>
      </c>
      <c r="O638" s="43" t="str">
        <f>IF('Section 10a Plan_Diffusion'!H93="","",'Section 10a Plan_Diffusion'!H93)</f>
        <v/>
      </c>
      <c r="P638" s="43" t="str">
        <f>IF('Section 10a Plan_Diffusion'!I93="","",IF('Section 10a Plan_Diffusion'!I93="«Choisir»","",'Section 10a Plan_Diffusion'!I93))</f>
        <v/>
      </c>
      <c r="Q638" s="43" t="str">
        <f>IF('Section 10a Plan_Diffusion'!J93="","",IF('Section 10a Plan_Diffusion'!J93="«Choisir»","",'Section 10a Plan_Diffusion'!J93))</f>
        <v/>
      </c>
      <c r="R638" s="7" t="str">
        <f>IF('Section 10a Plan_Diffusion'!K93="","",'Section 10a Plan_Diffusion'!K93)</f>
        <v/>
      </c>
      <c r="S638" s="7" t="str">
        <f>IF('Section 10a Plan_Diffusion'!L93="","",'Section 10a Plan_Diffusion'!L93)</f>
        <v/>
      </c>
      <c r="T638" s="7" t="str">
        <f>IF('Section 10a Plan_Diffusion'!M93="","",'Section 10a Plan_Diffusion'!M93)</f>
        <v/>
      </c>
      <c r="U638" s="7" t="str">
        <f>IF('Section 10a Plan_Diffusion'!N93="","",'Section 10a Plan_Diffusion'!N93)</f>
        <v/>
      </c>
      <c r="V638" s="7">
        <f>'Section 10a Plan_Diffusion'!O93</f>
        <v>0</v>
      </c>
      <c r="W638" s="36">
        <f>'Section 10a Plan_Diffusion'!P93</f>
        <v>0</v>
      </c>
      <c r="X638" s="36">
        <f>'Section 10a Plan_Diffusion'!Q93</f>
        <v>0</v>
      </c>
      <c r="Y638" s="36">
        <f>'Section 10a Plan_Diffusion'!R93</f>
        <v>0</v>
      </c>
      <c r="Z638" s="36">
        <f>'Section 10a Plan_Diffusion'!S93</f>
        <v>0</v>
      </c>
      <c r="AA638" s="7">
        <f>'Section 10a Plan_Diffusion'!T93</f>
        <v>0</v>
      </c>
      <c r="AB638" s="7">
        <f>'Section 10a Plan_Diffusion'!U93</f>
        <v>0</v>
      </c>
    </row>
    <row r="639" spans="1:28">
      <c r="A639" s="7">
        <f>'Identification '!$F$11</f>
        <v>0</v>
      </c>
      <c r="B639" s="1276" t="str">
        <f>IF(AND('Identification '!$F$11="",'Identification '!$F$15&lt;&gt;""),'Identification '!$F$15,IF('Identification '!$F$11="","",IF('Identification '!$F$13="Inscrire le nom de votre organisme dans la cellule F15",'Identification '!$F$15,'Identification '!$F$13)))</f>
        <v/>
      </c>
      <c r="C639" s="7" t="str">
        <f>REF!$BM$8</f>
        <v>2026-2027</v>
      </c>
      <c r="D639" s="7" t="s">
        <v>3185</v>
      </c>
      <c r="E639" s="43" t="str">
        <f>'Identification '!$F$17</f>
        <v/>
      </c>
      <c r="F639" s="7" t="str">
        <f>'Identification '!$G$18</f>
        <v/>
      </c>
      <c r="G639" s="167" t="str">
        <f>IF('Section 10a Plan_Diffusion'!$D$6="","",'Section 10a Plan_Diffusion'!$D$6)</f>
        <v/>
      </c>
      <c r="H639" s="7" t="str">
        <f>IF('Section 10a Plan_Diffusion'!$D$8="","",'Section 10a Plan_Diffusion'!$D$8)</f>
        <v/>
      </c>
      <c r="I639" s="7" t="str">
        <f>IF('Section 10a Plan_Diffusion'!$K$8="","",'Section 10a Plan_Diffusion'!$K$8)</f>
        <v/>
      </c>
      <c r="J639" s="43" t="str">
        <f>IF('Section 10a Plan_Diffusion'!C94="","",'Section 10a Plan_Diffusion'!C94)</f>
        <v/>
      </c>
      <c r="K639" s="1177" t="str">
        <f>IF('Section 10a Plan_Diffusion'!D94="","",'Section 10a Plan_Diffusion'!D94)</f>
        <v/>
      </c>
      <c r="L639" s="43" t="str">
        <f>IF('Section 10a Plan_Diffusion'!E94="","",IF('Section 10a Plan_Diffusion'!E94="«Choisir»","",'Section 10a Plan_Diffusion'!E94))</f>
        <v/>
      </c>
      <c r="M639" s="43" t="str">
        <f>IF('Section 10a Plan_Diffusion'!F94="","",IF('Section 10a Plan_Diffusion'!F94="«Choisir»","",'Section 10a Plan_Diffusion'!F94))</f>
        <v/>
      </c>
      <c r="N639" s="43" t="str">
        <f>IF('Section 10a Plan_Diffusion'!G94="","",'Section 10a Plan_Diffusion'!G94)</f>
        <v/>
      </c>
      <c r="O639" s="43" t="str">
        <f>IF('Section 10a Plan_Diffusion'!H94="","",'Section 10a Plan_Diffusion'!H94)</f>
        <v/>
      </c>
      <c r="P639" s="43" t="str">
        <f>IF('Section 10a Plan_Diffusion'!I94="","",IF('Section 10a Plan_Diffusion'!I94="«Choisir»","",'Section 10a Plan_Diffusion'!I94))</f>
        <v/>
      </c>
      <c r="Q639" s="43" t="str">
        <f>IF('Section 10a Plan_Diffusion'!J94="","",IF('Section 10a Plan_Diffusion'!J94="«Choisir»","",'Section 10a Plan_Diffusion'!J94))</f>
        <v/>
      </c>
      <c r="R639" s="7" t="str">
        <f>IF('Section 10a Plan_Diffusion'!K94="","",'Section 10a Plan_Diffusion'!K94)</f>
        <v/>
      </c>
      <c r="S639" s="7" t="str">
        <f>IF('Section 10a Plan_Diffusion'!L94="","",'Section 10a Plan_Diffusion'!L94)</f>
        <v/>
      </c>
      <c r="T639" s="7" t="str">
        <f>IF('Section 10a Plan_Diffusion'!M94="","",'Section 10a Plan_Diffusion'!M94)</f>
        <v/>
      </c>
      <c r="U639" s="7" t="str">
        <f>IF('Section 10a Plan_Diffusion'!N94="","",'Section 10a Plan_Diffusion'!N94)</f>
        <v/>
      </c>
      <c r="V639" s="7">
        <f>'Section 10a Plan_Diffusion'!O94</f>
        <v>0</v>
      </c>
      <c r="W639" s="36">
        <f>'Section 10a Plan_Diffusion'!P94</f>
        <v>0</v>
      </c>
      <c r="X639" s="36">
        <f>'Section 10a Plan_Diffusion'!Q94</f>
        <v>0</v>
      </c>
      <c r="Y639" s="36">
        <f>'Section 10a Plan_Diffusion'!R94</f>
        <v>0</v>
      </c>
      <c r="Z639" s="36">
        <f>'Section 10a Plan_Diffusion'!S94</f>
        <v>0</v>
      </c>
      <c r="AA639" s="7">
        <f>'Section 10a Plan_Diffusion'!T94</f>
        <v>0</v>
      </c>
      <c r="AB639" s="7">
        <f>'Section 10a Plan_Diffusion'!U94</f>
        <v>0</v>
      </c>
    </row>
    <row r="640" spans="1:28">
      <c r="A640" s="7">
        <f>'Identification '!$F$11</f>
        <v>0</v>
      </c>
      <c r="B640" s="1276" t="str">
        <f>IF(AND('Identification '!$F$11="",'Identification '!$F$15&lt;&gt;""),'Identification '!$F$15,IF('Identification '!$F$11="","",IF('Identification '!$F$13="Inscrire le nom de votre organisme dans la cellule F15",'Identification '!$F$15,'Identification '!$F$13)))</f>
        <v/>
      </c>
      <c r="C640" s="7" t="str">
        <f>REF!$BM$8</f>
        <v>2026-2027</v>
      </c>
      <c r="D640" s="7" t="s">
        <v>3185</v>
      </c>
      <c r="E640" s="43" t="str">
        <f>'Identification '!$F$17</f>
        <v/>
      </c>
      <c r="F640" s="7" t="str">
        <f>'Identification '!$G$18</f>
        <v/>
      </c>
      <c r="G640" s="167" t="str">
        <f>IF('Section 10a Plan_Diffusion'!$D$6="","",'Section 10a Plan_Diffusion'!$D$6)</f>
        <v/>
      </c>
      <c r="H640" s="7" t="str">
        <f>IF('Section 10a Plan_Diffusion'!$D$8="","",'Section 10a Plan_Diffusion'!$D$8)</f>
        <v/>
      </c>
      <c r="I640" s="7" t="str">
        <f>IF('Section 10a Plan_Diffusion'!$K$8="","",'Section 10a Plan_Diffusion'!$K$8)</f>
        <v/>
      </c>
      <c r="J640" s="43" t="str">
        <f>IF('Section 10a Plan_Diffusion'!C95="","",'Section 10a Plan_Diffusion'!C95)</f>
        <v/>
      </c>
      <c r="K640" s="1177" t="str">
        <f>IF('Section 10a Plan_Diffusion'!D95="","",'Section 10a Plan_Diffusion'!D95)</f>
        <v/>
      </c>
      <c r="L640" s="43" t="str">
        <f>IF('Section 10a Plan_Diffusion'!E95="","",IF('Section 10a Plan_Diffusion'!E95="«Choisir»","",'Section 10a Plan_Diffusion'!E95))</f>
        <v/>
      </c>
      <c r="M640" s="43" t="str">
        <f>IF('Section 10a Plan_Diffusion'!F95="","",IF('Section 10a Plan_Diffusion'!F95="«Choisir»","",'Section 10a Plan_Diffusion'!F95))</f>
        <v/>
      </c>
      <c r="N640" s="43" t="str">
        <f>IF('Section 10a Plan_Diffusion'!G95="","",'Section 10a Plan_Diffusion'!G95)</f>
        <v/>
      </c>
      <c r="O640" s="43" t="str">
        <f>IF('Section 10a Plan_Diffusion'!H95="","",'Section 10a Plan_Diffusion'!H95)</f>
        <v/>
      </c>
      <c r="P640" s="43" t="str">
        <f>IF('Section 10a Plan_Diffusion'!I95="","",IF('Section 10a Plan_Diffusion'!I95="«Choisir»","",'Section 10a Plan_Diffusion'!I95))</f>
        <v/>
      </c>
      <c r="Q640" s="43" t="str">
        <f>IF('Section 10a Plan_Diffusion'!J95="","",IF('Section 10a Plan_Diffusion'!J95="«Choisir»","",'Section 10a Plan_Diffusion'!J95))</f>
        <v/>
      </c>
      <c r="R640" s="7" t="str">
        <f>IF('Section 10a Plan_Diffusion'!K95="","",'Section 10a Plan_Diffusion'!K95)</f>
        <v/>
      </c>
      <c r="S640" s="7" t="str">
        <f>IF('Section 10a Plan_Diffusion'!L95="","",'Section 10a Plan_Diffusion'!L95)</f>
        <v/>
      </c>
      <c r="T640" s="7" t="str">
        <f>IF('Section 10a Plan_Diffusion'!M95="","",'Section 10a Plan_Diffusion'!M95)</f>
        <v/>
      </c>
      <c r="U640" s="7" t="str">
        <f>IF('Section 10a Plan_Diffusion'!N95="","",'Section 10a Plan_Diffusion'!N95)</f>
        <v/>
      </c>
      <c r="V640" s="7">
        <f>'Section 10a Plan_Diffusion'!O95</f>
        <v>0</v>
      </c>
      <c r="W640" s="36">
        <f>'Section 10a Plan_Diffusion'!P95</f>
        <v>0</v>
      </c>
      <c r="X640" s="36">
        <f>'Section 10a Plan_Diffusion'!Q95</f>
        <v>0</v>
      </c>
      <c r="Y640" s="36">
        <f>'Section 10a Plan_Diffusion'!R95</f>
        <v>0</v>
      </c>
      <c r="Z640" s="36">
        <f>'Section 10a Plan_Diffusion'!S95</f>
        <v>0</v>
      </c>
      <c r="AA640" s="7">
        <f>'Section 10a Plan_Diffusion'!T95</f>
        <v>0</v>
      </c>
      <c r="AB640" s="7">
        <f>'Section 10a Plan_Diffusion'!U95</f>
        <v>0</v>
      </c>
    </row>
    <row r="641" spans="1:28">
      <c r="A641" s="7">
        <f>'Identification '!$F$11</f>
        <v>0</v>
      </c>
      <c r="B641" s="1276" t="str">
        <f>IF(AND('Identification '!$F$11="",'Identification '!$F$15&lt;&gt;""),'Identification '!$F$15,IF('Identification '!$F$11="","",IF('Identification '!$F$13="Inscrire le nom de votre organisme dans la cellule F15",'Identification '!$F$15,'Identification '!$F$13)))</f>
        <v/>
      </c>
      <c r="C641" s="7" t="str">
        <f>REF!$BM$8</f>
        <v>2026-2027</v>
      </c>
      <c r="D641" s="7" t="s">
        <v>3185</v>
      </c>
      <c r="E641" s="43" t="str">
        <f>'Identification '!$F$17</f>
        <v/>
      </c>
      <c r="F641" s="7" t="str">
        <f>'Identification '!$G$18</f>
        <v/>
      </c>
      <c r="G641" s="167" t="str">
        <f>IF('Section 10a Plan_Diffusion'!$D$6="","",'Section 10a Plan_Diffusion'!$D$6)</f>
        <v/>
      </c>
      <c r="H641" s="7" t="str">
        <f>IF('Section 10a Plan_Diffusion'!$D$8="","",'Section 10a Plan_Diffusion'!$D$8)</f>
        <v/>
      </c>
      <c r="I641" s="7" t="str">
        <f>IF('Section 10a Plan_Diffusion'!$K$8="","",'Section 10a Plan_Diffusion'!$K$8)</f>
        <v/>
      </c>
      <c r="J641" s="43" t="str">
        <f>IF('Section 10a Plan_Diffusion'!C96="","",'Section 10a Plan_Diffusion'!C96)</f>
        <v/>
      </c>
      <c r="K641" s="1177" t="str">
        <f>IF('Section 10a Plan_Diffusion'!D96="","",'Section 10a Plan_Diffusion'!D96)</f>
        <v/>
      </c>
      <c r="L641" s="43" t="str">
        <f>IF('Section 10a Plan_Diffusion'!E96="","",IF('Section 10a Plan_Diffusion'!E96="«Choisir»","",'Section 10a Plan_Diffusion'!E96))</f>
        <v/>
      </c>
      <c r="M641" s="43" t="str">
        <f>IF('Section 10a Plan_Diffusion'!F96="","",IF('Section 10a Plan_Diffusion'!F96="«Choisir»","",'Section 10a Plan_Diffusion'!F96))</f>
        <v/>
      </c>
      <c r="N641" s="43" t="str">
        <f>IF('Section 10a Plan_Diffusion'!G96="","",'Section 10a Plan_Diffusion'!G96)</f>
        <v/>
      </c>
      <c r="O641" s="43" t="str">
        <f>IF('Section 10a Plan_Diffusion'!H96="","",'Section 10a Plan_Diffusion'!H96)</f>
        <v/>
      </c>
      <c r="P641" s="43" t="str">
        <f>IF('Section 10a Plan_Diffusion'!I96="","",IF('Section 10a Plan_Diffusion'!I96="«Choisir»","",'Section 10a Plan_Diffusion'!I96))</f>
        <v/>
      </c>
      <c r="Q641" s="43" t="str">
        <f>IF('Section 10a Plan_Diffusion'!J96="","",IF('Section 10a Plan_Diffusion'!J96="«Choisir»","",'Section 10a Plan_Diffusion'!J96))</f>
        <v/>
      </c>
      <c r="R641" s="7" t="str">
        <f>IF('Section 10a Plan_Diffusion'!K96="","",'Section 10a Plan_Diffusion'!K96)</f>
        <v/>
      </c>
      <c r="S641" s="7" t="str">
        <f>IF('Section 10a Plan_Diffusion'!L96="","",'Section 10a Plan_Diffusion'!L96)</f>
        <v/>
      </c>
      <c r="T641" s="7" t="str">
        <f>IF('Section 10a Plan_Diffusion'!M96="","",'Section 10a Plan_Diffusion'!M96)</f>
        <v/>
      </c>
      <c r="U641" s="7" t="str">
        <f>IF('Section 10a Plan_Diffusion'!N96="","",'Section 10a Plan_Diffusion'!N96)</f>
        <v/>
      </c>
      <c r="V641" s="7">
        <f>'Section 10a Plan_Diffusion'!O96</f>
        <v>0</v>
      </c>
      <c r="W641" s="36">
        <f>'Section 10a Plan_Diffusion'!P96</f>
        <v>0</v>
      </c>
      <c r="X641" s="36">
        <f>'Section 10a Plan_Diffusion'!Q96</f>
        <v>0</v>
      </c>
      <c r="Y641" s="36">
        <f>'Section 10a Plan_Diffusion'!R96</f>
        <v>0</v>
      </c>
      <c r="Z641" s="36">
        <f>'Section 10a Plan_Diffusion'!S96</f>
        <v>0</v>
      </c>
      <c r="AA641" s="7">
        <f>'Section 10a Plan_Diffusion'!T96</f>
        <v>0</v>
      </c>
      <c r="AB641" s="7">
        <f>'Section 10a Plan_Diffusion'!U96</f>
        <v>0</v>
      </c>
    </row>
    <row r="642" spans="1:28">
      <c r="A642" s="7">
        <f>'Identification '!$F$11</f>
        <v>0</v>
      </c>
      <c r="B642" s="1276" t="str">
        <f>IF(AND('Identification '!$F$11="",'Identification '!$F$15&lt;&gt;""),'Identification '!$F$15,IF('Identification '!$F$11="","",IF('Identification '!$F$13="Inscrire le nom de votre organisme dans la cellule F15",'Identification '!$F$15,'Identification '!$F$13)))</f>
        <v/>
      </c>
      <c r="C642" s="7" t="str">
        <f>REF!$BM$8</f>
        <v>2026-2027</v>
      </c>
      <c r="D642" s="7" t="s">
        <v>3185</v>
      </c>
      <c r="E642" s="43" t="str">
        <f>'Identification '!$F$17</f>
        <v/>
      </c>
      <c r="F642" s="7" t="str">
        <f>'Identification '!$G$18</f>
        <v/>
      </c>
      <c r="G642" s="167" t="str">
        <f>IF('Section 10a Plan_Diffusion'!$D$6="","",'Section 10a Plan_Diffusion'!$D$6)</f>
        <v/>
      </c>
      <c r="H642" s="7" t="str">
        <f>IF('Section 10a Plan_Diffusion'!$D$8="","",'Section 10a Plan_Diffusion'!$D$8)</f>
        <v/>
      </c>
      <c r="I642" s="7" t="str">
        <f>IF('Section 10a Plan_Diffusion'!$K$8="","",'Section 10a Plan_Diffusion'!$K$8)</f>
        <v/>
      </c>
      <c r="J642" s="43" t="str">
        <f>IF('Section 10a Plan_Diffusion'!C97="","",'Section 10a Plan_Diffusion'!C97)</f>
        <v/>
      </c>
      <c r="K642" s="1177" t="str">
        <f>IF('Section 10a Plan_Diffusion'!D97="","",'Section 10a Plan_Diffusion'!D97)</f>
        <v/>
      </c>
      <c r="L642" s="43" t="str">
        <f>IF('Section 10a Plan_Diffusion'!E97="","",IF('Section 10a Plan_Diffusion'!E97="«Choisir»","",'Section 10a Plan_Diffusion'!E97))</f>
        <v/>
      </c>
      <c r="M642" s="43" t="str">
        <f>IF('Section 10a Plan_Diffusion'!F97="","",IF('Section 10a Plan_Diffusion'!F97="«Choisir»","",'Section 10a Plan_Diffusion'!F97))</f>
        <v/>
      </c>
      <c r="N642" s="43" t="str">
        <f>IF('Section 10a Plan_Diffusion'!G97="","",'Section 10a Plan_Diffusion'!G97)</f>
        <v/>
      </c>
      <c r="O642" s="43" t="str">
        <f>IF('Section 10a Plan_Diffusion'!H97="","",'Section 10a Plan_Diffusion'!H97)</f>
        <v/>
      </c>
      <c r="P642" s="43" t="str">
        <f>IF('Section 10a Plan_Diffusion'!I97="","",IF('Section 10a Plan_Diffusion'!I97="«Choisir»","",'Section 10a Plan_Diffusion'!I97))</f>
        <v/>
      </c>
      <c r="Q642" s="43" t="str">
        <f>IF('Section 10a Plan_Diffusion'!J97="","",IF('Section 10a Plan_Diffusion'!J97="«Choisir»","",'Section 10a Plan_Diffusion'!J97))</f>
        <v/>
      </c>
      <c r="R642" s="7" t="str">
        <f>IF('Section 10a Plan_Diffusion'!K97="","",'Section 10a Plan_Diffusion'!K97)</f>
        <v/>
      </c>
      <c r="S642" s="7" t="str">
        <f>IF('Section 10a Plan_Diffusion'!L97="","",'Section 10a Plan_Diffusion'!L97)</f>
        <v/>
      </c>
      <c r="T642" s="7" t="str">
        <f>IF('Section 10a Plan_Diffusion'!M97="","",'Section 10a Plan_Diffusion'!M97)</f>
        <v/>
      </c>
      <c r="U642" s="7" t="str">
        <f>IF('Section 10a Plan_Diffusion'!N97="","",'Section 10a Plan_Diffusion'!N97)</f>
        <v/>
      </c>
      <c r="V642" s="7">
        <f>'Section 10a Plan_Diffusion'!O97</f>
        <v>0</v>
      </c>
      <c r="W642" s="36">
        <f>'Section 10a Plan_Diffusion'!P97</f>
        <v>0</v>
      </c>
      <c r="X642" s="36">
        <f>'Section 10a Plan_Diffusion'!Q97</f>
        <v>0</v>
      </c>
      <c r="Y642" s="36">
        <f>'Section 10a Plan_Diffusion'!R97</f>
        <v>0</v>
      </c>
      <c r="Z642" s="36">
        <f>'Section 10a Plan_Diffusion'!S97</f>
        <v>0</v>
      </c>
      <c r="AA642" s="7">
        <f>'Section 10a Plan_Diffusion'!T97</f>
        <v>0</v>
      </c>
      <c r="AB642" s="7">
        <f>'Section 10a Plan_Diffusion'!U97</f>
        <v>0</v>
      </c>
    </row>
    <row r="643" spans="1:28">
      <c r="A643" s="7">
        <f>'Identification '!$F$11</f>
        <v>0</v>
      </c>
      <c r="B643" s="1276" t="str">
        <f>IF(AND('Identification '!$F$11="",'Identification '!$F$15&lt;&gt;""),'Identification '!$F$15,IF('Identification '!$F$11="","",IF('Identification '!$F$13="Inscrire le nom de votre organisme dans la cellule F15",'Identification '!$F$15,'Identification '!$F$13)))</f>
        <v/>
      </c>
      <c r="C643" s="7" t="str">
        <f>REF!$BM$8</f>
        <v>2026-2027</v>
      </c>
      <c r="D643" s="7" t="s">
        <v>3185</v>
      </c>
      <c r="E643" s="43" t="str">
        <f>'Identification '!$F$17</f>
        <v/>
      </c>
      <c r="F643" s="7" t="str">
        <f>'Identification '!$G$18</f>
        <v/>
      </c>
      <c r="G643" s="167" t="str">
        <f>IF('Section 10a Plan_Diffusion'!$D$6="","",'Section 10a Plan_Diffusion'!$D$6)</f>
        <v/>
      </c>
      <c r="H643" s="7" t="str">
        <f>IF('Section 10a Plan_Diffusion'!$D$8="","",'Section 10a Plan_Diffusion'!$D$8)</f>
        <v/>
      </c>
      <c r="I643" s="7" t="str">
        <f>IF('Section 10a Plan_Diffusion'!$K$8="","",'Section 10a Plan_Diffusion'!$K$8)</f>
        <v/>
      </c>
      <c r="J643" s="43" t="str">
        <f>IF('Section 10a Plan_Diffusion'!C98="","",'Section 10a Plan_Diffusion'!C98)</f>
        <v/>
      </c>
      <c r="K643" s="1177" t="str">
        <f>IF('Section 10a Plan_Diffusion'!D98="","",'Section 10a Plan_Diffusion'!D98)</f>
        <v/>
      </c>
      <c r="L643" s="43" t="str">
        <f>IF('Section 10a Plan_Diffusion'!E98="","",IF('Section 10a Plan_Diffusion'!E98="«Choisir»","",'Section 10a Plan_Diffusion'!E98))</f>
        <v/>
      </c>
      <c r="M643" s="43" t="str">
        <f>IF('Section 10a Plan_Diffusion'!F98="","",IF('Section 10a Plan_Diffusion'!F98="«Choisir»","",'Section 10a Plan_Diffusion'!F98))</f>
        <v/>
      </c>
      <c r="N643" s="43" t="str">
        <f>IF('Section 10a Plan_Diffusion'!G98="","",'Section 10a Plan_Diffusion'!G98)</f>
        <v/>
      </c>
      <c r="O643" s="43" t="str">
        <f>IF('Section 10a Plan_Diffusion'!H98="","",'Section 10a Plan_Diffusion'!H98)</f>
        <v/>
      </c>
      <c r="P643" s="43" t="str">
        <f>IF('Section 10a Plan_Diffusion'!I98="","",IF('Section 10a Plan_Diffusion'!I98="«Choisir»","",'Section 10a Plan_Diffusion'!I98))</f>
        <v/>
      </c>
      <c r="Q643" s="43" t="str">
        <f>IF('Section 10a Plan_Diffusion'!J98="","",IF('Section 10a Plan_Diffusion'!J98="«Choisir»","",'Section 10a Plan_Diffusion'!J98))</f>
        <v/>
      </c>
      <c r="R643" s="7" t="str">
        <f>IF('Section 10a Plan_Diffusion'!K98="","",'Section 10a Plan_Diffusion'!K98)</f>
        <v/>
      </c>
      <c r="S643" s="7" t="str">
        <f>IF('Section 10a Plan_Diffusion'!L98="","",'Section 10a Plan_Diffusion'!L98)</f>
        <v/>
      </c>
      <c r="T643" s="7" t="str">
        <f>IF('Section 10a Plan_Diffusion'!M98="","",'Section 10a Plan_Diffusion'!M98)</f>
        <v/>
      </c>
      <c r="U643" s="7" t="str">
        <f>IF('Section 10a Plan_Diffusion'!N98="","",'Section 10a Plan_Diffusion'!N98)</f>
        <v/>
      </c>
      <c r="V643" s="7">
        <f>'Section 10a Plan_Diffusion'!O98</f>
        <v>0</v>
      </c>
      <c r="W643" s="36">
        <f>'Section 10a Plan_Diffusion'!P98</f>
        <v>0</v>
      </c>
      <c r="X643" s="36">
        <f>'Section 10a Plan_Diffusion'!Q98</f>
        <v>0</v>
      </c>
      <c r="Y643" s="36">
        <f>'Section 10a Plan_Diffusion'!R98</f>
        <v>0</v>
      </c>
      <c r="Z643" s="36">
        <f>'Section 10a Plan_Diffusion'!S98</f>
        <v>0</v>
      </c>
      <c r="AA643" s="7">
        <f>'Section 10a Plan_Diffusion'!T98</f>
        <v>0</v>
      </c>
      <c r="AB643" s="7">
        <f>'Section 10a Plan_Diffusion'!U98</f>
        <v>0</v>
      </c>
    </row>
    <row r="644" spans="1:28">
      <c r="A644" s="7">
        <f>'Identification '!$F$11</f>
        <v>0</v>
      </c>
      <c r="B644" s="1276" t="str">
        <f>IF(AND('Identification '!$F$11="",'Identification '!$F$15&lt;&gt;""),'Identification '!$F$15,IF('Identification '!$F$11="","",IF('Identification '!$F$13="Inscrire le nom de votre organisme dans la cellule F15",'Identification '!$F$15,'Identification '!$F$13)))</f>
        <v/>
      </c>
      <c r="C644" s="7" t="str">
        <f>REF!$BM$8</f>
        <v>2026-2027</v>
      </c>
      <c r="D644" s="7" t="s">
        <v>3185</v>
      </c>
      <c r="E644" s="43" t="str">
        <f>'Identification '!$F$17</f>
        <v/>
      </c>
      <c r="F644" s="7" t="str">
        <f>'Identification '!$G$18</f>
        <v/>
      </c>
      <c r="G644" s="167" t="str">
        <f>IF('Section 10a Plan_Diffusion'!$D$6="","",'Section 10a Plan_Diffusion'!$D$6)</f>
        <v/>
      </c>
      <c r="H644" s="7" t="str">
        <f>IF('Section 10a Plan_Diffusion'!$D$8="","",'Section 10a Plan_Diffusion'!$D$8)</f>
        <v/>
      </c>
      <c r="I644" s="7" t="str">
        <f>IF('Section 10a Plan_Diffusion'!$K$8="","",'Section 10a Plan_Diffusion'!$K$8)</f>
        <v/>
      </c>
      <c r="J644" s="43" t="str">
        <f>IF('Section 10a Plan_Diffusion'!C99="","",'Section 10a Plan_Diffusion'!C99)</f>
        <v/>
      </c>
      <c r="K644" s="1177" t="str">
        <f>IF('Section 10a Plan_Diffusion'!D99="","",'Section 10a Plan_Diffusion'!D99)</f>
        <v/>
      </c>
      <c r="L644" s="43" t="str">
        <f>IF('Section 10a Plan_Diffusion'!E99="","",IF('Section 10a Plan_Diffusion'!E99="«Choisir»","",'Section 10a Plan_Diffusion'!E99))</f>
        <v/>
      </c>
      <c r="M644" s="43" t="str">
        <f>IF('Section 10a Plan_Diffusion'!F99="","",IF('Section 10a Plan_Diffusion'!F99="«Choisir»","",'Section 10a Plan_Diffusion'!F99))</f>
        <v/>
      </c>
      <c r="N644" s="43" t="str">
        <f>IF('Section 10a Plan_Diffusion'!G99="","",'Section 10a Plan_Diffusion'!G99)</f>
        <v/>
      </c>
      <c r="O644" s="43" t="str">
        <f>IF('Section 10a Plan_Diffusion'!H99="","",'Section 10a Plan_Diffusion'!H99)</f>
        <v/>
      </c>
      <c r="P644" s="43" t="str">
        <f>IF('Section 10a Plan_Diffusion'!I99="","",IF('Section 10a Plan_Diffusion'!I99="«Choisir»","",'Section 10a Plan_Diffusion'!I99))</f>
        <v/>
      </c>
      <c r="Q644" s="43" t="str">
        <f>IF('Section 10a Plan_Diffusion'!J99="","",IF('Section 10a Plan_Diffusion'!J99="«Choisir»","",'Section 10a Plan_Diffusion'!J99))</f>
        <v/>
      </c>
      <c r="R644" s="7" t="str">
        <f>IF('Section 10a Plan_Diffusion'!K99="","",'Section 10a Plan_Diffusion'!K99)</f>
        <v/>
      </c>
      <c r="S644" s="7" t="str">
        <f>IF('Section 10a Plan_Diffusion'!L99="","",'Section 10a Plan_Diffusion'!L99)</f>
        <v/>
      </c>
      <c r="T644" s="7" t="str">
        <f>IF('Section 10a Plan_Diffusion'!M99="","",'Section 10a Plan_Diffusion'!M99)</f>
        <v/>
      </c>
      <c r="U644" s="7" t="str">
        <f>IF('Section 10a Plan_Diffusion'!N99="","",'Section 10a Plan_Diffusion'!N99)</f>
        <v/>
      </c>
      <c r="V644" s="7">
        <f>'Section 10a Plan_Diffusion'!O99</f>
        <v>0</v>
      </c>
      <c r="W644" s="36">
        <f>'Section 10a Plan_Diffusion'!P99</f>
        <v>0</v>
      </c>
      <c r="X644" s="36">
        <f>'Section 10a Plan_Diffusion'!Q99</f>
        <v>0</v>
      </c>
      <c r="Y644" s="36">
        <f>'Section 10a Plan_Diffusion'!R99</f>
        <v>0</v>
      </c>
      <c r="Z644" s="36">
        <f>'Section 10a Plan_Diffusion'!S99</f>
        <v>0</v>
      </c>
      <c r="AA644" s="7">
        <f>'Section 10a Plan_Diffusion'!T99</f>
        <v>0</v>
      </c>
      <c r="AB644" s="7">
        <f>'Section 10a Plan_Diffusion'!U99</f>
        <v>0</v>
      </c>
    </row>
    <row r="645" spans="1:28">
      <c r="A645" s="7">
        <f>'Identification '!$F$11</f>
        <v>0</v>
      </c>
      <c r="B645" s="1276" t="str">
        <f>IF(AND('Identification '!$F$11="",'Identification '!$F$15&lt;&gt;""),'Identification '!$F$15,IF('Identification '!$F$11="","",IF('Identification '!$F$13="Inscrire le nom de votre organisme dans la cellule F15",'Identification '!$F$15,'Identification '!$F$13)))</f>
        <v/>
      </c>
      <c r="C645" s="7" t="str">
        <f>REF!$BM$8</f>
        <v>2026-2027</v>
      </c>
      <c r="D645" s="7" t="s">
        <v>3185</v>
      </c>
      <c r="E645" s="43" t="str">
        <f>'Identification '!$F$17</f>
        <v/>
      </c>
      <c r="F645" s="7" t="str">
        <f>'Identification '!$G$18</f>
        <v/>
      </c>
      <c r="G645" s="167" t="str">
        <f>IF('Section 10a Plan_Diffusion'!$D$6="","",'Section 10a Plan_Diffusion'!$D$6)</f>
        <v/>
      </c>
      <c r="H645" s="7" t="str">
        <f>IF('Section 10a Plan_Diffusion'!$D$8="","",'Section 10a Plan_Diffusion'!$D$8)</f>
        <v/>
      </c>
      <c r="I645" s="7" t="str">
        <f>IF('Section 10a Plan_Diffusion'!$K$8="","",'Section 10a Plan_Diffusion'!$K$8)</f>
        <v/>
      </c>
      <c r="J645" s="43" t="str">
        <f>IF('Section 10a Plan_Diffusion'!C100="","",'Section 10a Plan_Diffusion'!C100)</f>
        <v/>
      </c>
      <c r="K645" s="1177" t="str">
        <f>IF('Section 10a Plan_Diffusion'!D100="","",'Section 10a Plan_Diffusion'!D100)</f>
        <v/>
      </c>
      <c r="L645" s="43" t="str">
        <f>IF('Section 10a Plan_Diffusion'!E100="","",IF('Section 10a Plan_Diffusion'!E100="«Choisir»","",'Section 10a Plan_Diffusion'!E100))</f>
        <v/>
      </c>
      <c r="M645" s="43" t="str">
        <f>IF('Section 10a Plan_Diffusion'!F100="","",IF('Section 10a Plan_Diffusion'!F100="«Choisir»","",'Section 10a Plan_Diffusion'!F100))</f>
        <v/>
      </c>
      <c r="N645" s="43" t="str">
        <f>IF('Section 10a Plan_Diffusion'!G100="","",'Section 10a Plan_Diffusion'!G100)</f>
        <v/>
      </c>
      <c r="O645" s="43" t="str">
        <f>IF('Section 10a Plan_Diffusion'!H100="","",'Section 10a Plan_Diffusion'!H100)</f>
        <v/>
      </c>
      <c r="P645" s="43" t="str">
        <f>IF('Section 10a Plan_Diffusion'!I100="","",IF('Section 10a Plan_Diffusion'!I100="«Choisir»","",'Section 10a Plan_Diffusion'!I100))</f>
        <v/>
      </c>
      <c r="Q645" s="43" t="str">
        <f>IF('Section 10a Plan_Diffusion'!J100="","",IF('Section 10a Plan_Diffusion'!J100="«Choisir»","",'Section 10a Plan_Diffusion'!J100))</f>
        <v/>
      </c>
      <c r="R645" s="7" t="str">
        <f>IF('Section 10a Plan_Diffusion'!K100="","",'Section 10a Plan_Diffusion'!K100)</f>
        <v/>
      </c>
      <c r="S645" s="7" t="str">
        <f>IF('Section 10a Plan_Diffusion'!L100="","",'Section 10a Plan_Diffusion'!L100)</f>
        <v/>
      </c>
      <c r="T645" s="7" t="str">
        <f>IF('Section 10a Plan_Diffusion'!M100="","",'Section 10a Plan_Diffusion'!M100)</f>
        <v/>
      </c>
      <c r="U645" s="7" t="str">
        <f>IF('Section 10a Plan_Diffusion'!N100="","",'Section 10a Plan_Diffusion'!N100)</f>
        <v/>
      </c>
      <c r="V645" s="7">
        <f>'Section 10a Plan_Diffusion'!O100</f>
        <v>0</v>
      </c>
      <c r="W645" s="36">
        <f>'Section 10a Plan_Diffusion'!P100</f>
        <v>0</v>
      </c>
      <c r="X645" s="36">
        <f>'Section 10a Plan_Diffusion'!Q100</f>
        <v>0</v>
      </c>
      <c r="Y645" s="36">
        <f>'Section 10a Plan_Diffusion'!R100</f>
        <v>0</v>
      </c>
      <c r="Z645" s="36">
        <f>'Section 10a Plan_Diffusion'!S100</f>
        <v>0</v>
      </c>
      <c r="AA645" s="7">
        <f>'Section 10a Plan_Diffusion'!T100</f>
        <v>0</v>
      </c>
      <c r="AB645" s="7">
        <f>'Section 10a Plan_Diffusion'!U100</f>
        <v>0</v>
      </c>
    </row>
    <row r="646" spans="1:28">
      <c r="A646" s="7">
        <f>'Identification '!$F$11</f>
        <v>0</v>
      </c>
      <c r="B646" s="1276" t="str">
        <f>IF(AND('Identification '!$F$11="",'Identification '!$F$15&lt;&gt;""),'Identification '!$F$15,IF('Identification '!$F$11="","",IF('Identification '!$F$13="Inscrire le nom de votre organisme dans la cellule F15",'Identification '!$F$15,'Identification '!$F$13)))</f>
        <v/>
      </c>
      <c r="C646" s="7" t="str">
        <f>REF!$BM$8</f>
        <v>2026-2027</v>
      </c>
      <c r="D646" s="7" t="s">
        <v>3185</v>
      </c>
      <c r="E646" s="43" t="str">
        <f>'Identification '!$F$17</f>
        <v/>
      </c>
      <c r="F646" s="7" t="str">
        <f>'Identification '!$G$18</f>
        <v/>
      </c>
      <c r="G646" s="167" t="str">
        <f>IF('Section 10a Plan_Diffusion'!$D$6="","",'Section 10a Plan_Diffusion'!$D$6)</f>
        <v/>
      </c>
      <c r="H646" s="7" t="str">
        <f>IF('Section 10a Plan_Diffusion'!$D$8="","",'Section 10a Plan_Diffusion'!$D$8)</f>
        <v/>
      </c>
      <c r="I646" s="7" t="str">
        <f>IF('Section 10a Plan_Diffusion'!$K$8="","",'Section 10a Plan_Diffusion'!$K$8)</f>
        <v/>
      </c>
      <c r="J646" s="43" t="str">
        <f>IF('Section 10a Plan_Diffusion'!C101="","",'Section 10a Plan_Diffusion'!C101)</f>
        <v/>
      </c>
      <c r="K646" s="1177" t="str">
        <f>IF('Section 10a Plan_Diffusion'!D101="","",'Section 10a Plan_Diffusion'!D101)</f>
        <v/>
      </c>
      <c r="L646" s="43" t="str">
        <f>IF('Section 10a Plan_Diffusion'!E101="","",IF('Section 10a Plan_Diffusion'!E101="«Choisir»","",'Section 10a Plan_Diffusion'!E101))</f>
        <v/>
      </c>
      <c r="M646" s="43" t="str">
        <f>IF('Section 10a Plan_Diffusion'!F101="","",IF('Section 10a Plan_Diffusion'!F101="«Choisir»","",'Section 10a Plan_Diffusion'!F101))</f>
        <v/>
      </c>
      <c r="N646" s="43" t="str">
        <f>IF('Section 10a Plan_Diffusion'!G101="","",'Section 10a Plan_Diffusion'!G101)</f>
        <v/>
      </c>
      <c r="O646" s="43" t="str">
        <f>IF('Section 10a Plan_Diffusion'!H101="","",'Section 10a Plan_Diffusion'!H101)</f>
        <v/>
      </c>
      <c r="P646" s="43" t="str">
        <f>IF('Section 10a Plan_Diffusion'!I101="","",IF('Section 10a Plan_Diffusion'!I101="«Choisir»","",'Section 10a Plan_Diffusion'!I101))</f>
        <v/>
      </c>
      <c r="Q646" s="43" t="str">
        <f>IF('Section 10a Plan_Diffusion'!J101="","",IF('Section 10a Plan_Diffusion'!J101="«Choisir»","",'Section 10a Plan_Diffusion'!J101))</f>
        <v/>
      </c>
      <c r="R646" s="7" t="str">
        <f>IF('Section 10a Plan_Diffusion'!K101="","",'Section 10a Plan_Diffusion'!K101)</f>
        <v/>
      </c>
      <c r="S646" s="7" t="str">
        <f>IF('Section 10a Plan_Diffusion'!L101="","",'Section 10a Plan_Diffusion'!L101)</f>
        <v/>
      </c>
      <c r="T646" s="7" t="str">
        <f>IF('Section 10a Plan_Diffusion'!M101="","",'Section 10a Plan_Diffusion'!M101)</f>
        <v/>
      </c>
      <c r="U646" s="7" t="str">
        <f>IF('Section 10a Plan_Diffusion'!N101="","",'Section 10a Plan_Diffusion'!N101)</f>
        <v/>
      </c>
      <c r="V646" s="7">
        <f>'Section 10a Plan_Diffusion'!O101</f>
        <v>0</v>
      </c>
      <c r="W646" s="36">
        <f>'Section 10a Plan_Diffusion'!P101</f>
        <v>0</v>
      </c>
      <c r="X646" s="36">
        <f>'Section 10a Plan_Diffusion'!Q101</f>
        <v>0</v>
      </c>
      <c r="Y646" s="36">
        <f>'Section 10a Plan_Diffusion'!R101</f>
        <v>0</v>
      </c>
      <c r="Z646" s="36">
        <f>'Section 10a Plan_Diffusion'!S101</f>
        <v>0</v>
      </c>
      <c r="AA646" s="7">
        <f>'Section 10a Plan_Diffusion'!T101</f>
        <v>0</v>
      </c>
      <c r="AB646" s="7">
        <f>'Section 10a Plan_Diffusion'!U101</f>
        <v>0</v>
      </c>
    </row>
    <row r="647" spans="1:28">
      <c r="A647" s="7">
        <f>'Identification '!$F$11</f>
        <v>0</v>
      </c>
      <c r="B647" s="1276" t="str">
        <f>IF(AND('Identification '!$F$11="",'Identification '!$F$15&lt;&gt;""),'Identification '!$F$15,IF('Identification '!$F$11="","",IF('Identification '!$F$13="Inscrire le nom de votre organisme dans la cellule F15",'Identification '!$F$15,'Identification '!$F$13)))</f>
        <v/>
      </c>
      <c r="C647" s="7" t="str">
        <f>REF!$BM$8</f>
        <v>2026-2027</v>
      </c>
      <c r="D647" s="7" t="s">
        <v>3185</v>
      </c>
      <c r="E647" s="43" t="str">
        <f>'Identification '!$F$17</f>
        <v/>
      </c>
      <c r="F647" s="7" t="str">
        <f>'Identification '!$G$18</f>
        <v/>
      </c>
      <c r="G647" s="167" t="str">
        <f>IF('Section 10a Plan_Diffusion'!$D$6="","",'Section 10a Plan_Diffusion'!$D$6)</f>
        <v/>
      </c>
      <c r="H647" s="7" t="str">
        <f>IF('Section 10a Plan_Diffusion'!$D$8="","",'Section 10a Plan_Diffusion'!$D$8)</f>
        <v/>
      </c>
      <c r="I647" s="7" t="str">
        <f>IF('Section 10a Plan_Diffusion'!$K$8="","",'Section 10a Plan_Diffusion'!$K$8)</f>
        <v/>
      </c>
      <c r="J647" s="43" t="str">
        <f>IF('Section 10a Plan_Diffusion'!C102="","",'Section 10a Plan_Diffusion'!C102)</f>
        <v/>
      </c>
      <c r="K647" s="1177" t="str">
        <f>IF('Section 10a Plan_Diffusion'!D102="","",'Section 10a Plan_Diffusion'!D102)</f>
        <v/>
      </c>
      <c r="L647" s="43" t="str">
        <f>IF('Section 10a Plan_Diffusion'!E102="","",IF('Section 10a Plan_Diffusion'!E102="«Choisir»","",'Section 10a Plan_Diffusion'!E102))</f>
        <v/>
      </c>
      <c r="M647" s="43" t="str">
        <f>IF('Section 10a Plan_Diffusion'!F102="","",IF('Section 10a Plan_Diffusion'!F102="«Choisir»","",'Section 10a Plan_Diffusion'!F102))</f>
        <v/>
      </c>
      <c r="N647" s="43" t="str">
        <f>IF('Section 10a Plan_Diffusion'!G102="","",'Section 10a Plan_Diffusion'!G102)</f>
        <v/>
      </c>
      <c r="O647" s="43" t="str">
        <f>IF('Section 10a Plan_Diffusion'!H102="","",'Section 10a Plan_Diffusion'!H102)</f>
        <v/>
      </c>
      <c r="P647" s="43" t="str">
        <f>IF('Section 10a Plan_Diffusion'!I102="","",IF('Section 10a Plan_Diffusion'!I102="«Choisir»","",'Section 10a Plan_Diffusion'!I102))</f>
        <v/>
      </c>
      <c r="Q647" s="43" t="str">
        <f>IF('Section 10a Plan_Diffusion'!J102="","",IF('Section 10a Plan_Diffusion'!J102="«Choisir»","",'Section 10a Plan_Diffusion'!J102))</f>
        <v/>
      </c>
      <c r="R647" s="7" t="str">
        <f>IF('Section 10a Plan_Diffusion'!K102="","",'Section 10a Plan_Diffusion'!K102)</f>
        <v/>
      </c>
      <c r="S647" s="7" t="str">
        <f>IF('Section 10a Plan_Diffusion'!L102="","",'Section 10a Plan_Diffusion'!L102)</f>
        <v/>
      </c>
      <c r="T647" s="7" t="str">
        <f>IF('Section 10a Plan_Diffusion'!M102="","",'Section 10a Plan_Diffusion'!M102)</f>
        <v/>
      </c>
      <c r="U647" s="7" t="str">
        <f>IF('Section 10a Plan_Diffusion'!N102="","",'Section 10a Plan_Diffusion'!N102)</f>
        <v/>
      </c>
      <c r="V647" s="7">
        <f>'Section 10a Plan_Diffusion'!O102</f>
        <v>0</v>
      </c>
      <c r="W647" s="36">
        <f>'Section 10a Plan_Diffusion'!P102</f>
        <v>0</v>
      </c>
      <c r="X647" s="36">
        <f>'Section 10a Plan_Diffusion'!Q102</f>
        <v>0</v>
      </c>
      <c r="Y647" s="36">
        <f>'Section 10a Plan_Diffusion'!R102</f>
        <v>0</v>
      </c>
      <c r="Z647" s="36">
        <f>'Section 10a Plan_Diffusion'!S102</f>
        <v>0</v>
      </c>
      <c r="AA647" s="7">
        <f>'Section 10a Plan_Diffusion'!T102</f>
        <v>0</v>
      </c>
      <c r="AB647" s="7">
        <f>'Section 10a Plan_Diffusion'!U102</f>
        <v>0</v>
      </c>
    </row>
    <row r="648" spans="1:28">
      <c r="A648" s="7">
        <f>'Identification '!$F$11</f>
        <v>0</v>
      </c>
      <c r="B648" s="1276" t="str">
        <f>IF(AND('Identification '!$F$11="",'Identification '!$F$15&lt;&gt;""),'Identification '!$F$15,IF('Identification '!$F$11="","",IF('Identification '!$F$13="Inscrire le nom de votre organisme dans la cellule F15",'Identification '!$F$15,'Identification '!$F$13)))</f>
        <v/>
      </c>
      <c r="C648" s="7" t="str">
        <f>REF!$BM$8</f>
        <v>2026-2027</v>
      </c>
      <c r="D648" s="7" t="s">
        <v>3185</v>
      </c>
      <c r="E648" s="43" t="str">
        <f>'Identification '!$F$17</f>
        <v/>
      </c>
      <c r="F648" s="7" t="str">
        <f>'Identification '!$G$18</f>
        <v/>
      </c>
      <c r="G648" s="167" t="str">
        <f>IF('Section 10a Plan_Diffusion'!$D$6="","",'Section 10a Plan_Diffusion'!$D$6)</f>
        <v/>
      </c>
      <c r="H648" s="7" t="str">
        <f>IF('Section 10a Plan_Diffusion'!$D$8="","",'Section 10a Plan_Diffusion'!$D$8)</f>
        <v/>
      </c>
      <c r="I648" s="7" t="str">
        <f>IF('Section 10a Plan_Diffusion'!$K$8="","",'Section 10a Plan_Diffusion'!$K$8)</f>
        <v/>
      </c>
      <c r="J648" s="43" t="str">
        <f>IF('Section 10a Plan_Diffusion'!C103="","",'Section 10a Plan_Diffusion'!C103)</f>
        <v/>
      </c>
      <c r="K648" s="1177" t="str">
        <f>IF('Section 10a Plan_Diffusion'!D103="","",'Section 10a Plan_Diffusion'!D103)</f>
        <v/>
      </c>
      <c r="L648" s="43" t="str">
        <f>IF('Section 10a Plan_Diffusion'!E103="","",IF('Section 10a Plan_Diffusion'!E103="«Choisir»","",'Section 10a Plan_Diffusion'!E103))</f>
        <v/>
      </c>
      <c r="M648" s="43" t="str">
        <f>IF('Section 10a Plan_Diffusion'!F103="","",IF('Section 10a Plan_Diffusion'!F103="«Choisir»","",'Section 10a Plan_Diffusion'!F103))</f>
        <v/>
      </c>
      <c r="N648" s="43" t="str">
        <f>IF('Section 10a Plan_Diffusion'!G103="","",'Section 10a Plan_Diffusion'!G103)</f>
        <v/>
      </c>
      <c r="O648" s="43" t="str">
        <f>IF('Section 10a Plan_Diffusion'!H103="","",'Section 10a Plan_Diffusion'!H103)</f>
        <v/>
      </c>
      <c r="P648" s="43" t="str">
        <f>IF('Section 10a Plan_Diffusion'!I103="","",IF('Section 10a Plan_Diffusion'!I103="«Choisir»","",'Section 10a Plan_Diffusion'!I103))</f>
        <v/>
      </c>
      <c r="Q648" s="43" t="str">
        <f>IF('Section 10a Plan_Diffusion'!J103="","",IF('Section 10a Plan_Diffusion'!J103="«Choisir»","",'Section 10a Plan_Diffusion'!J103))</f>
        <v/>
      </c>
      <c r="R648" s="7" t="str">
        <f>IF('Section 10a Plan_Diffusion'!K103="","",'Section 10a Plan_Diffusion'!K103)</f>
        <v/>
      </c>
      <c r="S648" s="7" t="str">
        <f>IF('Section 10a Plan_Diffusion'!L103="","",'Section 10a Plan_Diffusion'!L103)</f>
        <v/>
      </c>
      <c r="T648" s="7" t="str">
        <f>IF('Section 10a Plan_Diffusion'!M103="","",'Section 10a Plan_Diffusion'!M103)</f>
        <v/>
      </c>
      <c r="U648" s="7" t="str">
        <f>IF('Section 10a Plan_Diffusion'!N103="","",'Section 10a Plan_Diffusion'!N103)</f>
        <v/>
      </c>
      <c r="V648" s="7">
        <f>'Section 10a Plan_Diffusion'!O103</f>
        <v>0</v>
      </c>
      <c r="W648" s="36">
        <f>'Section 10a Plan_Diffusion'!P103</f>
        <v>0</v>
      </c>
      <c r="X648" s="36">
        <f>'Section 10a Plan_Diffusion'!Q103</f>
        <v>0</v>
      </c>
      <c r="Y648" s="36">
        <f>'Section 10a Plan_Diffusion'!R103</f>
        <v>0</v>
      </c>
      <c r="Z648" s="36">
        <f>'Section 10a Plan_Diffusion'!S103</f>
        <v>0</v>
      </c>
      <c r="AA648" s="7">
        <f>'Section 10a Plan_Diffusion'!T103</f>
        <v>0</v>
      </c>
      <c r="AB648" s="7">
        <f>'Section 10a Plan_Diffusion'!U103</f>
        <v>0</v>
      </c>
    </row>
    <row r="649" spans="1:28">
      <c r="A649" s="7">
        <f>'Identification '!$F$11</f>
        <v>0</v>
      </c>
      <c r="B649" s="1276" t="str">
        <f>IF(AND('Identification '!$F$11="",'Identification '!$F$15&lt;&gt;""),'Identification '!$F$15,IF('Identification '!$F$11="","",IF('Identification '!$F$13="Inscrire le nom de votre organisme dans la cellule F15",'Identification '!$F$15,'Identification '!$F$13)))</f>
        <v/>
      </c>
      <c r="C649" s="7" t="str">
        <f>REF!$BM$8</f>
        <v>2026-2027</v>
      </c>
      <c r="D649" s="7" t="s">
        <v>3185</v>
      </c>
      <c r="E649" s="43" t="str">
        <f>'Identification '!$F$17</f>
        <v/>
      </c>
      <c r="F649" s="7" t="str">
        <f>'Identification '!$G$18</f>
        <v/>
      </c>
      <c r="G649" s="167" t="str">
        <f>IF('Section 10a Plan_Diffusion'!$D$6="","",'Section 10a Plan_Diffusion'!$D$6)</f>
        <v/>
      </c>
      <c r="H649" s="7" t="str">
        <f>IF('Section 10a Plan_Diffusion'!$D$8="","",'Section 10a Plan_Diffusion'!$D$8)</f>
        <v/>
      </c>
      <c r="I649" s="7" t="str">
        <f>IF('Section 10a Plan_Diffusion'!$K$8="","",'Section 10a Plan_Diffusion'!$K$8)</f>
        <v/>
      </c>
      <c r="J649" s="43" t="str">
        <f>IF('Section 10a Plan_Diffusion'!C104="","",'Section 10a Plan_Diffusion'!C104)</f>
        <v/>
      </c>
      <c r="K649" s="1177" t="str">
        <f>IF('Section 10a Plan_Diffusion'!D104="","",'Section 10a Plan_Diffusion'!D104)</f>
        <v/>
      </c>
      <c r="L649" s="43" t="str">
        <f>IF('Section 10a Plan_Diffusion'!E104="","",IF('Section 10a Plan_Diffusion'!E104="«Choisir»","",'Section 10a Plan_Diffusion'!E104))</f>
        <v/>
      </c>
      <c r="M649" s="43" t="str">
        <f>IF('Section 10a Plan_Diffusion'!F104="","",IF('Section 10a Plan_Diffusion'!F104="«Choisir»","",'Section 10a Plan_Diffusion'!F104))</f>
        <v/>
      </c>
      <c r="N649" s="43" t="str">
        <f>IF('Section 10a Plan_Diffusion'!G104="","",'Section 10a Plan_Diffusion'!G104)</f>
        <v/>
      </c>
      <c r="O649" s="43" t="str">
        <f>IF('Section 10a Plan_Diffusion'!H104="","",'Section 10a Plan_Diffusion'!H104)</f>
        <v/>
      </c>
      <c r="P649" s="43" t="str">
        <f>IF('Section 10a Plan_Diffusion'!I104="","",IF('Section 10a Plan_Diffusion'!I104="«Choisir»","",'Section 10a Plan_Diffusion'!I104))</f>
        <v/>
      </c>
      <c r="Q649" s="43" t="str">
        <f>IF('Section 10a Plan_Diffusion'!J104="","",IF('Section 10a Plan_Diffusion'!J104="«Choisir»","",'Section 10a Plan_Diffusion'!J104))</f>
        <v/>
      </c>
      <c r="R649" s="7" t="str">
        <f>IF('Section 10a Plan_Diffusion'!K104="","",'Section 10a Plan_Diffusion'!K104)</f>
        <v/>
      </c>
      <c r="S649" s="7" t="str">
        <f>IF('Section 10a Plan_Diffusion'!L104="","",'Section 10a Plan_Diffusion'!L104)</f>
        <v/>
      </c>
      <c r="T649" s="7" t="str">
        <f>IF('Section 10a Plan_Diffusion'!M104="","",'Section 10a Plan_Diffusion'!M104)</f>
        <v/>
      </c>
      <c r="U649" s="7" t="str">
        <f>IF('Section 10a Plan_Diffusion'!N104="","",'Section 10a Plan_Diffusion'!N104)</f>
        <v/>
      </c>
      <c r="V649" s="7">
        <f>'Section 10a Plan_Diffusion'!O104</f>
        <v>0</v>
      </c>
      <c r="W649" s="36">
        <f>'Section 10a Plan_Diffusion'!P104</f>
        <v>0</v>
      </c>
      <c r="X649" s="36">
        <f>'Section 10a Plan_Diffusion'!Q104</f>
        <v>0</v>
      </c>
      <c r="Y649" s="36">
        <f>'Section 10a Plan_Diffusion'!R104</f>
        <v>0</v>
      </c>
      <c r="Z649" s="36">
        <f>'Section 10a Plan_Diffusion'!S104</f>
        <v>0</v>
      </c>
      <c r="AA649" s="7">
        <f>'Section 10a Plan_Diffusion'!T104</f>
        <v>0</v>
      </c>
      <c r="AB649" s="7">
        <f>'Section 10a Plan_Diffusion'!U104</f>
        <v>0</v>
      </c>
    </row>
    <row r="650" spans="1:28">
      <c r="A650" s="7">
        <f>'Identification '!$F$11</f>
        <v>0</v>
      </c>
      <c r="B650" s="1276" t="str">
        <f>IF(AND('Identification '!$F$11="",'Identification '!$F$15&lt;&gt;""),'Identification '!$F$15,IF('Identification '!$F$11="","",IF('Identification '!$F$13="Inscrire le nom de votre organisme dans la cellule F15",'Identification '!$F$15,'Identification '!$F$13)))</f>
        <v/>
      </c>
      <c r="C650" s="7" t="str">
        <f>REF!$BM$8</f>
        <v>2026-2027</v>
      </c>
      <c r="D650" s="7" t="s">
        <v>3185</v>
      </c>
      <c r="E650" s="43" t="str">
        <f>'Identification '!$F$17</f>
        <v/>
      </c>
      <c r="F650" s="7" t="str">
        <f>'Identification '!$G$18</f>
        <v/>
      </c>
      <c r="G650" s="167" t="str">
        <f>IF('Section 10a Plan_Diffusion'!$D$6="","",'Section 10a Plan_Diffusion'!$D$6)</f>
        <v/>
      </c>
      <c r="H650" s="7" t="str">
        <f>IF('Section 10a Plan_Diffusion'!$D$8="","",'Section 10a Plan_Diffusion'!$D$8)</f>
        <v/>
      </c>
      <c r="I650" s="7" t="str">
        <f>IF('Section 10a Plan_Diffusion'!$K$8="","",'Section 10a Plan_Diffusion'!$K$8)</f>
        <v/>
      </c>
      <c r="J650" s="43" t="str">
        <f>IF('Section 10a Plan_Diffusion'!C105="","",'Section 10a Plan_Diffusion'!C105)</f>
        <v/>
      </c>
      <c r="K650" s="1177" t="str">
        <f>IF('Section 10a Plan_Diffusion'!D105="","",'Section 10a Plan_Diffusion'!D105)</f>
        <v/>
      </c>
      <c r="L650" s="43" t="str">
        <f>IF('Section 10a Plan_Diffusion'!E105="","",IF('Section 10a Plan_Diffusion'!E105="«Choisir»","",'Section 10a Plan_Diffusion'!E105))</f>
        <v/>
      </c>
      <c r="M650" s="43" t="str">
        <f>IF('Section 10a Plan_Diffusion'!F105="","",IF('Section 10a Plan_Diffusion'!F105="«Choisir»","",'Section 10a Plan_Diffusion'!F105))</f>
        <v/>
      </c>
      <c r="N650" s="43" t="str">
        <f>IF('Section 10a Plan_Diffusion'!G105="","",'Section 10a Plan_Diffusion'!G105)</f>
        <v/>
      </c>
      <c r="O650" s="43" t="str">
        <f>IF('Section 10a Plan_Diffusion'!H105="","",'Section 10a Plan_Diffusion'!H105)</f>
        <v/>
      </c>
      <c r="P650" s="43" t="str">
        <f>IF('Section 10a Plan_Diffusion'!I105="","",IF('Section 10a Plan_Diffusion'!I105="«Choisir»","",'Section 10a Plan_Diffusion'!I105))</f>
        <v/>
      </c>
      <c r="Q650" s="43" t="str">
        <f>IF('Section 10a Plan_Diffusion'!J105="","",IF('Section 10a Plan_Diffusion'!J105="«Choisir»","",'Section 10a Plan_Diffusion'!J105))</f>
        <v/>
      </c>
      <c r="R650" s="7" t="str">
        <f>IF('Section 10a Plan_Diffusion'!K105="","",'Section 10a Plan_Diffusion'!K105)</f>
        <v/>
      </c>
      <c r="S650" s="7" t="str">
        <f>IF('Section 10a Plan_Diffusion'!L105="","",'Section 10a Plan_Diffusion'!L105)</f>
        <v/>
      </c>
      <c r="T650" s="7" t="str">
        <f>IF('Section 10a Plan_Diffusion'!M105="","",'Section 10a Plan_Diffusion'!M105)</f>
        <v/>
      </c>
      <c r="U650" s="7" t="str">
        <f>IF('Section 10a Plan_Diffusion'!N105="","",'Section 10a Plan_Diffusion'!N105)</f>
        <v/>
      </c>
      <c r="V650" s="7">
        <f>'Section 10a Plan_Diffusion'!O105</f>
        <v>0</v>
      </c>
      <c r="W650" s="36">
        <f>'Section 10a Plan_Diffusion'!P105</f>
        <v>0</v>
      </c>
      <c r="X650" s="36">
        <f>'Section 10a Plan_Diffusion'!Q105</f>
        <v>0</v>
      </c>
      <c r="Y650" s="36">
        <f>'Section 10a Plan_Diffusion'!R105</f>
        <v>0</v>
      </c>
      <c r="Z650" s="36">
        <f>'Section 10a Plan_Diffusion'!S105</f>
        <v>0</v>
      </c>
      <c r="AA650" s="7">
        <f>'Section 10a Plan_Diffusion'!T105</f>
        <v>0</v>
      </c>
      <c r="AB650" s="7">
        <f>'Section 10a Plan_Diffusion'!U105</f>
        <v>0</v>
      </c>
    </row>
    <row r="651" spans="1:28">
      <c r="A651" s="7">
        <f>'Identification '!$F$11</f>
        <v>0</v>
      </c>
      <c r="B651" s="1276" t="str">
        <f>IF(AND('Identification '!$F$11="",'Identification '!$F$15&lt;&gt;""),'Identification '!$F$15,IF('Identification '!$F$11="","",IF('Identification '!$F$13="Inscrire le nom de votre organisme dans la cellule F15",'Identification '!$F$15,'Identification '!$F$13)))</f>
        <v/>
      </c>
      <c r="C651" s="7" t="str">
        <f>REF!$BM$8</f>
        <v>2026-2027</v>
      </c>
      <c r="D651" s="7" t="s">
        <v>3185</v>
      </c>
      <c r="E651" s="43" t="str">
        <f>'Identification '!$F$17</f>
        <v/>
      </c>
      <c r="F651" s="7" t="str">
        <f>'Identification '!$G$18</f>
        <v/>
      </c>
      <c r="G651" s="167" t="str">
        <f>IF('Section 10a Plan_Diffusion'!$D$6="","",'Section 10a Plan_Diffusion'!$D$6)</f>
        <v/>
      </c>
      <c r="H651" s="7" t="str">
        <f>IF('Section 10a Plan_Diffusion'!$D$8="","",'Section 10a Plan_Diffusion'!$D$8)</f>
        <v/>
      </c>
      <c r="I651" s="7" t="str">
        <f>IF('Section 10a Plan_Diffusion'!$K$8="","",'Section 10a Plan_Diffusion'!$K$8)</f>
        <v/>
      </c>
      <c r="J651" s="43" t="str">
        <f>IF('Section 10a Plan_Diffusion'!C106="","",'Section 10a Plan_Diffusion'!C106)</f>
        <v/>
      </c>
      <c r="K651" s="1177" t="str">
        <f>IF('Section 10a Plan_Diffusion'!D106="","",'Section 10a Plan_Diffusion'!D106)</f>
        <v/>
      </c>
      <c r="L651" s="43" t="str">
        <f>IF('Section 10a Plan_Diffusion'!E106="","",IF('Section 10a Plan_Diffusion'!E106="«Choisir»","",'Section 10a Plan_Diffusion'!E106))</f>
        <v/>
      </c>
      <c r="M651" s="43" t="str">
        <f>IF('Section 10a Plan_Diffusion'!F106="","",IF('Section 10a Plan_Diffusion'!F106="«Choisir»","",'Section 10a Plan_Diffusion'!F106))</f>
        <v/>
      </c>
      <c r="N651" s="43" t="str">
        <f>IF('Section 10a Plan_Diffusion'!G106="","",'Section 10a Plan_Diffusion'!G106)</f>
        <v/>
      </c>
      <c r="O651" s="43" t="str">
        <f>IF('Section 10a Plan_Diffusion'!H106="","",'Section 10a Plan_Diffusion'!H106)</f>
        <v/>
      </c>
      <c r="P651" s="43" t="str">
        <f>IF('Section 10a Plan_Diffusion'!I106="","",IF('Section 10a Plan_Diffusion'!I106="«Choisir»","",'Section 10a Plan_Diffusion'!I106))</f>
        <v/>
      </c>
      <c r="Q651" s="43" t="str">
        <f>IF('Section 10a Plan_Diffusion'!J106="","",IF('Section 10a Plan_Diffusion'!J106="«Choisir»","",'Section 10a Plan_Diffusion'!J106))</f>
        <v/>
      </c>
      <c r="R651" s="7" t="str">
        <f>IF('Section 10a Plan_Diffusion'!K106="","",'Section 10a Plan_Diffusion'!K106)</f>
        <v/>
      </c>
      <c r="S651" s="7" t="str">
        <f>IF('Section 10a Plan_Diffusion'!L106="","",'Section 10a Plan_Diffusion'!L106)</f>
        <v/>
      </c>
      <c r="T651" s="7" t="str">
        <f>IF('Section 10a Plan_Diffusion'!M106="","",'Section 10a Plan_Diffusion'!M106)</f>
        <v/>
      </c>
      <c r="U651" s="7" t="str">
        <f>IF('Section 10a Plan_Diffusion'!N106="","",'Section 10a Plan_Diffusion'!N106)</f>
        <v/>
      </c>
      <c r="V651" s="7">
        <f>'Section 10a Plan_Diffusion'!O106</f>
        <v>0</v>
      </c>
      <c r="W651" s="36">
        <f>'Section 10a Plan_Diffusion'!P106</f>
        <v>0</v>
      </c>
      <c r="X651" s="36">
        <f>'Section 10a Plan_Diffusion'!Q106</f>
        <v>0</v>
      </c>
      <c r="Y651" s="36">
        <f>'Section 10a Plan_Diffusion'!R106</f>
        <v>0</v>
      </c>
      <c r="Z651" s="36">
        <f>'Section 10a Plan_Diffusion'!S106</f>
        <v>0</v>
      </c>
      <c r="AA651" s="7">
        <f>'Section 10a Plan_Diffusion'!T106</f>
        <v>0</v>
      </c>
      <c r="AB651" s="7">
        <f>'Section 10a Plan_Diffusion'!U106</f>
        <v>0</v>
      </c>
    </row>
    <row r="652" spans="1:28">
      <c r="A652" s="7">
        <f>'Identification '!$F$11</f>
        <v>0</v>
      </c>
      <c r="B652" s="1276" t="str">
        <f>IF(AND('Identification '!$F$11="",'Identification '!$F$15&lt;&gt;""),'Identification '!$F$15,IF('Identification '!$F$11="","",IF('Identification '!$F$13="Inscrire le nom de votre organisme dans la cellule F15",'Identification '!$F$15,'Identification '!$F$13)))</f>
        <v/>
      </c>
      <c r="C652" s="7" t="str">
        <f>REF!$BM$8</f>
        <v>2026-2027</v>
      </c>
      <c r="D652" s="7" t="s">
        <v>3185</v>
      </c>
      <c r="E652" s="43" t="str">
        <f>'Identification '!$F$17</f>
        <v/>
      </c>
      <c r="F652" s="7" t="str">
        <f>'Identification '!$G$18</f>
        <v/>
      </c>
      <c r="G652" s="167" t="str">
        <f>IF('Section 10a Plan_Diffusion'!$D$6="","",'Section 10a Plan_Diffusion'!$D$6)</f>
        <v/>
      </c>
      <c r="H652" s="7" t="str">
        <f>IF('Section 10a Plan_Diffusion'!$D$8="","",'Section 10a Plan_Diffusion'!$D$8)</f>
        <v/>
      </c>
      <c r="I652" s="7" t="str">
        <f>IF('Section 10a Plan_Diffusion'!$K$8="","",'Section 10a Plan_Diffusion'!$K$8)</f>
        <v/>
      </c>
      <c r="J652" s="43" t="str">
        <f>IF('Section 10a Plan_Diffusion'!C107="","",'Section 10a Plan_Diffusion'!C107)</f>
        <v/>
      </c>
      <c r="K652" s="1177" t="str">
        <f>IF('Section 10a Plan_Diffusion'!D107="","",'Section 10a Plan_Diffusion'!D107)</f>
        <v/>
      </c>
      <c r="L652" s="43" t="str">
        <f>IF('Section 10a Plan_Diffusion'!E107="","",IF('Section 10a Plan_Diffusion'!E107="«Choisir»","",'Section 10a Plan_Diffusion'!E107))</f>
        <v/>
      </c>
      <c r="M652" s="43" t="str">
        <f>IF('Section 10a Plan_Diffusion'!F107="","",IF('Section 10a Plan_Diffusion'!F107="«Choisir»","",'Section 10a Plan_Diffusion'!F107))</f>
        <v/>
      </c>
      <c r="N652" s="43" t="str">
        <f>IF('Section 10a Plan_Diffusion'!G107="","",'Section 10a Plan_Diffusion'!G107)</f>
        <v/>
      </c>
      <c r="O652" s="43" t="str">
        <f>IF('Section 10a Plan_Diffusion'!H107="","",'Section 10a Plan_Diffusion'!H107)</f>
        <v/>
      </c>
      <c r="P652" s="43" t="str">
        <f>IF('Section 10a Plan_Diffusion'!I107="","",IF('Section 10a Plan_Diffusion'!I107="«Choisir»","",'Section 10a Plan_Diffusion'!I107))</f>
        <v/>
      </c>
      <c r="Q652" s="43" t="str">
        <f>IF('Section 10a Plan_Diffusion'!J107="","",IF('Section 10a Plan_Diffusion'!J107="«Choisir»","",'Section 10a Plan_Diffusion'!J107))</f>
        <v/>
      </c>
      <c r="R652" s="7" t="str">
        <f>IF('Section 10a Plan_Diffusion'!K107="","",'Section 10a Plan_Diffusion'!K107)</f>
        <v/>
      </c>
      <c r="S652" s="7" t="str">
        <f>IF('Section 10a Plan_Diffusion'!L107="","",'Section 10a Plan_Diffusion'!L107)</f>
        <v/>
      </c>
      <c r="T652" s="7" t="str">
        <f>IF('Section 10a Plan_Diffusion'!M107="","",'Section 10a Plan_Diffusion'!M107)</f>
        <v/>
      </c>
      <c r="U652" s="7" t="str">
        <f>IF('Section 10a Plan_Diffusion'!N107="","",'Section 10a Plan_Diffusion'!N107)</f>
        <v/>
      </c>
      <c r="V652" s="7">
        <f>'Section 10a Plan_Diffusion'!O107</f>
        <v>0</v>
      </c>
      <c r="W652" s="36">
        <f>'Section 10a Plan_Diffusion'!P107</f>
        <v>0</v>
      </c>
      <c r="X652" s="36">
        <f>'Section 10a Plan_Diffusion'!Q107</f>
        <v>0</v>
      </c>
      <c r="Y652" s="36">
        <f>'Section 10a Plan_Diffusion'!R107</f>
        <v>0</v>
      </c>
      <c r="Z652" s="36">
        <f>'Section 10a Plan_Diffusion'!S107</f>
        <v>0</v>
      </c>
      <c r="AA652" s="7">
        <f>'Section 10a Plan_Diffusion'!T107</f>
        <v>0</v>
      </c>
      <c r="AB652" s="7">
        <f>'Section 10a Plan_Diffusion'!U107</f>
        <v>0</v>
      </c>
    </row>
    <row r="653" spans="1:28">
      <c r="A653" s="7">
        <f>'Identification '!$F$11</f>
        <v>0</v>
      </c>
      <c r="B653" s="1276" t="str">
        <f>IF(AND('Identification '!$F$11="",'Identification '!$F$15&lt;&gt;""),'Identification '!$F$15,IF('Identification '!$F$11="","",IF('Identification '!$F$13="Inscrire le nom de votre organisme dans la cellule F15",'Identification '!$F$15,'Identification '!$F$13)))</f>
        <v/>
      </c>
      <c r="C653" s="7" t="str">
        <f>REF!$BM$8</f>
        <v>2026-2027</v>
      </c>
      <c r="D653" s="7" t="s">
        <v>3185</v>
      </c>
      <c r="E653" s="43" t="str">
        <f>'Identification '!$F$17</f>
        <v/>
      </c>
      <c r="F653" s="7" t="str">
        <f>'Identification '!$G$18</f>
        <v/>
      </c>
      <c r="G653" s="167" t="str">
        <f>IF('Section 10a Plan_Diffusion'!$D$6="","",'Section 10a Plan_Diffusion'!$D$6)</f>
        <v/>
      </c>
      <c r="H653" s="7" t="str">
        <f>IF('Section 10a Plan_Diffusion'!$D$8="","",'Section 10a Plan_Diffusion'!$D$8)</f>
        <v/>
      </c>
      <c r="I653" s="7" t="str">
        <f>IF('Section 10a Plan_Diffusion'!$K$8="","",'Section 10a Plan_Diffusion'!$K$8)</f>
        <v/>
      </c>
      <c r="J653" s="43" t="str">
        <f>IF('Section 10a Plan_Diffusion'!C108="","",'Section 10a Plan_Diffusion'!C108)</f>
        <v/>
      </c>
      <c r="K653" s="1177" t="str">
        <f>IF('Section 10a Plan_Diffusion'!D108="","",'Section 10a Plan_Diffusion'!D108)</f>
        <v/>
      </c>
      <c r="L653" s="43" t="str">
        <f>IF('Section 10a Plan_Diffusion'!E108="","",IF('Section 10a Plan_Diffusion'!E108="«Choisir»","",'Section 10a Plan_Diffusion'!E108))</f>
        <v/>
      </c>
      <c r="M653" s="43" t="str">
        <f>IF('Section 10a Plan_Diffusion'!F108="","",IF('Section 10a Plan_Diffusion'!F108="«Choisir»","",'Section 10a Plan_Diffusion'!F108))</f>
        <v/>
      </c>
      <c r="N653" s="43" t="str">
        <f>IF('Section 10a Plan_Diffusion'!G108="","",'Section 10a Plan_Diffusion'!G108)</f>
        <v/>
      </c>
      <c r="O653" s="43" t="str">
        <f>IF('Section 10a Plan_Diffusion'!H108="","",'Section 10a Plan_Diffusion'!H108)</f>
        <v/>
      </c>
      <c r="P653" s="43" t="str">
        <f>IF('Section 10a Plan_Diffusion'!I108="","",IF('Section 10a Plan_Diffusion'!I108="«Choisir»","",'Section 10a Plan_Diffusion'!I108))</f>
        <v/>
      </c>
      <c r="Q653" s="43" t="str">
        <f>IF('Section 10a Plan_Diffusion'!J108="","",IF('Section 10a Plan_Diffusion'!J108="«Choisir»","",'Section 10a Plan_Diffusion'!J108))</f>
        <v/>
      </c>
      <c r="R653" s="7" t="str">
        <f>IF('Section 10a Plan_Diffusion'!K108="","",'Section 10a Plan_Diffusion'!K108)</f>
        <v/>
      </c>
      <c r="S653" s="7" t="str">
        <f>IF('Section 10a Plan_Diffusion'!L108="","",'Section 10a Plan_Diffusion'!L108)</f>
        <v/>
      </c>
      <c r="T653" s="7" t="str">
        <f>IF('Section 10a Plan_Diffusion'!M108="","",'Section 10a Plan_Diffusion'!M108)</f>
        <v/>
      </c>
      <c r="U653" s="7" t="str">
        <f>IF('Section 10a Plan_Diffusion'!N108="","",'Section 10a Plan_Diffusion'!N108)</f>
        <v/>
      </c>
      <c r="V653" s="7">
        <f>'Section 10a Plan_Diffusion'!O108</f>
        <v>0</v>
      </c>
      <c r="W653" s="36">
        <f>'Section 10a Plan_Diffusion'!P108</f>
        <v>0</v>
      </c>
      <c r="X653" s="36">
        <f>'Section 10a Plan_Diffusion'!Q108</f>
        <v>0</v>
      </c>
      <c r="Y653" s="36">
        <f>'Section 10a Plan_Diffusion'!R108</f>
        <v>0</v>
      </c>
      <c r="Z653" s="36">
        <f>'Section 10a Plan_Diffusion'!S108</f>
        <v>0</v>
      </c>
      <c r="AA653" s="7">
        <f>'Section 10a Plan_Diffusion'!T108</f>
        <v>0</v>
      </c>
      <c r="AB653" s="7">
        <f>'Section 10a Plan_Diffusion'!U108</f>
        <v>0</v>
      </c>
    </row>
    <row r="654" spans="1:28">
      <c r="A654" s="7">
        <f>'Identification '!$F$11</f>
        <v>0</v>
      </c>
      <c r="B654" s="1276" t="str">
        <f>IF(AND('Identification '!$F$11="",'Identification '!$F$15&lt;&gt;""),'Identification '!$F$15,IF('Identification '!$F$11="","",IF('Identification '!$F$13="Inscrire le nom de votre organisme dans la cellule F15",'Identification '!$F$15,'Identification '!$F$13)))</f>
        <v/>
      </c>
      <c r="C654" s="7" t="str">
        <f>REF!$BM$8</f>
        <v>2026-2027</v>
      </c>
      <c r="D654" s="7" t="s">
        <v>3185</v>
      </c>
      <c r="E654" s="43" t="str">
        <f>'Identification '!$F$17</f>
        <v/>
      </c>
      <c r="F654" s="7" t="str">
        <f>'Identification '!$G$18</f>
        <v/>
      </c>
      <c r="G654" s="167" t="str">
        <f>IF('Section 10a Plan_Diffusion'!$D$6="","",'Section 10a Plan_Diffusion'!$D$6)</f>
        <v/>
      </c>
      <c r="H654" s="7" t="str">
        <f>IF('Section 10a Plan_Diffusion'!$D$8="","",'Section 10a Plan_Diffusion'!$D$8)</f>
        <v/>
      </c>
      <c r="I654" s="7" t="str">
        <f>IF('Section 10a Plan_Diffusion'!$K$8="","",'Section 10a Plan_Diffusion'!$K$8)</f>
        <v/>
      </c>
      <c r="J654" s="43" t="str">
        <f>IF('Section 10a Plan_Diffusion'!C109="","",'Section 10a Plan_Diffusion'!C109)</f>
        <v/>
      </c>
      <c r="K654" s="1177" t="str">
        <f>IF('Section 10a Plan_Diffusion'!D109="","",'Section 10a Plan_Diffusion'!D109)</f>
        <v/>
      </c>
      <c r="L654" s="43" t="str">
        <f>IF('Section 10a Plan_Diffusion'!E109="","",IF('Section 10a Plan_Diffusion'!E109="«Choisir»","",'Section 10a Plan_Diffusion'!E109))</f>
        <v/>
      </c>
      <c r="M654" s="43" t="str">
        <f>IF('Section 10a Plan_Diffusion'!F109="","",IF('Section 10a Plan_Diffusion'!F109="«Choisir»","",'Section 10a Plan_Diffusion'!F109))</f>
        <v/>
      </c>
      <c r="N654" s="43" t="str">
        <f>IF('Section 10a Plan_Diffusion'!G109="","",'Section 10a Plan_Diffusion'!G109)</f>
        <v/>
      </c>
      <c r="O654" s="43" t="str">
        <f>IF('Section 10a Plan_Diffusion'!H109="","",'Section 10a Plan_Diffusion'!H109)</f>
        <v/>
      </c>
      <c r="P654" s="43" t="str">
        <f>IF('Section 10a Plan_Diffusion'!I109="","",IF('Section 10a Plan_Diffusion'!I109="«Choisir»","",'Section 10a Plan_Diffusion'!I109))</f>
        <v/>
      </c>
      <c r="Q654" s="43" t="str">
        <f>IF('Section 10a Plan_Diffusion'!J109="","",IF('Section 10a Plan_Diffusion'!J109="«Choisir»","",'Section 10a Plan_Diffusion'!J109))</f>
        <v/>
      </c>
      <c r="R654" s="7" t="str">
        <f>IF('Section 10a Plan_Diffusion'!K109="","",'Section 10a Plan_Diffusion'!K109)</f>
        <v/>
      </c>
      <c r="S654" s="7" t="str">
        <f>IF('Section 10a Plan_Diffusion'!L109="","",'Section 10a Plan_Diffusion'!L109)</f>
        <v/>
      </c>
      <c r="T654" s="7" t="str">
        <f>IF('Section 10a Plan_Diffusion'!M109="","",'Section 10a Plan_Diffusion'!M109)</f>
        <v/>
      </c>
      <c r="U654" s="7" t="str">
        <f>IF('Section 10a Plan_Diffusion'!N109="","",'Section 10a Plan_Diffusion'!N109)</f>
        <v/>
      </c>
      <c r="V654" s="7">
        <f>'Section 10a Plan_Diffusion'!O109</f>
        <v>0</v>
      </c>
      <c r="W654" s="36">
        <f>'Section 10a Plan_Diffusion'!P109</f>
        <v>0</v>
      </c>
      <c r="X654" s="36">
        <f>'Section 10a Plan_Diffusion'!Q109</f>
        <v>0</v>
      </c>
      <c r="Y654" s="36">
        <f>'Section 10a Plan_Diffusion'!R109</f>
        <v>0</v>
      </c>
      <c r="Z654" s="36">
        <f>'Section 10a Plan_Diffusion'!S109</f>
        <v>0</v>
      </c>
      <c r="AA654" s="7">
        <f>'Section 10a Plan_Diffusion'!T109</f>
        <v>0</v>
      </c>
      <c r="AB654" s="7">
        <f>'Section 10a Plan_Diffusion'!U109</f>
        <v>0</v>
      </c>
    </row>
    <row r="655" spans="1:28">
      <c r="A655" s="7">
        <f>'Identification '!$F$11</f>
        <v>0</v>
      </c>
      <c r="B655" s="1276" t="str">
        <f>IF(AND('Identification '!$F$11="",'Identification '!$F$15&lt;&gt;""),'Identification '!$F$15,IF('Identification '!$F$11="","",IF('Identification '!$F$13="Inscrire le nom de votre organisme dans la cellule F15",'Identification '!$F$15,'Identification '!$F$13)))</f>
        <v/>
      </c>
      <c r="C655" s="7" t="str">
        <f>REF!$BM$8</f>
        <v>2026-2027</v>
      </c>
      <c r="D655" s="7" t="s">
        <v>3185</v>
      </c>
      <c r="E655" s="43" t="str">
        <f>'Identification '!$F$17</f>
        <v/>
      </c>
      <c r="F655" s="7" t="str">
        <f>'Identification '!$G$18</f>
        <v/>
      </c>
      <c r="G655" s="167" t="str">
        <f>IF('Section 10a Plan_Diffusion'!$D$6="","",'Section 10a Plan_Diffusion'!$D$6)</f>
        <v/>
      </c>
      <c r="H655" s="7" t="str">
        <f>IF('Section 10a Plan_Diffusion'!$D$8="","",'Section 10a Plan_Diffusion'!$D$8)</f>
        <v/>
      </c>
      <c r="I655" s="7" t="str">
        <f>IF('Section 10a Plan_Diffusion'!$K$8="","",'Section 10a Plan_Diffusion'!$K$8)</f>
        <v/>
      </c>
      <c r="J655" s="43" t="str">
        <f>IF('Section 10a Plan_Diffusion'!C110="","",'Section 10a Plan_Diffusion'!C110)</f>
        <v/>
      </c>
      <c r="K655" s="1177" t="str">
        <f>IF('Section 10a Plan_Diffusion'!D110="","",'Section 10a Plan_Diffusion'!D110)</f>
        <v/>
      </c>
      <c r="L655" s="43" t="str">
        <f>IF('Section 10a Plan_Diffusion'!E110="","",IF('Section 10a Plan_Diffusion'!E110="«Choisir»","",'Section 10a Plan_Diffusion'!E110))</f>
        <v/>
      </c>
      <c r="M655" s="43" t="str">
        <f>IF('Section 10a Plan_Diffusion'!F110="","",IF('Section 10a Plan_Diffusion'!F110="«Choisir»","",'Section 10a Plan_Diffusion'!F110))</f>
        <v/>
      </c>
      <c r="N655" s="43" t="str">
        <f>IF('Section 10a Plan_Diffusion'!G110="","",'Section 10a Plan_Diffusion'!G110)</f>
        <v/>
      </c>
      <c r="O655" s="43" t="str">
        <f>IF('Section 10a Plan_Diffusion'!H110="","",'Section 10a Plan_Diffusion'!H110)</f>
        <v/>
      </c>
      <c r="P655" s="43" t="str">
        <f>IF('Section 10a Plan_Diffusion'!I110="","",IF('Section 10a Plan_Diffusion'!I110="«Choisir»","",'Section 10a Plan_Diffusion'!I110))</f>
        <v/>
      </c>
      <c r="Q655" s="43" t="str">
        <f>IF('Section 10a Plan_Diffusion'!J110="","",IF('Section 10a Plan_Diffusion'!J110="«Choisir»","",'Section 10a Plan_Diffusion'!J110))</f>
        <v/>
      </c>
      <c r="R655" s="7" t="str">
        <f>IF('Section 10a Plan_Diffusion'!K110="","",'Section 10a Plan_Diffusion'!K110)</f>
        <v/>
      </c>
      <c r="S655" s="7" t="str">
        <f>IF('Section 10a Plan_Diffusion'!L110="","",'Section 10a Plan_Diffusion'!L110)</f>
        <v/>
      </c>
      <c r="T655" s="7" t="str">
        <f>IF('Section 10a Plan_Diffusion'!M110="","",'Section 10a Plan_Diffusion'!M110)</f>
        <v/>
      </c>
      <c r="U655" s="7" t="str">
        <f>IF('Section 10a Plan_Diffusion'!N110="","",'Section 10a Plan_Diffusion'!N110)</f>
        <v/>
      </c>
      <c r="V655" s="7">
        <f>'Section 10a Plan_Diffusion'!O110</f>
        <v>0</v>
      </c>
      <c r="W655" s="36">
        <f>'Section 10a Plan_Diffusion'!P110</f>
        <v>0</v>
      </c>
      <c r="X655" s="36">
        <f>'Section 10a Plan_Diffusion'!Q110</f>
        <v>0</v>
      </c>
      <c r="Y655" s="36">
        <f>'Section 10a Plan_Diffusion'!R110</f>
        <v>0</v>
      </c>
      <c r="Z655" s="36">
        <f>'Section 10a Plan_Diffusion'!S110</f>
        <v>0</v>
      </c>
      <c r="AA655" s="7">
        <f>'Section 10a Plan_Diffusion'!T110</f>
        <v>0</v>
      </c>
      <c r="AB655" s="7">
        <f>'Section 10a Plan_Diffusion'!U110</f>
        <v>0</v>
      </c>
    </row>
    <row r="656" spans="1:28">
      <c r="A656" s="7">
        <f>'Identification '!$F$11</f>
        <v>0</v>
      </c>
      <c r="B656" s="1276" t="str">
        <f>IF(AND('Identification '!$F$11="",'Identification '!$F$15&lt;&gt;""),'Identification '!$F$15,IF('Identification '!$F$11="","",IF('Identification '!$F$13="Inscrire le nom de votre organisme dans la cellule F15",'Identification '!$F$15,'Identification '!$F$13)))</f>
        <v/>
      </c>
      <c r="C656" s="7" t="str">
        <f>REF!$BM$8</f>
        <v>2026-2027</v>
      </c>
      <c r="D656" s="7" t="s">
        <v>3185</v>
      </c>
      <c r="E656" s="43" t="str">
        <f>'Identification '!$F$17</f>
        <v/>
      </c>
      <c r="F656" s="7" t="str">
        <f>'Identification '!$G$18</f>
        <v/>
      </c>
      <c r="G656" s="167" t="str">
        <f>IF('Section 10a Plan_Diffusion'!$D$6="","",'Section 10a Plan_Diffusion'!$D$6)</f>
        <v/>
      </c>
      <c r="H656" s="7" t="str">
        <f>IF('Section 10a Plan_Diffusion'!$D$8="","",'Section 10a Plan_Diffusion'!$D$8)</f>
        <v/>
      </c>
      <c r="I656" s="7" t="str">
        <f>IF('Section 10a Plan_Diffusion'!$K$8="","",'Section 10a Plan_Diffusion'!$K$8)</f>
        <v/>
      </c>
      <c r="J656" s="43" t="str">
        <f>IF('Section 10a Plan_Diffusion'!C111="","",'Section 10a Plan_Diffusion'!C111)</f>
        <v/>
      </c>
      <c r="K656" s="1177" t="str">
        <f>IF('Section 10a Plan_Diffusion'!D111="","",'Section 10a Plan_Diffusion'!D111)</f>
        <v/>
      </c>
      <c r="L656" s="43" t="str">
        <f>IF('Section 10a Plan_Diffusion'!E111="","",IF('Section 10a Plan_Diffusion'!E111="«Choisir»","",'Section 10a Plan_Diffusion'!E111))</f>
        <v/>
      </c>
      <c r="M656" s="43" t="str">
        <f>IF('Section 10a Plan_Diffusion'!F111="","",IF('Section 10a Plan_Diffusion'!F111="«Choisir»","",'Section 10a Plan_Diffusion'!F111))</f>
        <v/>
      </c>
      <c r="N656" s="43" t="str">
        <f>IF('Section 10a Plan_Diffusion'!G111="","",'Section 10a Plan_Diffusion'!G111)</f>
        <v/>
      </c>
      <c r="O656" s="43" t="str">
        <f>IF('Section 10a Plan_Diffusion'!H111="","",'Section 10a Plan_Diffusion'!H111)</f>
        <v/>
      </c>
      <c r="P656" s="43" t="str">
        <f>IF('Section 10a Plan_Diffusion'!I111="","",IF('Section 10a Plan_Diffusion'!I111="«Choisir»","",'Section 10a Plan_Diffusion'!I111))</f>
        <v/>
      </c>
      <c r="Q656" s="43" t="str">
        <f>IF('Section 10a Plan_Diffusion'!J111="","",IF('Section 10a Plan_Diffusion'!J111="«Choisir»","",'Section 10a Plan_Diffusion'!J111))</f>
        <v/>
      </c>
      <c r="R656" s="7" t="str">
        <f>IF('Section 10a Plan_Diffusion'!K111="","",'Section 10a Plan_Diffusion'!K111)</f>
        <v/>
      </c>
      <c r="S656" s="7" t="str">
        <f>IF('Section 10a Plan_Diffusion'!L111="","",'Section 10a Plan_Diffusion'!L111)</f>
        <v/>
      </c>
      <c r="T656" s="7" t="str">
        <f>IF('Section 10a Plan_Diffusion'!M111="","",'Section 10a Plan_Diffusion'!M111)</f>
        <v/>
      </c>
      <c r="U656" s="7" t="str">
        <f>IF('Section 10a Plan_Diffusion'!N111="","",'Section 10a Plan_Diffusion'!N111)</f>
        <v/>
      </c>
      <c r="V656" s="7">
        <f>'Section 10a Plan_Diffusion'!O111</f>
        <v>0</v>
      </c>
      <c r="W656" s="36">
        <f>'Section 10a Plan_Diffusion'!P111</f>
        <v>0</v>
      </c>
      <c r="X656" s="36">
        <f>'Section 10a Plan_Diffusion'!Q111</f>
        <v>0</v>
      </c>
      <c r="Y656" s="36">
        <f>'Section 10a Plan_Diffusion'!R111</f>
        <v>0</v>
      </c>
      <c r="Z656" s="36">
        <f>'Section 10a Plan_Diffusion'!S111</f>
        <v>0</v>
      </c>
      <c r="AA656" s="7">
        <f>'Section 10a Plan_Diffusion'!T111</f>
        <v>0</v>
      </c>
      <c r="AB656" s="7">
        <f>'Section 10a Plan_Diffusion'!U111</f>
        <v>0</v>
      </c>
    </row>
    <row r="657" spans="1:28">
      <c r="A657" s="7">
        <f>'Identification '!$F$11</f>
        <v>0</v>
      </c>
      <c r="B657" s="1276" t="str">
        <f>IF(AND('Identification '!$F$11="",'Identification '!$F$15&lt;&gt;""),'Identification '!$F$15,IF('Identification '!$F$11="","",IF('Identification '!$F$13="Inscrire le nom de votre organisme dans la cellule F15",'Identification '!$F$15,'Identification '!$F$13)))</f>
        <v/>
      </c>
      <c r="C657" s="7" t="str">
        <f>REF!$BM$8</f>
        <v>2026-2027</v>
      </c>
      <c r="D657" s="7" t="s">
        <v>3185</v>
      </c>
      <c r="E657" s="43" t="str">
        <f>'Identification '!$F$17</f>
        <v/>
      </c>
      <c r="F657" s="7" t="str">
        <f>'Identification '!$G$18</f>
        <v/>
      </c>
      <c r="G657" s="167" t="str">
        <f>IF('Section 10a Plan_Diffusion'!$D$6="","",'Section 10a Plan_Diffusion'!$D$6)</f>
        <v/>
      </c>
      <c r="H657" s="7" t="str">
        <f>IF('Section 10a Plan_Diffusion'!$D$8="","",'Section 10a Plan_Diffusion'!$D$8)</f>
        <v/>
      </c>
      <c r="I657" s="7" t="str">
        <f>IF('Section 10a Plan_Diffusion'!$K$8="","",'Section 10a Plan_Diffusion'!$K$8)</f>
        <v/>
      </c>
      <c r="J657" s="43" t="str">
        <f>IF('Section 10a Plan_Diffusion'!C112="","",'Section 10a Plan_Diffusion'!C112)</f>
        <v/>
      </c>
      <c r="K657" s="1177" t="str">
        <f>IF('Section 10a Plan_Diffusion'!D112="","",'Section 10a Plan_Diffusion'!D112)</f>
        <v/>
      </c>
      <c r="L657" s="43" t="str">
        <f>IF('Section 10a Plan_Diffusion'!E112="","",IF('Section 10a Plan_Diffusion'!E112="«Choisir»","",'Section 10a Plan_Diffusion'!E112))</f>
        <v/>
      </c>
      <c r="M657" s="43" t="str">
        <f>IF('Section 10a Plan_Diffusion'!F112="","",IF('Section 10a Plan_Diffusion'!F112="«Choisir»","",'Section 10a Plan_Diffusion'!F112))</f>
        <v/>
      </c>
      <c r="N657" s="43" t="str">
        <f>IF('Section 10a Plan_Diffusion'!G112="","",'Section 10a Plan_Diffusion'!G112)</f>
        <v/>
      </c>
      <c r="O657" s="43" t="str">
        <f>IF('Section 10a Plan_Diffusion'!H112="","",'Section 10a Plan_Diffusion'!H112)</f>
        <v/>
      </c>
      <c r="P657" s="43" t="str">
        <f>IF('Section 10a Plan_Diffusion'!I112="","",IF('Section 10a Plan_Diffusion'!I112="«Choisir»","",'Section 10a Plan_Diffusion'!I112))</f>
        <v/>
      </c>
      <c r="Q657" s="43" t="str">
        <f>IF('Section 10a Plan_Diffusion'!J112="","",IF('Section 10a Plan_Diffusion'!J112="«Choisir»","",'Section 10a Plan_Diffusion'!J112))</f>
        <v/>
      </c>
      <c r="R657" s="7" t="str">
        <f>IF('Section 10a Plan_Diffusion'!K112="","",'Section 10a Plan_Diffusion'!K112)</f>
        <v/>
      </c>
      <c r="S657" s="7" t="str">
        <f>IF('Section 10a Plan_Diffusion'!L112="","",'Section 10a Plan_Diffusion'!L112)</f>
        <v/>
      </c>
      <c r="T657" s="7" t="str">
        <f>IF('Section 10a Plan_Diffusion'!M112="","",'Section 10a Plan_Diffusion'!M112)</f>
        <v/>
      </c>
      <c r="U657" s="7" t="str">
        <f>IF('Section 10a Plan_Diffusion'!N112="","",'Section 10a Plan_Diffusion'!N112)</f>
        <v/>
      </c>
      <c r="V657" s="7">
        <f>'Section 10a Plan_Diffusion'!O112</f>
        <v>0</v>
      </c>
      <c r="W657" s="36">
        <f>'Section 10a Plan_Diffusion'!P112</f>
        <v>0</v>
      </c>
      <c r="X657" s="36">
        <f>'Section 10a Plan_Diffusion'!Q112</f>
        <v>0</v>
      </c>
      <c r="Y657" s="36">
        <f>'Section 10a Plan_Diffusion'!R112</f>
        <v>0</v>
      </c>
      <c r="Z657" s="36">
        <f>'Section 10a Plan_Diffusion'!S112</f>
        <v>0</v>
      </c>
      <c r="AA657" s="7">
        <f>'Section 10a Plan_Diffusion'!T112</f>
        <v>0</v>
      </c>
      <c r="AB657" s="7">
        <f>'Section 10a Plan_Diffusion'!U112</f>
        <v>0</v>
      </c>
    </row>
    <row r="658" spans="1:28">
      <c r="A658" s="7">
        <f>'Identification '!$F$11</f>
        <v>0</v>
      </c>
      <c r="B658" s="1276" t="str">
        <f>IF(AND('Identification '!$F$11="",'Identification '!$F$15&lt;&gt;""),'Identification '!$F$15,IF('Identification '!$F$11="","",IF('Identification '!$F$13="Inscrire le nom de votre organisme dans la cellule F15",'Identification '!$F$15,'Identification '!$F$13)))</f>
        <v/>
      </c>
      <c r="C658" s="7" t="str">
        <f>REF!$BM$8</f>
        <v>2026-2027</v>
      </c>
      <c r="D658" s="7" t="s">
        <v>3185</v>
      </c>
      <c r="E658" s="43" t="str">
        <f>'Identification '!$F$17</f>
        <v/>
      </c>
      <c r="F658" s="7" t="str">
        <f>'Identification '!$G$18</f>
        <v/>
      </c>
      <c r="G658" s="167" t="str">
        <f>IF('Section 10a Plan_Diffusion'!$D$6="","",'Section 10a Plan_Diffusion'!$D$6)</f>
        <v/>
      </c>
      <c r="H658" s="7" t="str">
        <f>IF('Section 10a Plan_Diffusion'!$D$8="","",'Section 10a Plan_Diffusion'!$D$8)</f>
        <v/>
      </c>
      <c r="I658" s="7" t="str">
        <f>IF('Section 10a Plan_Diffusion'!$K$8="","",'Section 10a Plan_Diffusion'!$K$8)</f>
        <v/>
      </c>
      <c r="J658" s="43" t="str">
        <f>IF('Section 10a Plan_Diffusion'!C113="","",'Section 10a Plan_Diffusion'!C113)</f>
        <v/>
      </c>
      <c r="K658" s="1177" t="str">
        <f>IF('Section 10a Plan_Diffusion'!D113="","",'Section 10a Plan_Diffusion'!D113)</f>
        <v/>
      </c>
      <c r="L658" s="43" t="str">
        <f>IF('Section 10a Plan_Diffusion'!E113="","",IF('Section 10a Plan_Diffusion'!E113="«Choisir»","",'Section 10a Plan_Diffusion'!E113))</f>
        <v/>
      </c>
      <c r="M658" s="43" t="str">
        <f>IF('Section 10a Plan_Diffusion'!F113="","",IF('Section 10a Plan_Diffusion'!F113="«Choisir»","",'Section 10a Plan_Diffusion'!F113))</f>
        <v/>
      </c>
      <c r="N658" s="43" t="str">
        <f>IF('Section 10a Plan_Diffusion'!G113="","",'Section 10a Plan_Diffusion'!G113)</f>
        <v/>
      </c>
      <c r="O658" s="43" t="str">
        <f>IF('Section 10a Plan_Diffusion'!H113="","",'Section 10a Plan_Diffusion'!H113)</f>
        <v/>
      </c>
      <c r="P658" s="43" t="str">
        <f>IF('Section 10a Plan_Diffusion'!I113="","",IF('Section 10a Plan_Diffusion'!I113="«Choisir»","",'Section 10a Plan_Diffusion'!I113))</f>
        <v/>
      </c>
      <c r="Q658" s="43" t="str">
        <f>IF('Section 10a Plan_Diffusion'!J113="","",IF('Section 10a Plan_Diffusion'!J113="«Choisir»","",'Section 10a Plan_Diffusion'!J113))</f>
        <v/>
      </c>
      <c r="R658" s="7" t="str">
        <f>IF('Section 10a Plan_Diffusion'!K113="","",'Section 10a Plan_Diffusion'!K113)</f>
        <v/>
      </c>
      <c r="S658" s="7" t="str">
        <f>IF('Section 10a Plan_Diffusion'!L113="","",'Section 10a Plan_Diffusion'!L113)</f>
        <v/>
      </c>
      <c r="T658" s="7" t="str">
        <f>IF('Section 10a Plan_Diffusion'!M113="","",'Section 10a Plan_Diffusion'!M113)</f>
        <v/>
      </c>
      <c r="U658" s="7" t="str">
        <f>IF('Section 10a Plan_Diffusion'!N113="","",'Section 10a Plan_Diffusion'!N113)</f>
        <v/>
      </c>
      <c r="V658" s="7">
        <f>'Section 10a Plan_Diffusion'!O113</f>
        <v>0</v>
      </c>
      <c r="W658" s="36">
        <f>'Section 10a Plan_Diffusion'!P113</f>
        <v>0</v>
      </c>
      <c r="X658" s="36">
        <f>'Section 10a Plan_Diffusion'!Q113</f>
        <v>0</v>
      </c>
      <c r="Y658" s="36">
        <f>'Section 10a Plan_Diffusion'!R113</f>
        <v>0</v>
      </c>
      <c r="Z658" s="36">
        <f>'Section 10a Plan_Diffusion'!S113</f>
        <v>0</v>
      </c>
      <c r="AA658" s="7">
        <f>'Section 10a Plan_Diffusion'!T113</f>
        <v>0</v>
      </c>
      <c r="AB658" s="7">
        <f>'Section 10a Plan_Diffusion'!U113</f>
        <v>0</v>
      </c>
    </row>
    <row r="659" spans="1:28">
      <c r="A659" s="7">
        <f>'Identification '!$F$11</f>
        <v>0</v>
      </c>
      <c r="B659" s="1276" t="str">
        <f>IF(AND('Identification '!$F$11="",'Identification '!$F$15&lt;&gt;""),'Identification '!$F$15,IF('Identification '!$F$11="","",IF('Identification '!$F$13="Inscrire le nom de votre organisme dans la cellule F15",'Identification '!$F$15,'Identification '!$F$13)))</f>
        <v/>
      </c>
      <c r="C659" s="7" t="str">
        <f>REF!$BM$8</f>
        <v>2026-2027</v>
      </c>
      <c r="D659" s="7" t="s">
        <v>3185</v>
      </c>
      <c r="E659" s="43" t="str">
        <f>'Identification '!$F$17</f>
        <v/>
      </c>
      <c r="F659" s="7" t="str">
        <f>'Identification '!$G$18</f>
        <v/>
      </c>
      <c r="G659" s="167" t="str">
        <f>IF('Section 10a Plan_Diffusion'!$D$6="","",'Section 10a Plan_Diffusion'!$D$6)</f>
        <v/>
      </c>
      <c r="H659" s="7" t="str">
        <f>IF('Section 10a Plan_Diffusion'!$D$8="","",'Section 10a Plan_Diffusion'!$D$8)</f>
        <v/>
      </c>
      <c r="I659" s="7" t="str">
        <f>IF('Section 10a Plan_Diffusion'!$K$8="","",'Section 10a Plan_Diffusion'!$K$8)</f>
        <v/>
      </c>
      <c r="J659" s="43" t="str">
        <f>IF('Section 10a Plan_Diffusion'!C114="","",'Section 10a Plan_Diffusion'!C114)</f>
        <v/>
      </c>
      <c r="K659" s="1177" t="str">
        <f>IF('Section 10a Plan_Diffusion'!D114="","",'Section 10a Plan_Diffusion'!D114)</f>
        <v/>
      </c>
      <c r="L659" s="43" t="str">
        <f>IF('Section 10a Plan_Diffusion'!E114="","",IF('Section 10a Plan_Diffusion'!E114="«Choisir»","",'Section 10a Plan_Diffusion'!E114))</f>
        <v/>
      </c>
      <c r="M659" s="43" t="str">
        <f>IF('Section 10a Plan_Diffusion'!F114="","",IF('Section 10a Plan_Diffusion'!F114="«Choisir»","",'Section 10a Plan_Diffusion'!F114))</f>
        <v/>
      </c>
      <c r="N659" s="43" t="str">
        <f>IF('Section 10a Plan_Diffusion'!G114="","",'Section 10a Plan_Diffusion'!G114)</f>
        <v/>
      </c>
      <c r="O659" s="43" t="str">
        <f>IF('Section 10a Plan_Diffusion'!H114="","",'Section 10a Plan_Diffusion'!H114)</f>
        <v/>
      </c>
      <c r="P659" s="43" t="str">
        <f>IF('Section 10a Plan_Diffusion'!I114="","",IF('Section 10a Plan_Diffusion'!I114="«Choisir»","",'Section 10a Plan_Diffusion'!I114))</f>
        <v/>
      </c>
      <c r="Q659" s="43" t="str">
        <f>IF('Section 10a Plan_Diffusion'!J114="","",IF('Section 10a Plan_Diffusion'!J114="«Choisir»","",'Section 10a Plan_Diffusion'!J114))</f>
        <v/>
      </c>
      <c r="R659" s="7" t="str">
        <f>IF('Section 10a Plan_Diffusion'!K114="","",'Section 10a Plan_Diffusion'!K114)</f>
        <v/>
      </c>
      <c r="S659" s="7" t="str">
        <f>IF('Section 10a Plan_Diffusion'!L114="","",'Section 10a Plan_Diffusion'!L114)</f>
        <v/>
      </c>
      <c r="T659" s="7" t="str">
        <f>IF('Section 10a Plan_Diffusion'!M114="","",'Section 10a Plan_Diffusion'!M114)</f>
        <v/>
      </c>
      <c r="U659" s="7" t="str">
        <f>IF('Section 10a Plan_Diffusion'!N114="","",'Section 10a Plan_Diffusion'!N114)</f>
        <v/>
      </c>
      <c r="V659" s="7">
        <f>'Section 10a Plan_Diffusion'!O114</f>
        <v>0</v>
      </c>
      <c r="W659" s="36">
        <f>'Section 10a Plan_Diffusion'!P114</f>
        <v>0</v>
      </c>
      <c r="X659" s="36">
        <f>'Section 10a Plan_Diffusion'!Q114</f>
        <v>0</v>
      </c>
      <c r="Y659" s="36">
        <f>'Section 10a Plan_Diffusion'!R114</f>
        <v>0</v>
      </c>
      <c r="Z659" s="36">
        <f>'Section 10a Plan_Diffusion'!S114</f>
        <v>0</v>
      </c>
      <c r="AA659" s="7">
        <f>'Section 10a Plan_Diffusion'!T114</f>
        <v>0</v>
      </c>
      <c r="AB659" s="7">
        <f>'Section 10a Plan_Diffusion'!U114</f>
        <v>0</v>
      </c>
    </row>
    <row r="660" spans="1:28">
      <c r="A660" s="7">
        <f>'Identification '!$F$11</f>
        <v>0</v>
      </c>
      <c r="B660" s="1276" t="str">
        <f>IF(AND('Identification '!$F$11="",'Identification '!$F$15&lt;&gt;""),'Identification '!$F$15,IF('Identification '!$F$11="","",IF('Identification '!$F$13="Inscrire le nom de votre organisme dans la cellule F15",'Identification '!$F$15,'Identification '!$F$13)))</f>
        <v/>
      </c>
      <c r="C660" s="7" t="str">
        <f>REF!$BM$8</f>
        <v>2026-2027</v>
      </c>
      <c r="D660" s="7" t="s">
        <v>3185</v>
      </c>
      <c r="E660" s="43" t="str">
        <f>'Identification '!$F$17</f>
        <v/>
      </c>
      <c r="F660" s="7" t="str">
        <f>'Identification '!$G$18</f>
        <v/>
      </c>
      <c r="G660" s="167" t="str">
        <f>IF('Section 10a Plan_Diffusion'!$D$6="","",'Section 10a Plan_Diffusion'!$D$6)</f>
        <v/>
      </c>
      <c r="H660" s="7" t="str">
        <f>IF('Section 10a Plan_Diffusion'!$D$8="","",'Section 10a Plan_Diffusion'!$D$8)</f>
        <v/>
      </c>
      <c r="I660" s="7" t="str">
        <f>IF('Section 10a Plan_Diffusion'!$K$8="","",'Section 10a Plan_Diffusion'!$K$8)</f>
        <v/>
      </c>
      <c r="J660" s="43" t="str">
        <f>IF('Section 10a Plan_Diffusion'!C115="","",'Section 10a Plan_Diffusion'!C115)</f>
        <v/>
      </c>
      <c r="K660" s="1177" t="str">
        <f>IF('Section 10a Plan_Diffusion'!D115="","",'Section 10a Plan_Diffusion'!D115)</f>
        <v/>
      </c>
      <c r="L660" s="43" t="str">
        <f>IF('Section 10a Plan_Diffusion'!E115="","",IF('Section 10a Plan_Diffusion'!E115="«Choisir»","",'Section 10a Plan_Diffusion'!E115))</f>
        <v/>
      </c>
      <c r="M660" s="43" t="str">
        <f>IF('Section 10a Plan_Diffusion'!F115="","",IF('Section 10a Plan_Diffusion'!F115="«Choisir»","",'Section 10a Plan_Diffusion'!F115))</f>
        <v/>
      </c>
      <c r="N660" s="43" t="str">
        <f>IF('Section 10a Plan_Diffusion'!G115="","",'Section 10a Plan_Diffusion'!G115)</f>
        <v/>
      </c>
      <c r="O660" s="43" t="str">
        <f>IF('Section 10a Plan_Diffusion'!H115="","",'Section 10a Plan_Diffusion'!H115)</f>
        <v/>
      </c>
      <c r="P660" s="43" t="str">
        <f>IF('Section 10a Plan_Diffusion'!I115="","",IF('Section 10a Plan_Diffusion'!I115="«Choisir»","",'Section 10a Plan_Diffusion'!I115))</f>
        <v/>
      </c>
      <c r="Q660" s="43" t="str">
        <f>IF('Section 10a Plan_Diffusion'!J115="","",IF('Section 10a Plan_Diffusion'!J115="«Choisir»","",'Section 10a Plan_Diffusion'!J115))</f>
        <v/>
      </c>
      <c r="R660" s="7" t="str">
        <f>IF('Section 10a Plan_Diffusion'!K115="","",'Section 10a Plan_Diffusion'!K115)</f>
        <v/>
      </c>
      <c r="S660" s="7" t="str">
        <f>IF('Section 10a Plan_Diffusion'!L115="","",'Section 10a Plan_Diffusion'!L115)</f>
        <v/>
      </c>
      <c r="T660" s="7" t="str">
        <f>IF('Section 10a Plan_Diffusion'!M115="","",'Section 10a Plan_Diffusion'!M115)</f>
        <v/>
      </c>
      <c r="U660" s="7" t="str">
        <f>IF('Section 10a Plan_Diffusion'!N115="","",'Section 10a Plan_Diffusion'!N115)</f>
        <v/>
      </c>
      <c r="V660" s="7">
        <f>'Section 10a Plan_Diffusion'!O115</f>
        <v>0</v>
      </c>
      <c r="W660" s="36">
        <f>'Section 10a Plan_Diffusion'!P115</f>
        <v>0</v>
      </c>
      <c r="X660" s="36">
        <f>'Section 10a Plan_Diffusion'!Q115</f>
        <v>0</v>
      </c>
      <c r="Y660" s="36">
        <f>'Section 10a Plan_Diffusion'!R115</f>
        <v>0</v>
      </c>
      <c r="Z660" s="36">
        <f>'Section 10a Plan_Diffusion'!S115</f>
        <v>0</v>
      </c>
      <c r="AA660" s="7">
        <f>'Section 10a Plan_Diffusion'!T115</f>
        <v>0</v>
      </c>
      <c r="AB660" s="7">
        <f>'Section 10a Plan_Diffusion'!U115</f>
        <v>0</v>
      </c>
    </row>
    <row r="661" spans="1:28">
      <c r="A661" s="7">
        <f>'Identification '!$F$11</f>
        <v>0</v>
      </c>
      <c r="B661" s="1276" t="str">
        <f>IF(AND('Identification '!$F$11="",'Identification '!$F$15&lt;&gt;""),'Identification '!$F$15,IF('Identification '!$F$11="","",IF('Identification '!$F$13="Inscrire le nom de votre organisme dans la cellule F15",'Identification '!$F$15,'Identification '!$F$13)))</f>
        <v/>
      </c>
      <c r="C661" s="7" t="str">
        <f>REF!$BM$8</f>
        <v>2026-2027</v>
      </c>
      <c r="D661" s="7" t="s">
        <v>3185</v>
      </c>
      <c r="E661" s="43" t="str">
        <f>'Identification '!$F$17</f>
        <v/>
      </c>
      <c r="F661" s="7" t="str">
        <f>'Identification '!$G$18</f>
        <v/>
      </c>
      <c r="G661" s="167" t="str">
        <f>IF('Section 10a Plan_Diffusion'!$D$6="","",'Section 10a Plan_Diffusion'!$D$6)</f>
        <v/>
      </c>
      <c r="H661" s="7" t="str">
        <f>IF('Section 10a Plan_Diffusion'!$D$8="","",'Section 10a Plan_Diffusion'!$D$8)</f>
        <v/>
      </c>
      <c r="I661" s="7" t="str">
        <f>IF('Section 10a Plan_Diffusion'!$K$8="","",'Section 10a Plan_Diffusion'!$K$8)</f>
        <v/>
      </c>
      <c r="J661" s="43" t="str">
        <f>IF('Section 10a Plan_Diffusion'!C116="","",'Section 10a Plan_Diffusion'!C116)</f>
        <v/>
      </c>
      <c r="K661" s="1177" t="str">
        <f>IF('Section 10a Plan_Diffusion'!D116="","",'Section 10a Plan_Diffusion'!D116)</f>
        <v/>
      </c>
      <c r="L661" s="43" t="str">
        <f>IF('Section 10a Plan_Diffusion'!E116="","",IF('Section 10a Plan_Diffusion'!E116="«Choisir»","",'Section 10a Plan_Diffusion'!E116))</f>
        <v/>
      </c>
      <c r="M661" s="43" t="str">
        <f>IF('Section 10a Plan_Diffusion'!F116="","",IF('Section 10a Plan_Diffusion'!F116="«Choisir»","",'Section 10a Plan_Diffusion'!F116))</f>
        <v/>
      </c>
      <c r="N661" s="43" t="str">
        <f>IF('Section 10a Plan_Diffusion'!G116="","",'Section 10a Plan_Diffusion'!G116)</f>
        <v/>
      </c>
      <c r="O661" s="43" t="str">
        <f>IF('Section 10a Plan_Diffusion'!H116="","",'Section 10a Plan_Diffusion'!H116)</f>
        <v/>
      </c>
      <c r="P661" s="43" t="str">
        <f>IF('Section 10a Plan_Diffusion'!I116="","",IF('Section 10a Plan_Diffusion'!I116="«Choisir»","",'Section 10a Plan_Diffusion'!I116))</f>
        <v/>
      </c>
      <c r="Q661" s="43" t="str">
        <f>IF('Section 10a Plan_Diffusion'!J116="","",IF('Section 10a Plan_Diffusion'!J116="«Choisir»","",'Section 10a Plan_Diffusion'!J116))</f>
        <v/>
      </c>
      <c r="R661" s="7" t="str">
        <f>IF('Section 10a Plan_Diffusion'!K116="","",'Section 10a Plan_Diffusion'!K116)</f>
        <v/>
      </c>
      <c r="S661" s="7" t="str">
        <f>IF('Section 10a Plan_Diffusion'!L116="","",'Section 10a Plan_Diffusion'!L116)</f>
        <v/>
      </c>
      <c r="T661" s="7" t="str">
        <f>IF('Section 10a Plan_Diffusion'!M116="","",'Section 10a Plan_Diffusion'!M116)</f>
        <v/>
      </c>
      <c r="U661" s="7" t="str">
        <f>IF('Section 10a Plan_Diffusion'!N116="","",'Section 10a Plan_Diffusion'!N116)</f>
        <v/>
      </c>
      <c r="V661" s="7">
        <f>'Section 10a Plan_Diffusion'!O116</f>
        <v>0</v>
      </c>
      <c r="W661" s="36">
        <f>'Section 10a Plan_Diffusion'!P116</f>
        <v>0</v>
      </c>
      <c r="X661" s="36">
        <f>'Section 10a Plan_Diffusion'!Q116</f>
        <v>0</v>
      </c>
      <c r="Y661" s="36">
        <f>'Section 10a Plan_Diffusion'!R116</f>
        <v>0</v>
      </c>
      <c r="Z661" s="36">
        <f>'Section 10a Plan_Diffusion'!S116</f>
        <v>0</v>
      </c>
      <c r="AA661" s="7">
        <f>'Section 10a Plan_Diffusion'!T116</f>
        <v>0</v>
      </c>
      <c r="AB661" s="7">
        <f>'Section 10a Plan_Diffusion'!U116</f>
        <v>0</v>
      </c>
    </row>
    <row r="662" spans="1:28">
      <c r="A662" s="7">
        <f>'Identification '!$F$11</f>
        <v>0</v>
      </c>
      <c r="B662" s="1276" t="str">
        <f>IF(AND('Identification '!$F$11="",'Identification '!$F$15&lt;&gt;""),'Identification '!$F$15,IF('Identification '!$F$11="","",IF('Identification '!$F$13="Inscrire le nom de votre organisme dans la cellule F15",'Identification '!$F$15,'Identification '!$F$13)))</f>
        <v/>
      </c>
      <c r="C662" s="7" t="str">
        <f>REF!$BM$8</f>
        <v>2026-2027</v>
      </c>
      <c r="D662" s="7" t="s">
        <v>3185</v>
      </c>
      <c r="E662" s="43" t="str">
        <f>'Identification '!$F$17</f>
        <v/>
      </c>
      <c r="F662" s="7" t="str">
        <f>'Identification '!$G$18</f>
        <v/>
      </c>
      <c r="G662" s="167" t="str">
        <f>IF('Section 10a Plan_Diffusion'!$D$6="","",'Section 10a Plan_Diffusion'!$D$6)</f>
        <v/>
      </c>
      <c r="H662" s="7" t="str">
        <f>IF('Section 10a Plan_Diffusion'!$D$8="","",'Section 10a Plan_Diffusion'!$D$8)</f>
        <v/>
      </c>
      <c r="I662" s="7" t="str">
        <f>IF('Section 10a Plan_Diffusion'!$K$8="","",'Section 10a Plan_Diffusion'!$K$8)</f>
        <v/>
      </c>
      <c r="J662" s="43" t="str">
        <f>IF('Section 10a Plan_Diffusion'!C117="","",'Section 10a Plan_Diffusion'!C117)</f>
        <v/>
      </c>
      <c r="K662" s="1177" t="str">
        <f>IF('Section 10a Plan_Diffusion'!D117="","",'Section 10a Plan_Diffusion'!D117)</f>
        <v/>
      </c>
      <c r="L662" s="43" t="str">
        <f>IF('Section 10a Plan_Diffusion'!E117="","",IF('Section 10a Plan_Diffusion'!E117="«Choisir»","",'Section 10a Plan_Diffusion'!E117))</f>
        <v/>
      </c>
      <c r="M662" s="43" t="str">
        <f>IF('Section 10a Plan_Diffusion'!F117="","",IF('Section 10a Plan_Diffusion'!F117="«Choisir»","",'Section 10a Plan_Diffusion'!F117))</f>
        <v/>
      </c>
      <c r="N662" s="43" t="str">
        <f>IF('Section 10a Plan_Diffusion'!G117="","",'Section 10a Plan_Diffusion'!G117)</f>
        <v/>
      </c>
      <c r="O662" s="43" t="str">
        <f>IF('Section 10a Plan_Diffusion'!H117="","",'Section 10a Plan_Diffusion'!H117)</f>
        <v/>
      </c>
      <c r="P662" s="43" t="str">
        <f>IF('Section 10a Plan_Diffusion'!I117="","",IF('Section 10a Plan_Diffusion'!I117="«Choisir»","",'Section 10a Plan_Diffusion'!I117))</f>
        <v/>
      </c>
      <c r="Q662" s="43" t="str">
        <f>IF('Section 10a Plan_Diffusion'!J117="","",IF('Section 10a Plan_Diffusion'!J117="«Choisir»","",'Section 10a Plan_Diffusion'!J117))</f>
        <v/>
      </c>
      <c r="R662" s="7" t="str">
        <f>IF('Section 10a Plan_Diffusion'!K117="","",'Section 10a Plan_Diffusion'!K117)</f>
        <v/>
      </c>
      <c r="S662" s="7" t="str">
        <f>IF('Section 10a Plan_Diffusion'!L117="","",'Section 10a Plan_Diffusion'!L117)</f>
        <v/>
      </c>
      <c r="T662" s="7" t="str">
        <f>IF('Section 10a Plan_Diffusion'!M117="","",'Section 10a Plan_Diffusion'!M117)</f>
        <v/>
      </c>
      <c r="U662" s="7" t="str">
        <f>IF('Section 10a Plan_Diffusion'!N117="","",'Section 10a Plan_Diffusion'!N117)</f>
        <v/>
      </c>
      <c r="V662" s="7">
        <f>'Section 10a Plan_Diffusion'!O117</f>
        <v>0</v>
      </c>
      <c r="W662" s="36">
        <f>'Section 10a Plan_Diffusion'!P117</f>
        <v>0</v>
      </c>
      <c r="X662" s="36">
        <f>'Section 10a Plan_Diffusion'!Q117</f>
        <v>0</v>
      </c>
      <c r="Y662" s="36">
        <f>'Section 10a Plan_Diffusion'!R117</f>
        <v>0</v>
      </c>
      <c r="Z662" s="36">
        <f>'Section 10a Plan_Diffusion'!S117</f>
        <v>0</v>
      </c>
      <c r="AA662" s="7">
        <f>'Section 10a Plan_Diffusion'!T117</f>
        <v>0</v>
      </c>
      <c r="AB662" s="7">
        <f>'Section 10a Plan_Diffusion'!U117</f>
        <v>0</v>
      </c>
    </row>
    <row r="663" spans="1:28">
      <c r="A663" s="7">
        <f>'Identification '!$F$11</f>
        <v>0</v>
      </c>
      <c r="B663" s="1276" t="str">
        <f>IF(AND('Identification '!$F$11="",'Identification '!$F$15&lt;&gt;""),'Identification '!$F$15,IF('Identification '!$F$11="","",IF('Identification '!$F$13="Inscrire le nom de votre organisme dans la cellule F15",'Identification '!$F$15,'Identification '!$F$13)))</f>
        <v/>
      </c>
      <c r="C663" s="7" t="str">
        <f>REF!$BM$8</f>
        <v>2026-2027</v>
      </c>
      <c r="D663" s="7" t="s">
        <v>3185</v>
      </c>
      <c r="E663" s="43" t="str">
        <f>'Identification '!$F$17</f>
        <v/>
      </c>
      <c r="F663" s="7" t="str">
        <f>'Identification '!$G$18</f>
        <v/>
      </c>
      <c r="G663" s="167" t="str">
        <f>IF('Section 10a Plan_Diffusion'!$D$6="","",'Section 10a Plan_Diffusion'!$D$6)</f>
        <v/>
      </c>
      <c r="H663" s="7" t="str">
        <f>IF('Section 10a Plan_Diffusion'!$D$8="","",'Section 10a Plan_Diffusion'!$D$8)</f>
        <v/>
      </c>
      <c r="I663" s="7" t="str">
        <f>IF('Section 10a Plan_Diffusion'!$K$8="","",'Section 10a Plan_Diffusion'!$K$8)</f>
        <v/>
      </c>
      <c r="J663" s="43" t="str">
        <f>IF('Section 10a Plan_Diffusion'!C118="","",'Section 10a Plan_Diffusion'!C118)</f>
        <v/>
      </c>
      <c r="K663" s="1177" t="str">
        <f>IF('Section 10a Plan_Diffusion'!D118="","",'Section 10a Plan_Diffusion'!D118)</f>
        <v/>
      </c>
      <c r="L663" s="43" t="str">
        <f>IF('Section 10a Plan_Diffusion'!E118="","",IF('Section 10a Plan_Diffusion'!E118="«Choisir»","",'Section 10a Plan_Diffusion'!E118))</f>
        <v/>
      </c>
      <c r="M663" s="43" t="str">
        <f>IF('Section 10a Plan_Diffusion'!F118="","",IF('Section 10a Plan_Diffusion'!F118="«Choisir»","",'Section 10a Plan_Diffusion'!F118))</f>
        <v/>
      </c>
      <c r="N663" s="43" t="str">
        <f>IF('Section 10a Plan_Diffusion'!G118="","",'Section 10a Plan_Diffusion'!G118)</f>
        <v/>
      </c>
      <c r="O663" s="43" t="str">
        <f>IF('Section 10a Plan_Diffusion'!H118="","",'Section 10a Plan_Diffusion'!H118)</f>
        <v/>
      </c>
      <c r="P663" s="43" t="str">
        <f>IF('Section 10a Plan_Diffusion'!I118="","",IF('Section 10a Plan_Diffusion'!I118="«Choisir»","",'Section 10a Plan_Diffusion'!I118))</f>
        <v/>
      </c>
      <c r="Q663" s="43" t="str">
        <f>IF('Section 10a Plan_Diffusion'!J118="","",IF('Section 10a Plan_Diffusion'!J118="«Choisir»","",'Section 10a Plan_Diffusion'!J118))</f>
        <v/>
      </c>
      <c r="R663" s="7" t="str">
        <f>IF('Section 10a Plan_Diffusion'!K118="","",'Section 10a Plan_Diffusion'!K118)</f>
        <v/>
      </c>
      <c r="S663" s="7" t="str">
        <f>IF('Section 10a Plan_Diffusion'!L118="","",'Section 10a Plan_Diffusion'!L118)</f>
        <v/>
      </c>
      <c r="T663" s="7" t="str">
        <f>IF('Section 10a Plan_Diffusion'!M118="","",'Section 10a Plan_Diffusion'!M118)</f>
        <v/>
      </c>
      <c r="U663" s="7" t="str">
        <f>IF('Section 10a Plan_Diffusion'!N118="","",'Section 10a Plan_Diffusion'!N118)</f>
        <v/>
      </c>
      <c r="V663" s="7">
        <f>'Section 10a Plan_Diffusion'!O118</f>
        <v>0</v>
      </c>
      <c r="W663" s="36">
        <f>'Section 10a Plan_Diffusion'!P118</f>
        <v>0</v>
      </c>
      <c r="X663" s="36">
        <f>'Section 10a Plan_Diffusion'!Q118</f>
        <v>0</v>
      </c>
      <c r="Y663" s="36">
        <f>'Section 10a Plan_Diffusion'!R118</f>
        <v>0</v>
      </c>
      <c r="Z663" s="36">
        <f>'Section 10a Plan_Diffusion'!S118</f>
        <v>0</v>
      </c>
      <c r="AA663" s="7">
        <f>'Section 10a Plan_Diffusion'!T118</f>
        <v>0</v>
      </c>
      <c r="AB663" s="7">
        <f>'Section 10a Plan_Diffusion'!U118</f>
        <v>0</v>
      </c>
    </row>
    <row r="664" spans="1:28">
      <c r="A664" s="7">
        <f>'Identification '!$F$11</f>
        <v>0</v>
      </c>
      <c r="B664" s="1276" t="str">
        <f>IF(AND('Identification '!$F$11="",'Identification '!$F$15&lt;&gt;""),'Identification '!$F$15,IF('Identification '!$F$11="","",IF('Identification '!$F$13="Inscrire le nom de votre organisme dans la cellule F15",'Identification '!$F$15,'Identification '!$F$13)))</f>
        <v/>
      </c>
      <c r="C664" s="7" t="str">
        <f>REF!$BM$8</f>
        <v>2026-2027</v>
      </c>
      <c r="D664" s="7" t="s">
        <v>3185</v>
      </c>
      <c r="E664" s="43" t="str">
        <f>'Identification '!$F$17</f>
        <v/>
      </c>
      <c r="F664" s="7" t="str">
        <f>'Identification '!$G$18</f>
        <v/>
      </c>
      <c r="G664" s="167" t="str">
        <f>IF('Section 10a Plan_Diffusion'!$D$6="","",'Section 10a Plan_Diffusion'!$D$6)</f>
        <v/>
      </c>
      <c r="H664" s="7" t="str">
        <f>IF('Section 10a Plan_Diffusion'!$D$8="","",'Section 10a Plan_Diffusion'!$D$8)</f>
        <v/>
      </c>
      <c r="I664" s="7" t="str">
        <f>IF('Section 10a Plan_Diffusion'!$K$8="","",'Section 10a Plan_Diffusion'!$K$8)</f>
        <v/>
      </c>
      <c r="J664" s="43" t="str">
        <f>IF('Section 10a Plan_Diffusion'!C119="","",'Section 10a Plan_Diffusion'!C119)</f>
        <v/>
      </c>
      <c r="K664" s="1177" t="str">
        <f>IF('Section 10a Plan_Diffusion'!D119="","",'Section 10a Plan_Diffusion'!D119)</f>
        <v/>
      </c>
      <c r="L664" s="43" t="str">
        <f>IF('Section 10a Plan_Diffusion'!E119="","",IF('Section 10a Plan_Diffusion'!E119="«Choisir»","",'Section 10a Plan_Diffusion'!E119))</f>
        <v/>
      </c>
      <c r="M664" s="43" t="str">
        <f>IF('Section 10a Plan_Diffusion'!F119="","",IF('Section 10a Plan_Diffusion'!F119="«Choisir»","",'Section 10a Plan_Diffusion'!F119))</f>
        <v/>
      </c>
      <c r="N664" s="43" t="str">
        <f>IF('Section 10a Plan_Diffusion'!G119="","",'Section 10a Plan_Diffusion'!G119)</f>
        <v/>
      </c>
      <c r="O664" s="43" t="str">
        <f>IF('Section 10a Plan_Diffusion'!H119="","",'Section 10a Plan_Diffusion'!H119)</f>
        <v/>
      </c>
      <c r="P664" s="43" t="str">
        <f>IF('Section 10a Plan_Diffusion'!I119="","",IF('Section 10a Plan_Diffusion'!I119="«Choisir»","",'Section 10a Plan_Diffusion'!I119))</f>
        <v/>
      </c>
      <c r="Q664" s="43" t="str">
        <f>IF('Section 10a Plan_Diffusion'!J119="","",IF('Section 10a Plan_Diffusion'!J119="«Choisir»","",'Section 10a Plan_Diffusion'!J119))</f>
        <v/>
      </c>
      <c r="R664" s="7" t="str">
        <f>IF('Section 10a Plan_Diffusion'!K119="","",'Section 10a Plan_Diffusion'!K119)</f>
        <v/>
      </c>
      <c r="S664" s="7" t="str">
        <f>IF('Section 10a Plan_Diffusion'!L119="","",'Section 10a Plan_Diffusion'!L119)</f>
        <v/>
      </c>
      <c r="T664" s="7" t="str">
        <f>IF('Section 10a Plan_Diffusion'!M119="","",'Section 10a Plan_Diffusion'!M119)</f>
        <v/>
      </c>
      <c r="U664" s="7" t="str">
        <f>IF('Section 10a Plan_Diffusion'!N119="","",'Section 10a Plan_Diffusion'!N119)</f>
        <v/>
      </c>
      <c r="V664" s="7">
        <f>'Section 10a Plan_Diffusion'!O119</f>
        <v>0</v>
      </c>
      <c r="W664" s="36">
        <f>'Section 10a Plan_Diffusion'!P119</f>
        <v>0</v>
      </c>
      <c r="X664" s="36">
        <f>'Section 10a Plan_Diffusion'!Q119</f>
        <v>0</v>
      </c>
      <c r="Y664" s="36">
        <f>'Section 10a Plan_Diffusion'!R119</f>
        <v>0</v>
      </c>
      <c r="Z664" s="36">
        <f>'Section 10a Plan_Diffusion'!S119</f>
        <v>0</v>
      </c>
      <c r="AA664" s="7">
        <f>'Section 10a Plan_Diffusion'!T119</f>
        <v>0</v>
      </c>
      <c r="AB664" s="7">
        <f>'Section 10a Plan_Diffusion'!U119</f>
        <v>0</v>
      </c>
    </row>
    <row r="665" spans="1:28">
      <c r="A665" s="7">
        <f>'Identification '!$F$11</f>
        <v>0</v>
      </c>
      <c r="B665" s="1276" t="str">
        <f>IF(AND('Identification '!$F$11="",'Identification '!$F$15&lt;&gt;""),'Identification '!$F$15,IF('Identification '!$F$11="","",IF('Identification '!$F$13="Inscrire le nom de votre organisme dans la cellule F15",'Identification '!$F$15,'Identification '!$F$13)))</f>
        <v/>
      </c>
      <c r="C665" s="7" t="str">
        <f>REF!$BM$8</f>
        <v>2026-2027</v>
      </c>
      <c r="D665" s="7" t="s">
        <v>3185</v>
      </c>
      <c r="E665" s="43" t="str">
        <f>'Identification '!$F$17</f>
        <v/>
      </c>
      <c r="F665" s="7" t="str">
        <f>'Identification '!$G$18</f>
        <v/>
      </c>
      <c r="G665" s="167" t="str">
        <f>IF('Section 10a Plan_Diffusion'!$D$6="","",'Section 10a Plan_Diffusion'!$D$6)</f>
        <v/>
      </c>
      <c r="H665" s="7" t="str">
        <f>IF('Section 10a Plan_Diffusion'!$D$8="","",'Section 10a Plan_Diffusion'!$D$8)</f>
        <v/>
      </c>
      <c r="I665" s="7" t="str">
        <f>IF('Section 10a Plan_Diffusion'!$K$8="","",'Section 10a Plan_Diffusion'!$K$8)</f>
        <v/>
      </c>
      <c r="J665" s="43" t="str">
        <f>IF('Section 10a Plan_Diffusion'!C120="","",'Section 10a Plan_Diffusion'!C120)</f>
        <v/>
      </c>
      <c r="K665" s="1177" t="str">
        <f>IF('Section 10a Plan_Diffusion'!D120="","",'Section 10a Plan_Diffusion'!D120)</f>
        <v/>
      </c>
      <c r="L665" s="43" t="str">
        <f>IF('Section 10a Plan_Diffusion'!E120="","",IF('Section 10a Plan_Diffusion'!E120="«Choisir»","",'Section 10a Plan_Diffusion'!E120))</f>
        <v/>
      </c>
      <c r="M665" s="43" t="str">
        <f>IF('Section 10a Plan_Diffusion'!F120="","",IF('Section 10a Plan_Diffusion'!F120="«Choisir»","",'Section 10a Plan_Diffusion'!F120))</f>
        <v/>
      </c>
      <c r="N665" s="43" t="str">
        <f>IF('Section 10a Plan_Diffusion'!G120="","",'Section 10a Plan_Diffusion'!G120)</f>
        <v/>
      </c>
      <c r="O665" s="43" t="str">
        <f>IF('Section 10a Plan_Diffusion'!H120="","",'Section 10a Plan_Diffusion'!H120)</f>
        <v/>
      </c>
      <c r="P665" s="43" t="str">
        <f>IF('Section 10a Plan_Diffusion'!I120="","",IF('Section 10a Plan_Diffusion'!I120="«Choisir»","",'Section 10a Plan_Diffusion'!I120))</f>
        <v/>
      </c>
      <c r="Q665" s="43" t="str">
        <f>IF('Section 10a Plan_Diffusion'!J120="","",IF('Section 10a Plan_Diffusion'!J120="«Choisir»","",'Section 10a Plan_Diffusion'!J120))</f>
        <v/>
      </c>
      <c r="R665" s="7" t="str">
        <f>IF('Section 10a Plan_Diffusion'!K120="","",'Section 10a Plan_Diffusion'!K120)</f>
        <v/>
      </c>
      <c r="S665" s="7" t="str">
        <f>IF('Section 10a Plan_Diffusion'!L120="","",'Section 10a Plan_Diffusion'!L120)</f>
        <v/>
      </c>
      <c r="T665" s="7" t="str">
        <f>IF('Section 10a Plan_Diffusion'!M120="","",'Section 10a Plan_Diffusion'!M120)</f>
        <v/>
      </c>
      <c r="U665" s="7" t="str">
        <f>IF('Section 10a Plan_Diffusion'!N120="","",'Section 10a Plan_Diffusion'!N120)</f>
        <v/>
      </c>
      <c r="V665" s="7">
        <f>'Section 10a Plan_Diffusion'!O120</f>
        <v>0</v>
      </c>
      <c r="W665" s="36">
        <f>'Section 10a Plan_Diffusion'!P120</f>
        <v>0</v>
      </c>
      <c r="X665" s="36">
        <f>'Section 10a Plan_Diffusion'!Q120</f>
        <v>0</v>
      </c>
      <c r="Y665" s="36">
        <f>'Section 10a Plan_Diffusion'!R120</f>
        <v>0</v>
      </c>
      <c r="Z665" s="36">
        <f>'Section 10a Plan_Diffusion'!S120</f>
        <v>0</v>
      </c>
      <c r="AA665" s="7">
        <f>'Section 10a Plan_Diffusion'!T120</f>
        <v>0</v>
      </c>
      <c r="AB665" s="7">
        <f>'Section 10a Plan_Diffusion'!U120</f>
        <v>0</v>
      </c>
    </row>
    <row r="666" spans="1:28">
      <c r="A666" s="7">
        <f>'Identification '!$F$11</f>
        <v>0</v>
      </c>
      <c r="B666" s="1276" t="str">
        <f>IF(AND('Identification '!$F$11="",'Identification '!$F$15&lt;&gt;""),'Identification '!$F$15,IF('Identification '!$F$11="","",IF('Identification '!$F$13="Inscrire le nom de votre organisme dans la cellule F15",'Identification '!$F$15,'Identification '!$F$13)))</f>
        <v/>
      </c>
      <c r="C666" s="7" t="str">
        <f>REF!$BM$8</f>
        <v>2026-2027</v>
      </c>
      <c r="D666" s="7" t="s">
        <v>3185</v>
      </c>
      <c r="E666" s="43" t="str">
        <f>'Identification '!$F$17</f>
        <v/>
      </c>
      <c r="F666" s="7" t="str">
        <f>'Identification '!$G$18</f>
        <v/>
      </c>
      <c r="G666" s="167" t="str">
        <f>IF('Section 10a Plan_Diffusion'!$D$6="","",'Section 10a Plan_Diffusion'!$D$6)</f>
        <v/>
      </c>
      <c r="H666" s="7" t="str">
        <f>IF('Section 10a Plan_Diffusion'!$D$8="","",'Section 10a Plan_Diffusion'!$D$8)</f>
        <v/>
      </c>
      <c r="I666" s="7" t="str">
        <f>IF('Section 10a Plan_Diffusion'!$K$8="","",'Section 10a Plan_Diffusion'!$K$8)</f>
        <v/>
      </c>
      <c r="J666" s="43" t="str">
        <f>IF('Section 10a Plan_Diffusion'!C121="","",'Section 10a Plan_Diffusion'!C121)</f>
        <v/>
      </c>
      <c r="K666" s="1177" t="str">
        <f>IF('Section 10a Plan_Diffusion'!D121="","",'Section 10a Plan_Diffusion'!D121)</f>
        <v/>
      </c>
      <c r="L666" s="43" t="str">
        <f>IF('Section 10a Plan_Diffusion'!E121="","",IF('Section 10a Plan_Diffusion'!E121="«Choisir»","",'Section 10a Plan_Diffusion'!E121))</f>
        <v/>
      </c>
      <c r="M666" s="43" t="str">
        <f>IF('Section 10a Plan_Diffusion'!F121="","",IF('Section 10a Plan_Diffusion'!F121="«Choisir»","",'Section 10a Plan_Diffusion'!F121))</f>
        <v/>
      </c>
      <c r="N666" s="43" t="str">
        <f>IF('Section 10a Plan_Diffusion'!G121="","",'Section 10a Plan_Diffusion'!G121)</f>
        <v/>
      </c>
      <c r="O666" s="43" t="str">
        <f>IF('Section 10a Plan_Diffusion'!H121="","",'Section 10a Plan_Diffusion'!H121)</f>
        <v/>
      </c>
      <c r="P666" s="43" t="str">
        <f>IF('Section 10a Plan_Diffusion'!I121="","",IF('Section 10a Plan_Diffusion'!I121="«Choisir»","",'Section 10a Plan_Diffusion'!I121))</f>
        <v/>
      </c>
      <c r="Q666" s="43" t="str">
        <f>IF('Section 10a Plan_Diffusion'!J121="","",IF('Section 10a Plan_Diffusion'!J121="«Choisir»","",'Section 10a Plan_Diffusion'!J121))</f>
        <v/>
      </c>
      <c r="R666" s="7" t="str">
        <f>IF('Section 10a Plan_Diffusion'!K121="","",'Section 10a Plan_Diffusion'!K121)</f>
        <v/>
      </c>
      <c r="S666" s="7" t="str">
        <f>IF('Section 10a Plan_Diffusion'!L121="","",'Section 10a Plan_Diffusion'!L121)</f>
        <v/>
      </c>
      <c r="T666" s="7" t="str">
        <f>IF('Section 10a Plan_Diffusion'!M121="","",'Section 10a Plan_Diffusion'!M121)</f>
        <v/>
      </c>
      <c r="U666" s="7" t="str">
        <f>IF('Section 10a Plan_Diffusion'!N121="","",'Section 10a Plan_Diffusion'!N121)</f>
        <v/>
      </c>
      <c r="V666" s="7">
        <f>'Section 10a Plan_Diffusion'!O121</f>
        <v>0</v>
      </c>
      <c r="W666" s="36">
        <f>'Section 10a Plan_Diffusion'!P121</f>
        <v>0</v>
      </c>
      <c r="X666" s="36">
        <f>'Section 10a Plan_Diffusion'!Q121</f>
        <v>0</v>
      </c>
      <c r="Y666" s="36">
        <f>'Section 10a Plan_Diffusion'!R121</f>
        <v>0</v>
      </c>
      <c r="Z666" s="36">
        <f>'Section 10a Plan_Diffusion'!S121</f>
        <v>0</v>
      </c>
      <c r="AA666" s="7">
        <f>'Section 10a Plan_Diffusion'!T121</f>
        <v>0</v>
      </c>
      <c r="AB666" s="7">
        <f>'Section 10a Plan_Diffusion'!U121</f>
        <v>0</v>
      </c>
    </row>
    <row r="667" spans="1:28">
      <c r="A667" s="7">
        <f>'Identification '!$F$11</f>
        <v>0</v>
      </c>
      <c r="B667" s="1276" t="str">
        <f>IF(AND('Identification '!$F$11="",'Identification '!$F$15&lt;&gt;""),'Identification '!$F$15,IF('Identification '!$F$11="","",IF('Identification '!$F$13="Inscrire le nom de votre organisme dans la cellule F15",'Identification '!$F$15,'Identification '!$F$13)))</f>
        <v/>
      </c>
      <c r="C667" s="7" t="str">
        <f>REF!$BM$8</f>
        <v>2026-2027</v>
      </c>
      <c r="D667" s="7" t="s">
        <v>3185</v>
      </c>
      <c r="E667" s="43" t="str">
        <f>'Identification '!$F$17</f>
        <v/>
      </c>
      <c r="F667" s="7" t="str">
        <f>'Identification '!$G$18</f>
        <v/>
      </c>
      <c r="G667" s="167" t="str">
        <f>IF('Section 10a Plan_Diffusion'!$D$6="","",'Section 10a Plan_Diffusion'!$D$6)</f>
        <v/>
      </c>
      <c r="H667" s="7" t="str">
        <f>IF('Section 10a Plan_Diffusion'!$D$8="","",'Section 10a Plan_Diffusion'!$D$8)</f>
        <v/>
      </c>
      <c r="I667" s="7" t="str">
        <f>IF('Section 10a Plan_Diffusion'!$K$8="","",'Section 10a Plan_Diffusion'!$K$8)</f>
        <v/>
      </c>
      <c r="J667" s="43" t="str">
        <f>IF('Section 10a Plan_Diffusion'!C122="","",'Section 10a Plan_Diffusion'!C122)</f>
        <v/>
      </c>
      <c r="K667" s="1177" t="str">
        <f>IF('Section 10a Plan_Diffusion'!D122="","",'Section 10a Plan_Diffusion'!D122)</f>
        <v/>
      </c>
      <c r="L667" s="43" t="str">
        <f>IF('Section 10a Plan_Diffusion'!E122="","",IF('Section 10a Plan_Diffusion'!E122="«Choisir»","",'Section 10a Plan_Diffusion'!E122))</f>
        <v/>
      </c>
      <c r="M667" s="43" t="str">
        <f>IF('Section 10a Plan_Diffusion'!F122="","",IF('Section 10a Plan_Diffusion'!F122="«Choisir»","",'Section 10a Plan_Diffusion'!F122))</f>
        <v/>
      </c>
      <c r="N667" s="43" t="str">
        <f>IF('Section 10a Plan_Diffusion'!G122="","",'Section 10a Plan_Diffusion'!G122)</f>
        <v/>
      </c>
      <c r="O667" s="43" t="str">
        <f>IF('Section 10a Plan_Diffusion'!H122="","",'Section 10a Plan_Diffusion'!H122)</f>
        <v/>
      </c>
      <c r="P667" s="43" t="str">
        <f>IF('Section 10a Plan_Diffusion'!I122="","",IF('Section 10a Plan_Diffusion'!I122="«Choisir»","",'Section 10a Plan_Diffusion'!I122))</f>
        <v/>
      </c>
      <c r="Q667" s="43" t="str">
        <f>IF('Section 10a Plan_Diffusion'!J122="","",IF('Section 10a Plan_Diffusion'!J122="«Choisir»","",'Section 10a Plan_Diffusion'!J122))</f>
        <v/>
      </c>
      <c r="R667" s="7" t="str">
        <f>IF('Section 10a Plan_Diffusion'!K122="","",'Section 10a Plan_Diffusion'!K122)</f>
        <v/>
      </c>
      <c r="S667" s="7" t="str">
        <f>IF('Section 10a Plan_Diffusion'!L122="","",'Section 10a Plan_Diffusion'!L122)</f>
        <v/>
      </c>
      <c r="T667" s="7" t="str">
        <f>IF('Section 10a Plan_Diffusion'!M122="","",'Section 10a Plan_Diffusion'!M122)</f>
        <v/>
      </c>
      <c r="U667" s="7" t="str">
        <f>IF('Section 10a Plan_Diffusion'!N122="","",'Section 10a Plan_Diffusion'!N122)</f>
        <v/>
      </c>
      <c r="V667" s="7">
        <f>'Section 10a Plan_Diffusion'!O122</f>
        <v>0</v>
      </c>
      <c r="W667" s="36">
        <f>'Section 10a Plan_Diffusion'!P122</f>
        <v>0</v>
      </c>
      <c r="X667" s="36">
        <f>'Section 10a Plan_Diffusion'!Q122</f>
        <v>0</v>
      </c>
      <c r="Y667" s="36">
        <f>'Section 10a Plan_Diffusion'!R122</f>
        <v>0</v>
      </c>
      <c r="Z667" s="36">
        <f>'Section 10a Plan_Diffusion'!S122</f>
        <v>0</v>
      </c>
      <c r="AA667" s="7">
        <f>'Section 10a Plan_Diffusion'!T122</f>
        <v>0</v>
      </c>
      <c r="AB667" s="7">
        <f>'Section 10a Plan_Diffusion'!U122</f>
        <v>0</v>
      </c>
    </row>
    <row r="668" spans="1:28">
      <c r="A668" s="7">
        <f>'Identification '!$F$11</f>
        <v>0</v>
      </c>
      <c r="B668" s="1276" t="str">
        <f>IF(AND('Identification '!$F$11="",'Identification '!$F$15&lt;&gt;""),'Identification '!$F$15,IF('Identification '!$F$11="","",IF('Identification '!$F$13="Inscrire le nom de votre organisme dans la cellule F15",'Identification '!$F$15,'Identification '!$F$13)))</f>
        <v/>
      </c>
      <c r="C668" s="7" t="str">
        <f>REF!$BM$8</f>
        <v>2026-2027</v>
      </c>
      <c r="D668" s="7" t="s">
        <v>3185</v>
      </c>
      <c r="E668" s="43" t="str">
        <f>'Identification '!$F$17</f>
        <v/>
      </c>
      <c r="F668" s="7" t="str">
        <f>'Identification '!$G$18</f>
        <v/>
      </c>
      <c r="G668" s="167" t="str">
        <f>IF('Section 10a Plan_Diffusion'!$D$6="","",'Section 10a Plan_Diffusion'!$D$6)</f>
        <v/>
      </c>
      <c r="H668" s="7" t="str">
        <f>IF('Section 10a Plan_Diffusion'!$D$8="","",'Section 10a Plan_Diffusion'!$D$8)</f>
        <v/>
      </c>
      <c r="I668" s="7" t="str">
        <f>IF('Section 10a Plan_Diffusion'!$K$8="","",'Section 10a Plan_Diffusion'!$K$8)</f>
        <v/>
      </c>
      <c r="J668" s="43" t="str">
        <f>IF('Section 10a Plan_Diffusion'!C123="","",'Section 10a Plan_Diffusion'!C123)</f>
        <v/>
      </c>
      <c r="K668" s="1177" t="str">
        <f>IF('Section 10a Plan_Diffusion'!D123="","",'Section 10a Plan_Diffusion'!D123)</f>
        <v/>
      </c>
      <c r="L668" s="43" t="str">
        <f>IF('Section 10a Plan_Diffusion'!E123="","",IF('Section 10a Plan_Diffusion'!E123="«Choisir»","",'Section 10a Plan_Diffusion'!E123))</f>
        <v/>
      </c>
      <c r="M668" s="43" t="str">
        <f>IF('Section 10a Plan_Diffusion'!F123="","",IF('Section 10a Plan_Diffusion'!F123="«Choisir»","",'Section 10a Plan_Diffusion'!F123))</f>
        <v/>
      </c>
      <c r="N668" s="43" t="str">
        <f>IF('Section 10a Plan_Diffusion'!G123="","",'Section 10a Plan_Diffusion'!G123)</f>
        <v/>
      </c>
      <c r="O668" s="43" t="str">
        <f>IF('Section 10a Plan_Diffusion'!H123="","",'Section 10a Plan_Diffusion'!H123)</f>
        <v/>
      </c>
      <c r="P668" s="43" t="str">
        <f>IF('Section 10a Plan_Diffusion'!I123="","",IF('Section 10a Plan_Diffusion'!I123="«Choisir»","",'Section 10a Plan_Diffusion'!I123))</f>
        <v/>
      </c>
      <c r="Q668" s="43" t="str">
        <f>IF('Section 10a Plan_Diffusion'!J123="","",IF('Section 10a Plan_Diffusion'!J123="«Choisir»","",'Section 10a Plan_Diffusion'!J123))</f>
        <v/>
      </c>
      <c r="R668" s="7" t="str">
        <f>IF('Section 10a Plan_Diffusion'!K123="","",'Section 10a Plan_Diffusion'!K123)</f>
        <v/>
      </c>
      <c r="S668" s="7" t="str">
        <f>IF('Section 10a Plan_Diffusion'!L123="","",'Section 10a Plan_Diffusion'!L123)</f>
        <v/>
      </c>
      <c r="T668" s="7" t="str">
        <f>IF('Section 10a Plan_Diffusion'!M123="","",'Section 10a Plan_Diffusion'!M123)</f>
        <v/>
      </c>
      <c r="U668" s="7" t="str">
        <f>IF('Section 10a Plan_Diffusion'!N123="","",'Section 10a Plan_Diffusion'!N123)</f>
        <v/>
      </c>
      <c r="V668" s="7">
        <f>'Section 10a Plan_Diffusion'!O123</f>
        <v>0</v>
      </c>
      <c r="W668" s="36">
        <f>'Section 10a Plan_Diffusion'!P123</f>
        <v>0</v>
      </c>
      <c r="X668" s="36">
        <f>'Section 10a Plan_Diffusion'!Q123</f>
        <v>0</v>
      </c>
      <c r="Y668" s="36">
        <f>'Section 10a Plan_Diffusion'!R123</f>
        <v>0</v>
      </c>
      <c r="Z668" s="36">
        <f>'Section 10a Plan_Diffusion'!S123</f>
        <v>0</v>
      </c>
      <c r="AA668" s="7">
        <f>'Section 10a Plan_Diffusion'!T123</f>
        <v>0</v>
      </c>
      <c r="AB668" s="7">
        <f>'Section 10a Plan_Diffusion'!U123</f>
        <v>0</v>
      </c>
    </row>
    <row r="669" spans="1:28">
      <c r="A669" s="7">
        <f>'Identification '!$F$11</f>
        <v>0</v>
      </c>
      <c r="B669" s="1276" t="str">
        <f>IF(AND('Identification '!$F$11="",'Identification '!$F$15&lt;&gt;""),'Identification '!$F$15,IF('Identification '!$F$11="","",IF('Identification '!$F$13="Inscrire le nom de votre organisme dans la cellule F15",'Identification '!$F$15,'Identification '!$F$13)))</f>
        <v/>
      </c>
      <c r="C669" s="7" t="str">
        <f>REF!$BM$8</f>
        <v>2026-2027</v>
      </c>
      <c r="D669" s="7" t="s">
        <v>3185</v>
      </c>
      <c r="E669" s="43" t="str">
        <f>'Identification '!$F$17</f>
        <v/>
      </c>
      <c r="F669" s="7" t="str">
        <f>'Identification '!$G$18</f>
        <v/>
      </c>
      <c r="G669" s="167" t="str">
        <f>IF('Section 10a Plan_Diffusion'!$D$6="","",'Section 10a Plan_Diffusion'!$D$6)</f>
        <v/>
      </c>
      <c r="H669" s="7" t="str">
        <f>IF('Section 10a Plan_Diffusion'!$D$8="","",'Section 10a Plan_Diffusion'!$D$8)</f>
        <v/>
      </c>
      <c r="I669" s="7" t="str">
        <f>IF('Section 10a Plan_Diffusion'!$K$8="","",'Section 10a Plan_Diffusion'!$K$8)</f>
        <v/>
      </c>
      <c r="J669" s="43" t="str">
        <f>IF('Section 10a Plan_Diffusion'!C124="","",'Section 10a Plan_Diffusion'!C124)</f>
        <v/>
      </c>
      <c r="K669" s="1177" t="str">
        <f>IF('Section 10a Plan_Diffusion'!D124="","",'Section 10a Plan_Diffusion'!D124)</f>
        <v/>
      </c>
      <c r="L669" s="43" t="str">
        <f>IF('Section 10a Plan_Diffusion'!E124="","",IF('Section 10a Plan_Diffusion'!E124="«Choisir»","",'Section 10a Plan_Diffusion'!E124))</f>
        <v/>
      </c>
      <c r="M669" s="43" t="str">
        <f>IF('Section 10a Plan_Diffusion'!F124="","",IF('Section 10a Plan_Diffusion'!F124="«Choisir»","",'Section 10a Plan_Diffusion'!F124))</f>
        <v/>
      </c>
      <c r="N669" s="43" t="str">
        <f>IF('Section 10a Plan_Diffusion'!G124="","",'Section 10a Plan_Diffusion'!G124)</f>
        <v/>
      </c>
      <c r="O669" s="43" t="str">
        <f>IF('Section 10a Plan_Diffusion'!H124="","",'Section 10a Plan_Diffusion'!H124)</f>
        <v/>
      </c>
      <c r="P669" s="43" t="str">
        <f>IF('Section 10a Plan_Diffusion'!I124="","",IF('Section 10a Plan_Diffusion'!I124="«Choisir»","",'Section 10a Plan_Diffusion'!I124))</f>
        <v/>
      </c>
      <c r="Q669" s="43" t="str">
        <f>IF('Section 10a Plan_Diffusion'!J124="","",IF('Section 10a Plan_Diffusion'!J124="«Choisir»","",'Section 10a Plan_Diffusion'!J124))</f>
        <v/>
      </c>
      <c r="R669" s="7" t="str">
        <f>IF('Section 10a Plan_Diffusion'!K124="","",'Section 10a Plan_Diffusion'!K124)</f>
        <v/>
      </c>
      <c r="S669" s="7" t="str">
        <f>IF('Section 10a Plan_Diffusion'!L124="","",'Section 10a Plan_Diffusion'!L124)</f>
        <v/>
      </c>
      <c r="T669" s="7" t="str">
        <f>IF('Section 10a Plan_Diffusion'!M124="","",'Section 10a Plan_Diffusion'!M124)</f>
        <v/>
      </c>
      <c r="U669" s="7" t="str">
        <f>IF('Section 10a Plan_Diffusion'!N124="","",'Section 10a Plan_Diffusion'!N124)</f>
        <v/>
      </c>
      <c r="V669" s="7">
        <f>'Section 10a Plan_Diffusion'!O124</f>
        <v>0</v>
      </c>
      <c r="W669" s="36">
        <f>'Section 10a Plan_Diffusion'!P124</f>
        <v>0</v>
      </c>
      <c r="X669" s="36">
        <f>'Section 10a Plan_Diffusion'!Q124</f>
        <v>0</v>
      </c>
      <c r="Y669" s="36">
        <f>'Section 10a Plan_Diffusion'!R124</f>
        <v>0</v>
      </c>
      <c r="Z669" s="36">
        <f>'Section 10a Plan_Diffusion'!S124</f>
        <v>0</v>
      </c>
      <c r="AA669" s="7">
        <f>'Section 10a Plan_Diffusion'!T124</f>
        <v>0</v>
      </c>
      <c r="AB669" s="7">
        <f>'Section 10a Plan_Diffusion'!U124</f>
        <v>0</v>
      </c>
    </row>
    <row r="670" spans="1:28">
      <c r="A670" s="7">
        <f>'Identification '!$F$11</f>
        <v>0</v>
      </c>
      <c r="B670" s="1276" t="str">
        <f>IF(AND('Identification '!$F$11="",'Identification '!$F$15&lt;&gt;""),'Identification '!$F$15,IF('Identification '!$F$11="","",IF('Identification '!$F$13="Inscrire le nom de votre organisme dans la cellule F15",'Identification '!$F$15,'Identification '!$F$13)))</f>
        <v/>
      </c>
      <c r="C670" s="7" t="str">
        <f>REF!$BM$8</f>
        <v>2026-2027</v>
      </c>
      <c r="D670" s="7" t="s">
        <v>3185</v>
      </c>
      <c r="E670" s="43" t="str">
        <f>'Identification '!$F$17</f>
        <v/>
      </c>
      <c r="F670" s="7" t="str">
        <f>'Identification '!$G$18</f>
        <v/>
      </c>
      <c r="G670" s="167" t="str">
        <f>IF('Section 10a Plan_Diffusion'!$D$6="","",'Section 10a Plan_Diffusion'!$D$6)</f>
        <v/>
      </c>
      <c r="H670" s="7" t="str">
        <f>IF('Section 10a Plan_Diffusion'!$D$8="","",'Section 10a Plan_Diffusion'!$D$8)</f>
        <v/>
      </c>
      <c r="I670" s="7" t="str">
        <f>IF('Section 10a Plan_Diffusion'!$K$8="","",'Section 10a Plan_Diffusion'!$K$8)</f>
        <v/>
      </c>
      <c r="J670" s="43" t="str">
        <f>IF('Section 10a Plan_Diffusion'!C125="","",'Section 10a Plan_Diffusion'!C125)</f>
        <v/>
      </c>
      <c r="K670" s="1177" t="str">
        <f>IF('Section 10a Plan_Diffusion'!D125="","",'Section 10a Plan_Diffusion'!D125)</f>
        <v/>
      </c>
      <c r="L670" s="43" t="str">
        <f>IF('Section 10a Plan_Diffusion'!E125="","",IF('Section 10a Plan_Diffusion'!E125="«Choisir»","",'Section 10a Plan_Diffusion'!E125))</f>
        <v/>
      </c>
      <c r="M670" s="43" t="str">
        <f>IF('Section 10a Plan_Diffusion'!F125="","",IF('Section 10a Plan_Diffusion'!F125="«Choisir»","",'Section 10a Plan_Diffusion'!F125))</f>
        <v/>
      </c>
      <c r="N670" s="43" t="str">
        <f>IF('Section 10a Plan_Diffusion'!G125="","",'Section 10a Plan_Diffusion'!G125)</f>
        <v/>
      </c>
      <c r="O670" s="43" t="str">
        <f>IF('Section 10a Plan_Diffusion'!H125="","",'Section 10a Plan_Diffusion'!H125)</f>
        <v/>
      </c>
      <c r="P670" s="43" t="str">
        <f>IF('Section 10a Plan_Diffusion'!I125="","",IF('Section 10a Plan_Diffusion'!I125="«Choisir»","",'Section 10a Plan_Diffusion'!I125))</f>
        <v/>
      </c>
      <c r="Q670" s="43" t="str">
        <f>IF('Section 10a Plan_Diffusion'!J125="","",IF('Section 10a Plan_Diffusion'!J125="«Choisir»","",'Section 10a Plan_Diffusion'!J125))</f>
        <v/>
      </c>
      <c r="R670" s="7" t="str">
        <f>IF('Section 10a Plan_Diffusion'!K125="","",'Section 10a Plan_Diffusion'!K125)</f>
        <v/>
      </c>
      <c r="S670" s="7" t="str">
        <f>IF('Section 10a Plan_Diffusion'!L125="","",'Section 10a Plan_Diffusion'!L125)</f>
        <v/>
      </c>
      <c r="T670" s="7" t="str">
        <f>IF('Section 10a Plan_Diffusion'!M125="","",'Section 10a Plan_Diffusion'!M125)</f>
        <v/>
      </c>
      <c r="U670" s="7" t="str">
        <f>IF('Section 10a Plan_Diffusion'!N125="","",'Section 10a Plan_Diffusion'!N125)</f>
        <v/>
      </c>
      <c r="V670" s="7">
        <f>'Section 10a Plan_Diffusion'!O125</f>
        <v>0</v>
      </c>
      <c r="W670" s="36">
        <f>'Section 10a Plan_Diffusion'!P125</f>
        <v>0</v>
      </c>
      <c r="X670" s="36">
        <f>'Section 10a Plan_Diffusion'!Q125</f>
        <v>0</v>
      </c>
      <c r="Y670" s="36">
        <f>'Section 10a Plan_Diffusion'!R125</f>
        <v>0</v>
      </c>
      <c r="Z670" s="36">
        <f>'Section 10a Plan_Diffusion'!S125</f>
        <v>0</v>
      </c>
      <c r="AA670" s="7">
        <f>'Section 10a Plan_Diffusion'!T125</f>
        <v>0</v>
      </c>
      <c r="AB670" s="7">
        <f>'Section 10a Plan_Diffusion'!U125</f>
        <v>0</v>
      </c>
    </row>
    <row r="671" spans="1:28">
      <c r="A671" s="7">
        <f>'Identification '!$F$11</f>
        <v>0</v>
      </c>
      <c r="B671" s="1276" t="str">
        <f>IF(AND('Identification '!$F$11="",'Identification '!$F$15&lt;&gt;""),'Identification '!$F$15,IF('Identification '!$F$11="","",IF('Identification '!$F$13="Inscrire le nom de votre organisme dans la cellule F15",'Identification '!$F$15,'Identification '!$F$13)))</f>
        <v/>
      </c>
      <c r="C671" s="7" t="str">
        <f>REF!$BM$8</f>
        <v>2026-2027</v>
      </c>
      <c r="D671" s="7" t="s">
        <v>3185</v>
      </c>
      <c r="E671" s="43" t="str">
        <f>'Identification '!$F$17</f>
        <v/>
      </c>
      <c r="F671" s="7" t="str">
        <f>'Identification '!$G$18</f>
        <v/>
      </c>
      <c r="G671" s="167" t="str">
        <f>IF('Section 10a Plan_Diffusion'!$D$6="","",'Section 10a Plan_Diffusion'!$D$6)</f>
        <v/>
      </c>
      <c r="H671" s="7" t="str">
        <f>IF('Section 10a Plan_Diffusion'!$D$8="","",'Section 10a Plan_Diffusion'!$D$8)</f>
        <v/>
      </c>
      <c r="I671" s="7" t="str">
        <f>IF('Section 10a Plan_Diffusion'!$K$8="","",'Section 10a Plan_Diffusion'!$K$8)</f>
        <v/>
      </c>
      <c r="J671" s="43" t="str">
        <f>IF('Section 10a Plan_Diffusion'!C126="","",'Section 10a Plan_Diffusion'!C126)</f>
        <v/>
      </c>
      <c r="K671" s="1177" t="str">
        <f>IF('Section 10a Plan_Diffusion'!D126="","",'Section 10a Plan_Diffusion'!D126)</f>
        <v/>
      </c>
      <c r="L671" s="43" t="str">
        <f>IF('Section 10a Plan_Diffusion'!E126="","",IF('Section 10a Plan_Diffusion'!E126="«Choisir»","",'Section 10a Plan_Diffusion'!E126))</f>
        <v/>
      </c>
      <c r="M671" s="43" t="str">
        <f>IF('Section 10a Plan_Diffusion'!F126="","",IF('Section 10a Plan_Diffusion'!F126="«Choisir»","",'Section 10a Plan_Diffusion'!F126))</f>
        <v/>
      </c>
      <c r="N671" s="43" t="str">
        <f>IF('Section 10a Plan_Diffusion'!G126="","",'Section 10a Plan_Diffusion'!G126)</f>
        <v/>
      </c>
      <c r="O671" s="43" t="str">
        <f>IF('Section 10a Plan_Diffusion'!H126="","",'Section 10a Plan_Diffusion'!H126)</f>
        <v/>
      </c>
      <c r="P671" s="43" t="str">
        <f>IF('Section 10a Plan_Diffusion'!I126="","",IF('Section 10a Plan_Diffusion'!I126="«Choisir»","",'Section 10a Plan_Diffusion'!I126))</f>
        <v/>
      </c>
      <c r="Q671" s="43" t="str">
        <f>IF('Section 10a Plan_Diffusion'!J126="","",IF('Section 10a Plan_Diffusion'!J126="«Choisir»","",'Section 10a Plan_Diffusion'!J126))</f>
        <v/>
      </c>
      <c r="R671" s="7" t="str">
        <f>IF('Section 10a Plan_Diffusion'!K126="","",'Section 10a Plan_Diffusion'!K126)</f>
        <v/>
      </c>
      <c r="S671" s="7" t="str">
        <f>IF('Section 10a Plan_Diffusion'!L126="","",'Section 10a Plan_Diffusion'!L126)</f>
        <v/>
      </c>
      <c r="T671" s="7" t="str">
        <f>IF('Section 10a Plan_Diffusion'!M126="","",'Section 10a Plan_Diffusion'!M126)</f>
        <v/>
      </c>
      <c r="U671" s="7" t="str">
        <f>IF('Section 10a Plan_Diffusion'!N126="","",'Section 10a Plan_Diffusion'!N126)</f>
        <v/>
      </c>
      <c r="V671" s="7">
        <f>'Section 10a Plan_Diffusion'!O126</f>
        <v>0</v>
      </c>
      <c r="W671" s="36">
        <f>'Section 10a Plan_Diffusion'!P126</f>
        <v>0</v>
      </c>
      <c r="X671" s="36">
        <f>'Section 10a Plan_Diffusion'!Q126</f>
        <v>0</v>
      </c>
      <c r="Y671" s="36">
        <f>'Section 10a Plan_Diffusion'!R126</f>
        <v>0</v>
      </c>
      <c r="Z671" s="36">
        <f>'Section 10a Plan_Diffusion'!S126</f>
        <v>0</v>
      </c>
      <c r="AA671" s="7">
        <f>'Section 10a Plan_Diffusion'!T126</f>
        <v>0</v>
      </c>
      <c r="AB671" s="7">
        <f>'Section 10a Plan_Diffusion'!U126</f>
        <v>0</v>
      </c>
    </row>
    <row r="672" spans="1:28">
      <c r="A672" s="7">
        <f>'Identification '!$F$11</f>
        <v>0</v>
      </c>
      <c r="B672" s="1276" t="str">
        <f>IF(AND('Identification '!$F$11="",'Identification '!$F$15&lt;&gt;""),'Identification '!$F$15,IF('Identification '!$F$11="","",IF('Identification '!$F$13="Inscrire le nom de votre organisme dans la cellule F15",'Identification '!$F$15,'Identification '!$F$13)))</f>
        <v/>
      </c>
      <c r="C672" s="7" t="str">
        <f>REF!$BM$8</f>
        <v>2026-2027</v>
      </c>
      <c r="D672" s="7" t="s">
        <v>3185</v>
      </c>
      <c r="E672" s="43" t="str">
        <f>'Identification '!$F$17</f>
        <v/>
      </c>
      <c r="F672" s="7" t="str">
        <f>'Identification '!$G$18</f>
        <v/>
      </c>
      <c r="G672" s="167" t="str">
        <f>IF('Section 10a Plan_Diffusion'!$D$6="","",'Section 10a Plan_Diffusion'!$D$6)</f>
        <v/>
      </c>
      <c r="H672" s="7" t="str">
        <f>IF('Section 10a Plan_Diffusion'!$D$8="","",'Section 10a Plan_Diffusion'!$D$8)</f>
        <v/>
      </c>
      <c r="I672" s="7" t="str">
        <f>IF('Section 10a Plan_Diffusion'!$K$8="","",'Section 10a Plan_Diffusion'!$K$8)</f>
        <v/>
      </c>
      <c r="J672" s="43" t="str">
        <f>IF('Section 10a Plan_Diffusion'!C127="","",'Section 10a Plan_Diffusion'!C127)</f>
        <v/>
      </c>
      <c r="K672" s="1177" t="str">
        <f>IF('Section 10a Plan_Diffusion'!D127="","",'Section 10a Plan_Diffusion'!D127)</f>
        <v/>
      </c>
      <c r="L672" s="43" t="str">
        <f>IF('Section 10a Plan_Diffusion'!E127="","",IF('Section 10a Plan_Diffusion'!E127="«Choisir»","",'Section 10a Plan_Diffusion'!E127))</f>
        <v/>
      </c>
      <c r="M672" s="43" t="str">
        <f>IF('Section 10a Plan_Diffusion'!F127="","",IF('Section 10a Plan_Diffusion'!F127="«Choisir»","",'Section 10a Plan_Diffusion'!F127))</f>
        <v/>
      </c>
      <c r="N672" s="43" t="str">
        <f>IF('Section 10a Plan_Diffusion'!G127="","",'Section 10a Plan_Diffusion'!G127)</f>
        <v/>
      </c>
      <c r="O672" s="43" t="str">
        <f>IF('Section 10a Plan_Diffusion'!H127="","",'Section 10a Plan_Diffusion'!H127)</f>
        <v/>
      </c>
      <c r="P672" s="43" t="str">
        <f>IF('Section 10a Plan_Diffusion'!I127="","",IF('Section 10a Plan_Diffusion'!I127="«Choisir»","",'Section 10a Plan_Diffusion'!I127))</f>
        <v/>
      </c>
      <c r="Q672" s="43" t="str">
        <f>IF('Section 10a Plan_Diffusion'!J127="","",IF('Section 10a Plan_Diffusion'!J127="«Choisir»","",'Section 10a Plan_Diffusion'!J127))</f>
        <v/>
      </c>
      <c r="R672" s="7" t="str">
        <f>IF('Section 10a Plan_Diffusion'!K127="","",'Section 10a Plan_Diffusion'!K127)</f>
        <v/>
      </c>
      <c r="S672" s="7" t="str">
        <f>IF('Section 10a Plan_Diffusion'!L127="","",'Section 10a Plan_Diffusion'!L127)</f>
        <v/>
      </c>
      <c r="T672" s="7" t="str">
        <f>IF('Section 10a Plan_Diffusion'!M127="","",'Section 10a Plan_Diffusion'!M127)</f>
        <v/>
      </c>
      <c r="U672" s="7" t="str">
        <f>IF('Section 10a Plan_Diffusion'!N127="","",'Section 10a Plan_Diffusion'!N127)</f>
        <v/>
      </c>
      <c r="V672" s="7">
        <f>'Section 10a Plan_Diffusion'!O127</f>
        <v>0</v>
      </c>
      <c r="W672" s="36">
        <f>'Section 10a Plan_Diffusion'!P127</f>
        <v>0</v>
      </c>
      <c r="X672" s="36">
        <f>'Section 10a Plan_Diffusion'!Q127</f>
        <v>0</v>
      </c>
      <c r="Y672" s="36">
        <f>'Section 10a Plan_Diffusion'!R127</f>
        <v>0</v>
      </c>
      <c r="Z672" s="36">
        <f>'Section 10a Plan_Diffusion'!S127</f>
        <v>0</v>
      </c>
      <c r="AA672" s="7">
        <f>'Section 10a Plan_Diffusion'!T127</f>
        <v>0</v>
      </c>
      <c r="AB672" s="7">
        <f>'Section 10a Plan_Diffusion'!U127</f>
        <v>0</v>
      </c>
    </row>
    <row r="673" spans="1:28">
      <c r="A673" s="7">
        <f>'Identification '!$F$11</f>
        <v>0</v>
      </c>
      <c r="B673" s="1276" t="str">
        <f>IF(AND('Identification '!$F$11="",'Identification '!$F$15&lt;&gt;""),'Identification '!$F$15,IF('Identification '!$F$11="","",IF('Identification '!$F$13="Inscrire le nom de votre organisme dans la cellule F15",'Identification '!$F$15,'Identification '!$F$13)))</f>
        <v/>
      </c>
      <c r="C673" s="7" t="str">
        <f>REF!$BM$8</f>
        <v>2026-2027</v>
      </c>
      <c r="D673" s="7" t="s">
        <v>3185</v>
      </c>
      <c r="E673" s="43" t="str">
        <f>'Identification '!$F$17</f>
        <v/>
      </c>
      <c r="F673" s="7" t="str">
        <f>'Identification '!$G$18</f>
        <v/>
      </c>
      <c r="G673" s="167" t="str">
        <f>IF('Section 10a Plan_Diffusion'!$D$6="","",'Section 10a Plan_Diffusion'!$D$6)</f>
        <v/>
      </c>
      <c r="H673" s="7" t="str">
        <f>IF('Section 10a Plan_Diffusion'!$D$8="","",'Section 10a Plan_Diffusion'!$D$8)</f>
        <v/>
      </c>
      <c r="I673" s="7" t="str">
        <f>IF('Section 10a Plan_Diffusion'!$K$8="","",'Section 10a Plan_Diffusion'!$K$8)</f>
        <v/>
      </c>
      <c r="J673" s="43" t="str">
        <f>IF('Section 10a Plan_Diffusion'!C128="","",'Section 10a Plan_Diffusion'!C128)</f>
        <v/>
      </c>
      <c r="K673" s="1177" t="str">
        <f>IF('Section 10a Plan_Diffusion'!D128="","",'Section 10a Plan_Diffusion'!D128)</f>
        <v/>
      </c>
      <c r="L673" s="43" t="str">
        <f>IF('Section 10a Plan_Diffusion'!E128="","",IF('Section 10a Plan_Diffusion'!E128="«Choisir»","",'Section 10a Plan_Diffusion'!E128))</f>
        <v/>
      </c>
      <c r="M673" s="43" t="str">
        <f>IF('Section 10a Plan_Diffusion'!F128="","",IF('Section 10a Plan_Diffusion'!F128="«Choisir»","",'Section 10a Plan_Diffusion'!F128))</f>
        <v/>
      </c>
      <c r="N673" s="43" t="str">
        <f>IF('Section 10a Plan_Diffusion'!G128="","",'Section 10a Plan_Diffusion'!G128)</f>
        <v/>
      </c>
      <c r="O673" s="43" t="str">
        <f>IF('Section 10a Plan_Diffusion'!H128="","",'Section 10a Plan_Diffusion'!H128)</f>
        <v/>
      </c>
      <c r="P673" s="43" t="str">
        <f>IF('Section 10a Plan_Diffusion'!I128="","",IF('Section 10a Plan_Diffusion'!I128="«Choisir»","",'Section 10a Plan_Diffusion'!I128))</f>
        <v/>
      </c>
      <c r="Q673" s="43" t="str">
        <f>IF('Section 10a Plan_Diffusion'!J128="","",IF('Section 10a Plan_Diffusion'!J128="«Choisir»","",'Section 10a Plan_Diffusion'!J128))</f>
        <v/>
      </c>
      <c r="R673" s="7" t="str">
        <f>IF('Section 10a Plan_Diffusion'!K128="","",'Section 10a Plan_Diffusion'!K128)</f>
        <v/>
      </c>
      <c r="S673" s="7" t="str">
        <f>IF('Section 10a Plan_Diffusion'!L128="","",'Section 10a Plan_Diffusion'!L128)</f>
        <v/>
      </c>
      <c r="T673" s="7" t="str">
        <f>IF('Section 10a Plan_Diffusion'!M128="","",'Section 10a Plan_Diffusion'!M128)</f>
        <v/>
      </c>
      <c r="U673" s="7" t="str">
        <f>IF('Section 10a Plan_Diffusion'!N128="","",'Section 10a Plan_Diffusion'!N128)</f>
        <v/>
      </c>
      <c r="V673" s="7">
        <f>'Section 10a Plan_Diffusion'!O128</f>
        <v>0</v>
      </c>
      <c r="W673" s="36">
        <f>'Section 10a Plan_Diffusion'!P128</f>
        <v>0</v>
      </c>
      <c r="X673" s="36">
        <f>'Section 10a Plan_Diffusion'!Q128</f>
        <v>0</v>
      </c>
      <c r="Y673" s="36">
        <f>'Section 10a Plan_Diffusion'!R128</f>
        <v>0</v>
      </c>
      <c r="Z673" s="36">
        <f>'Section 10a Plan_Diffusion'!S128</f>
        <v>0</v>
      </c>
      <c r="AA673" s="7">
        <f>'Section 10a Plan_Diffusion'!T128</f>
        <v>0</v>
      </c>
      <c r="AB673" s="7">
        <f>'Section 10a Plan_Diffusion'!U128</f>
        <v>0</v>
      </c>
    </row>
    <row r="674" spans="1:28">
      <c r="A674" s="7">
        <f>'Identification '!$F$11</f>
        <v>0</v>
      </c>
      <c r="B674" s="1276" t="str">
        <f>IF(AND('Identification '!$F$11="",'Identification '!$F$15&lt;&gt;""),'Identification '!$F$15,IF('Identification '!$F$11="","",IF('Identification '!$F$13="Inscrire le nom de votre organisme dans la cellule F15",'Identification '!$F$15,'Identification '!$F$13)))</f>
        <v/>
      </c>
      <c r="C674" s="7" t="str">
        <f>REF!$BM$8</f>
        <v>2026-2027</v>
      </c>
      <c r="D674" s="7" t="s">
        <v>3185</v>
      </c>
      <c r="E674" s="43" t="str">
        <f>'Identification '!$F$17</f>
        <v/>
      </c>
      <c r="F674" s="7" t="str">
        <f>'Identification '!$G$18</f>
        <v/>
      </c>
      <c r="G674" s="167" t="str">
        <f>IF('Section 10a Plan_Diffusion'!$D$6="","",'Section 10a Plan_Diffusion'!$D$6)</f>
        <v/>
      </c>
      <c r="H674" s="7" t="str">
        <f>IF('Section 10a Plan_Diffusion'!$D$8="","",'Section 10a Plan_Diffusion'!$D$8)</f>
        <v/>
      </c>
      <c r="I674" s="7" t="str">
        <f>IF('Section 10a Plan_Diffusion'!$K$8="","",'Section 10a Plan_Diffusion'!$K$8)</f>
        <v/>
      </c>
      <c r="J674" s="43" t="str">
        <f>IF('Section 10a Plan_Diffusion'!C129="","",'Section 10a Plan_Diffusion'!C129)</f>
        <v/>
      </c>
      <c r="K674" s="1177" t="str">
        <f>IF('Section 10a Plan_Diffusion'!D129="","",'Section 10a Plan_Diffusion'!D129)</f>
        <v/>
      </c>
      <c r="L674" s="43" t="str">
        <f>IF('Section 10a Plan_Diffusion'!E129="","",IF('Section 10a Plan_Diffusion'!E129="«Choisir»","",'Section 10a Plan_Diffusion'!E129))</f>
        <v/>
      </c>
      <c r="M674" s="43" t="str">
        <f>IF('Section 10a Plan_Diffusion'!F129="","",IF('Section 10a Plan_Diffusion'!F129="«Choisir»","",'Section 10a Plan_Diffusion'!F129))</f>
        <v/>
      </c>
      <c r="N674" s="43" t="str">
        <f>IF('Section 10a Plan_Diffusion'!G129="","",'Section 10a Plan_Diffusion'!G129)</f>
        <v/>
      </c>
      <c r="O674" s="43" t="str">
        <f>IF('Section 10a Plan_Diffusion'!H129="","",'Section 10a Plan_Diffusion'!H129)</f>
        <v/>
      </c>
      <c r="P674" s="43" t="str">
        <f>IF('Section 10a Plan_Diffusion'!I129="","",IF('Section 10a Plan_Diffusion'!I129="«Choisir»","",'Section 10a Plan_Diffusion'!I129))</f>
        <v/>
      </c>
      <c r="Q674" s="43" t="str">
        <f>IF('Section 10a Plan_Diffusion'!J129="","",IF('Section 10a Plan_Diffusion'!J129="«Choisir»","",'Section 10a Plan_Diffusion'!J129))</f>
        <v/>
      </c>
      <c r="R674" s="7" t="str">
        <f>IF('Section 10a Plan_Diffusion'!K129="","",'Section 10a Plan_Diffusion'!K129)</f>
        <v/>
      </c>
      <c r="S674" s="7" t="str">
        <f>IF('Section 10a Plan_Diffusion'!L129="","",'Section 10a Plan_Diffusion'!L129)</f>
        <v/>
      </c>
      <c r="T674" s="7" t="str">
        <f>IF('Section 10a Plan_Diffusion'!M129="","",'Section 10a Plan_Diffusion'!M129)</f>
        <v/>
      </c>
      <c r="U674" s="7" t="str">
        <f>IF('Section 10a Plan_Diffusion'!N129="","",'Section 10a Plan_Diffusion'!N129)</f>
        <v/>
      </c>
      <c r="V674" s="7">
        <f>'Section 10a Plan_Diffusion'!O129</f>
        <v>0</v>
      </c>
      <c r="W674" s="36">
        <f>'Section 10a Plan_Diffusion'!P129</f>
        <v>0</v>
      </c>
      <c r="X674" s="36">
        <f>'Section 10a Plan_Diffusion'!Q129</f>
        <v>0</v>
      </c>
      <c r="Y674" s="36">
        <f>'Section 10a Plan_Diffusion'!R129</f>
        <v>0</v>
      </c>
      <c r="Z674" s="36">
        <f>'Section 10a Plan_Diffusion'!S129</f>
        <v>0</v>
      </c>
      <c r="AA674" s="7">
        <f>'Section 10a Plan_Diffusion'!T129</f>
        <v>0</v>
      </c>
      <c r="AB674" s="7">
        <f>'Section 10a Plan_Diffusion'!U129</f>
        <v>0</v>
      </c>
    </row>
    <row r="675" spans="1:28">
      <c r="A675" s="7">
        <f>'Identification '!$F$11</f>
        <v>0</v>
      </c>
      <c r="B675" s="1276" t="str">
        <f>IF(AND('Identification '!$F$11="",'Identification '!$F$15&lt;&gt;""),'Identification '!$F$15,IF('Identification '!$F$11="","",IF('Identification '!$F$13="Inscrire le nom de votre organisme dans la cellule F15",'Identification '!$F$15,'Identification '!$F$13)))</f>
        <v/>
      </c>
      <c r="C675" s="7" t="str">
        <f>REF!$BM$8</f>
        <v>2026-2027</v>
      </c>
      <c r="D675" s="7" t="s">
        <v>3185</v>
      </c>
      <c r="E675" s="43" t="str">
        <f>'Identification '!$F$17</f>
        <v/>
      </c>
      <c r="F675" s="7" t="str">
        <f>'Identification '!$G$18</f>
        <v/>
      </c>
      <c r="G675" s="167" t="str">
        <f>IF('Section 10a Plan_Diffusion'!$D$6="","",'Section 10a Plan_Diffusion'!$D$6)</f>
        <v/>
      </c>
      <c r="H675" s="7" t="str">
        <f>IF('Section 10a Plan_Diffusion'!$D$8="","",'Section 10a Plan_Diffusion'!$D$8)</f>
        <v/>
      </c>
      <c r="I675" s="7" t="str">
        <f>IF('Section 10a Plan_Diffusion'!$K$8="","",'Section 10a Plan_Diffusion'!$K$8)</f>
        <v/>
      </c>
      <c r="J675" s="43" t="str">
        <f>IF('Section 10a Plan_Diffusion'!C130="","",'Section 10a Plan_Diffusion'!C130)</f>
        <v/>
      </c>
      <c r="K675" s="1177" t="str">
        <f>IF('Section 10a Plan_Diffusion'!D130="","",'Section 10a Plan_Diffusion'!D130)</f>
        <v/>
      </c>
      <c r="L675" s="43" t="str">
        <f>IF('Section 10a Plan_Diffusion'!E130="","",IF('Section 10a Plan_Diffusion'!E130="«Choisir»","",'Section 10a Plan_Diffusion'!E130))</f>
        <v/>
      </c>
      <c r="M675" s="43" t="str">
        <f>IF('Section 10a Plan_Diffusion'!F130="","",IF('Section 10a Plan_Diffusion'!F130="«Choisir»","",'Section 10a Plan_Diffusion'!F130))</f>
        <v/>
      </c>
      <c r="N675" s="43" t="str">
        <f>IF('Section 10a Plan_Diffusion'!G130="","",'Section 10a Plan_Diffusion'!G130)</f>
        <v/>
      </c>
      <c r="O675" s="43" t="str">
        <f>IF('Section 10a Plan_Diffusion'!H130="","",'Section 10a Plan_Diffusion'!H130)</f>
        <v/>
      </c>
      <c r="P675" s="43" t="str">
        <f>IF('Section 10a Plan_Diffusion'!I130="","",IF('Section 10a Plan_Diffusion'!I130="«Choisir»","",'Section 10a Plan_Diffusion'!I130))</f>
        <v/>
      </c>
      <c r="Q675" s="43" t="str">
        <f>IF('Section 10a Plan_Diffusion'!J130="","",IF('Section 10a Plan_Diffusion'!J130="«Choisir»","",'Section 10a Plan_Diffusion'!J130))</f>
        <v/>
      </c>
      <c r="R675" s="7" t="str">
        <f>IF('Section 10a Plan_Diffusion'!K130="","",'Section 10a Plan_Diffusion'!K130)</f>
        <v/>
      </c>
      <c r="S675" s="7" t="str">
        <f>IF('Section 10a Plan_Diffusion'!L130="","",'Section 10a Plan_Diffusion'!L130)</f>
        <v/>
      </c>
      <c r="T675" s="7" t="str">
        <f>IF('Section 10a Plan_Diffusion'!M130="","",'Section 10a Plan_Diffusion'!M130)</f>
        <v/>
      </c>
      <c r="U675" s="7" t="str">
        <f>IF('Section 10a Plan_Diffusion'!N130="","",'Section 10a Plan_Diffusion'!N130)</f>
        <v/>
      </c>
      <c r="V675" s="7">
        <f>'Section 10a Plan_Diffusion'!O130</f>
        <v>0</v>
      </c>
      <c r="W675" s="36">
        <f>'Section 10a Plan_Diffusion'!P130</f>
        <v>0</v>
      </c>
      <c r="X675" s="36">
        <f>'Section 10a Plan_Diffusion'!Q130</f>
        <v>0</v>
      </c>
      <c r="Y675" s="36">
        <f>'Section 10a Plan_Diffusion'!R130</f>
        <v>0</v>
      </c>
      <c r="Z675" s="36">
        <f>'Section 10a Plan_Diffusion'!S130</f>
        <v>0</v>
      </c>
      <c r="AA675" s="7">
        <f>'Section 10a Plan_Diffusion'!T130</f>
        <v>0</v>
      </c>
      <c r="AB675" s="7">
        <f>'Section 10a Plan_Diffusion'!U130</f>
        <v>0</v>
      </c>
    </row>
    <row r="676" spans="1:28">
      <c r="A676" s="7">
        <f>'Identification '!$F$11</f>
        <v>0</v>
      </c>
      <c r="B676" s="1276" t="str">
        <f>IF(AND('Identification '!$F$11="",'Identification '!$F$15&lt;&gt;""),'Identification '!$F$15,IF('Identification '!$F$11="","",IF('Identification '!$F$13="Inscrire le nom de votre organisme dans la cellule F15",'Identification '!$F$15,'Identification '!$F$13)))</f>
        <v/>
      </c>
      <c r="C676" s="7" t="str">
        <f>REF!$BM$8</f>
        <v>2026-2027</v>
      </c>
      <c r="D676" s="7" t="s">
        <v>3185</v>
      </c>
      <c r="E676" s="43" t="str">
        <f>'Identification '!$F$17</f>
        <v/>
      </c>
      <c r="F676" s="7" t="str">
        <f>'Identification '!$G$18</f>
        <v/>
      </c>
      <c r="G676" s="167" t="str">
        <f>IF('Section 10a Plan_Diffusion'!$D$6="","",'Section 10a Plan_Diffusion'!$D$6)</f>
        <v/>
      </c>
      <c r="H676" s="7" t="str">
        <f>IF('Section 10a Plan_Diffusion'!$D$8="","",'Section 10a Plan_Diffusion'!$D$8)</f>
        <v/>
      </c>
      <c r="I676" s="7" t="str">
        <f>IF('Section 10a Plan_Diffusion'!$K$8="","",'Section 10a Plan_Diffusion'!$K$8)</f>
        <v/>
      </c>
      <c r="J676" s="43" t="str">
        <f>IF('Section 10a Plan_Diffusion'!C131="","",'Section 10a Plan_Diffusion'!C131)</f>
        <v/>
      </c>
      <c r="K676" s="1177" t="str">
        <f>IF('Section 10a Plan_Diffusion'!D131="","",'Section 10a Plan_Diffusion'!D131)</f>
        <v/>
      </c>
      <c r="L676" s="43" t="str">
        <f>IF('Section 10a Plan_Diffusion'!E131="","",IF('Section 10a Plan_Diffusion'!E131="«Choisir»","",'Section 10a Plan_Diffusion'!E131))</f>
        <v/>
      </c>
      <c r="M676" s="43" t="str">
        <f>IF('Section 10a Plan_Diffusion'!F131="","",IF('Section 10a Plan_Diffusion'!F131="«Choisir»","",'Section 10a Plan_Diffusion'!F131))</f>
        <v/>
      </c>
      <c r="N676" s="43" t="str">
        <f>IF('Section 10a Plan_Diffusion'!G131="","",'Section 10a Plan_Diffusion'!G131)</f>
        <v/>
      </c>
      <c r="O676" s="43" t="str">
        <f>IF('Section 10a Plan_Diffusion'!H131="","",'Section 10a Plan_Diffusion'!H131)</f>
        <v/>
      </c>
      <c r="P676" s="43" t="str">
        <f>IF('Section 10a Plan_Diffusion'!I131="","",IF('Section 10a Plan_Diffusion'!I131="«Choisir»","",'Section 10a Plan_Diffusion'!I131))</f>
        <v/>
      </c>
      <c r="Q676" s="43" t="str">
        <f>IF('Section 10a Plan_Diffusion'!J131="","",IF('Section 10a Plan_Diffusion'!J131="«Choisir»","",'Section 10a Plan_Diffusion'!J131))</f>
        <v/>
      </c>
      <c r="R676" s="7" t="str">
        <f>IF('Section 10a Plan_Diffusion'!K131="","",'Section 10a Plan_Diffusion'!K131)</f>
        <v/>
      </c>
      <c r="S676" s="7" t="str">
        <f>IF('Section 10a Plan_Diffusion'!L131="","",'Section 10a Plan_Diffusion'!L131)</f>
        <v/>
      </c>
      <c r="T676" s="7" t="str">
        <f>IF('Section 10a Plan_Diffusion'!M131="","",'Section 10a Plan_Diffusion'!M131)</f>
        <v/>
      </c>
      <c r="U676" s="7" t="str">
        <f>IF('Section 10a Plan_Diffusion'!N131="","",'Section 10a Plan_Diffusion'!N131)</f>
        <v/>
      </c>
      <c r="V676" s="7">
        <f>'Section 10a Plan_Diffusion'!O131</f>
        <v>0</v>
      </c>
      <c r="W676" s="36">
        <f>'Section 10a Plan_Diffusion'!P131</f>
        <v>0</v>
      </c>
      <c r="X676" s="36">
        <f>'Section 10a Plan_Diffusion'!Q131</f>
        <v>0</v>
      </c>
      <c r="Y676" s="36">
        <f>'Section 10a Plan_Diffusion'!R131</f>
        <v>0</v>
      </c>
      <c r="Z676" s="36">
        <f>'Section 10a Plan_Diffusion'!S131</f>
        <v>0</v>
      </c>
      <c r="AA676" s="7">
        <f>'Section 10a Plan_Diffusion'!T131</f>
        <v>0</v>
      </c>
      <c r="AB676" s="7">
        <f>'Section 10a Plan_Diffusion'!U131</f>
        <v>0</v>
      </c>
    </row>
    <row r="677" spans="1:28">
      <c r="A677" s="7">
        <f>'Identification '!$F$11</f>
        <v>0</v>
      </c>
      <c r="B677" s="1276" t="str">
        <f>IF(AND('Identification '!$F$11="",'Identification '!$F$15&lt;&gt;""),'Identification '!$F$15,IF('Identification '!$F$11="","",IF('Identification '!$F$13="Inscrire le nom de votre organisme dans la cellule F15",'Identification '!$F$15,'Identification '!$F$13)))</f>
        <v/>
      </c>
      <c r="C677" s="7" t="str">
        <f>REF!$BM$8</f>
        <v>2026-2027</v>
      </c>
      <c r="D677" s="7" t="s">
        <v>3185</v>
      </c>
      <c r="E677" s="43" t="str">
        <f>'Identification '!$F$17</f>
        <v/>
      </c>
      <c r="F677" s="7" t="str">
        <f>'Identification '!$G$18</f>
        <v/>
      </c>
      <c r="G677" s="167" t="str">
        <f>IF('Section 10a Plan_Diffusion'!$D$6="","",'Section 10a Plan_Diffusion'!$D$6)</f>
        <v/>
      </c>
      <c r="H677" s="7" t="str">
        <f>IF('Section 10a Plan_Diffusion'!$D$8="","",'Section 10a Plan_Diffusion'!$D$8)</f>
        <v/>
      </c>
      <c r="I677" s="7" t="str">
        <f>IF('Section 10a Plan_Diffusion'!$K$8="","",'Section 10a Plan_Diffusion'!$K$8)</f>
        <v/>
      </c>
      <c r="J677" s="43" t="str">
        <f>IF('Section 10a Plan_Diffusion'!C132="","",'Section 10a Plan_Diffusion'!C132)</f>
        <v/>
      </c>
      <c r="K677" s="1177" t="str">
        <f>IF('Section 10a Plan_Diffusion'!D132="","",'Section 10a Plan_Diffusion'!D132)</f>
        <v/>
      </c>
      <c r="L677" s="43" t="str">
        <f>IF('Section 10a Plan_Diffusion'!E132="","",IF('Section 10a Plan_Diffusion'!E132="«Choisir»","",'Section 10a Plan_Diffusion'!E132))</f>
        <v/>
      </c>
      <c r="M677" s="43" t="str">
        <f>IF('Section 10a Plan_Diffusion'!F132="","",IF('Section 10a Plan_Diffusion'!F132="«Choisir»","",'Section 10a Plan_Diffusion'!F132))</f>
        <v/>
      </c>
      <c r="N677" s="43" t="str">
        <f>IF('Section 10a Plan_Diffusion'!G132="","",'Section 10a Plan_Diffusion'!G132)</f>
        <v/>
      </c>
      <c r="O677" s="43" t="str">
        <f>IF('Section 10a Plan_Diffusion'!H132="","",'Section 10a Plan_Diffusion'!H132)</f>
        <v/>
      </c>
      <c r="P677" s="43" t="str">
        <f>IF('Section 10a Plan_Diffusion'!I132="","",IF('Section 10a Plan_Diffusion'!I132="«Choisir»","",'Section 10a Plan_Diffusion'!I132))</f>
        <v/>
      </c>
      <c r="Q677" s="43" t="str">
        <f>IF('Section 10a Plan_Diffusion'!J132="","",IF('Section 10a Plan_Diffusion'!J132="«Choisir»","",'Section 10a Plan_Diffusion'!J132))</f>
        <v/>
      </c>
      <c r="R677" s="7" t="str">
        <f>IF('Section 10a Plan_Diffusion'!K132="","",'Section 10a Plan_Diffusion'!K132)</f>
        <v/>
      </c>
      <c r="S677" s="7" t="str">
        <f>IF('Section 10a Plan_Diffusion'!L132="","",'Section 10a Plan_Diffusion'!L132)</f>
        <v/>
      </c>
      <c r="T677" s="7" t="str">
        <f>IF('Section 10a Plan_Diffusion'!M132="","",'Section 10a Plan_Diffusion'!M132)</f>
        <v/>
      </c>
      <c r="U677" s="7" t="str">
        <f>IF('Section 10a Plan_Diffusion'!N132="","",'Section 10a Plan_Diffusion'!N132)</f>
        <v/>
      </c>
      <c r="V677" s="7">
        <f>'Section 10a Plan_Diffusion'!O132</f>
        <v>0</v>
      </c>
      <c r="W677" s="36">
        <f>'Section 10a Plan_Diffusion'!P132</f>
        <v>0</v>
      </c>
      <c r="X677" s="36">
        <f>'Section 10a Plan_Diffusion'!Q132</f>
        <v>0</v>
      </c>
      <c r="Y677" s="36">
        <f>'Section 10a Plan_Diffusion'!R132</f>
        <v>0</v>
      </c>
      <c r="Z677" s="36">
        <f>'Section 10a Plan_Diffusion'!S132</f>
        <v>0</v>
      </c>
      <c r="AA677" s="7">
        <f>'Section 10a Plan_Diffusion'!T132</f>
        <v>0</v>
      </c>
      <c r="AB677" s="7">
        <f>'Section 10a Plan_Diffusion'!U132</f>
        <v>0</v>
      </c>
    </row>
    <row r="678" spans="1:28">
      <c r="A678" s="7">
        <f>'Identification '!$F$11</f>
        <v>0</v>
      </c>
      <c r="B678" s="1276" t="str">
        <f>IF(AND('Identification '!$F$11="",'Identification '!$F$15&lt;&gt;""),'Identification '!$F$15,IF('Identification '!$F$11="","",IF('Identification '!$F$13="Inscrire le nom de votre organisme dans la cellule F15",'Identification '!$F$15,'Identification '!$F$13)))</f>
        <v/>
      </c>
      <c r="C678" s="7" t="str">
        <f>REF!$BM$8</f>
        <v>2026-2027</v>
      </c>
      <c r="D678" s="7" t="s">
        <v>3185</v>
      </c>
      <c r="E678" s="43" t="str">
        <f>'Identification '!$F$17</f>
        <v/>
      </c>
      <c r="F678" s="7" t="str">
        <f>'Identification '!$G$18</f>
        <v/>
      </c>
      <c r="G678" s="167" t="str">
        <f>IF('Section 10a Plan_Diffusion'!$D$6="","",'Section 10a Plan_Diffusion'!$D$6)</f>
        <v/>
      </c>
      <c r="H678" s="7" t="str">
        <f>IF('Section 10a Plan_Diffusion'!$D$8="","",'Section 10a Plan_Diffusion'!$D$8)</f>
        <v/>
      </c>
      <c r="I678" s="7" t="str">
        <f>IF('Section 10a Plan_Diffusion'!$K$8="","",'Section 10a Plan_Diffusion'!$K$8)</f>
        <v/>
      </c>
      <c r="J678" s="43" t="str">
        <f>IF('Section 10a Plan_Diffusion'!C133="","",'Section 10a Plan_Diffusion'!C133)</f>
        <v/>
      </c>
      <c r="K678" s="1177" t="str">
        <f>IF('Section 10a Plan_Diffusion'!D133="","",'Section 10a Plan_Diffusion'!D133)</f>
        <v/>
      </c>
      <c r="L678" s="43" t="str">
        <f>IF('Section 10a Plan_Diffusion'!E133="","",IF('Section 10a Plan_Diffusion'!E133="«Choisir»","",'Section 10a Plan_Diffusion'!E133))</f>
        <v/>
      </c>
      <c r="M678" s="43" t="str">
        <f>IF('Section 10a Plan_Diffusion'!F133="","",IF('Section 10a Plan_Diffusion'!F133="«Choisir»","",'Section 10a Plan_Diffusion'!F133))</f>
        <v/>
      </c>
      <c r="N678" s="43" t="str">
        <f>IF('Section 10a Plan_Diffusion'!G133="","",'Section 10a Plan_Diffusion'!G133)</f>
        <v/>
      </c>
      <c r="O678" s="43" t="str">
        <f>IF('Section 10a Plan_Diffusion'!H133="","",'Section 10a Plan_Diffusion'!H133)</f>
        <v/>
      </c>
      <c r="P678" s="43" t="str">
        <f>IF('Section 10a Plan_Diffusion'!I133="","",IF('Section 10a Plan_Diffusion'!I133="«Choisir»","",'Section 10a Plan_Diffusion'!I133))</f>
        <v/>
      </c>
      <c r="Q678" s="43" t="str">
        <f>IF('Section 10a Plan_Diffusion'!J133="","",IF('Section 10a Plan_Diffusion'!J133="«Choisir»","",'Section 10a Plan_Diffusion'!J133))</f>
        <v/>
      </c>
      <c r="R678" s="7" t="str">
        <f>IF('Section 10a Plan_Diffusion'!K133="","",'Section 10a Plan_Diffusion'!K133)</f>
        <v/>
      </c>
      <c r="S678" s="7" t="str">
        <f>IF('Section 10a Plan_Diffusion'!L133="","",'Section 10a Plan_Diffusion'!L133)</f>
        <v/>
      </c>
      <c r="T678" s="7" t="str">
        <f>IF('Section 10a Plan_Diffusion'!M133="","",'Section 10a Plan_Diffusion'!M133)</f>
        <v/>
      </c>
      <c r="U678" s="7" t="str">
        <f>IF('Section 10a Plan_Diffusion'!N133="","",'Section 10a Plan_Diffusion'!N133)</f>
        <v/>
      </c>
      <c r="V678" s="7">
        <f>'Section 10a Plan_Diffusion'!O133</f>
        <v>0</v>
      </c>
      <c r="W678" s="36">
        <f>'Section 10a Plan_Diffusion'!P133</f>
        <v>0</v>
      </c>
      <c r="X678" s="36">
        <f>'Section 10a Plan_Diffusion'!Q133</f>
        <v>0</v>
      </c>
      <c r="Y678" s="36">
        <f>'Section 10a Plan_Diffusion'!R133</f>
        <v>0</v>
      </c>
      <c r="Z678" s="36">
        <f>'Section 10a Plan_Diffusion'!S133</f>
        <v>0</v>
      </c>
      <c r="AA678" s="7">
        <f>'Section 10a Plan_Diffusion'!T133</f>
        <v>0</v>
      </c>
      <c r="AB678" s="7">
        <f>'Section 10a Plan_Diffusion'!U133</f>
        <v>0</v>
      </c>
    </row>
    <row r="679" spans="1:28">
      <c r="A679" s="7">
        <f>'Identification '!$F$11</f>
        <v>0</v>
      </c>
      <c r="B679" s="1276" t="str">
        <f>IF(AND('Identification '!$F$11="",'Identification '!$F$15&lt;&gt;""),'Identification '!$F$15,IF('Identification '!$F$11="","",IF('Identification '!$F$13="Inscrire le nom de votre organisme dans la cellule F15",'Identification '!$F$15,'Identification '!$F$13)))</f>
        <v/>
      </c>
      <c r="C679" s="7" t="str">
        <f>REF!$BM$8</f>
        <v>2026-2027</v>
      </c>
      <c r="D679" s="7" t="s">
        <v>3185</v>
      </c>
      <c r="E679" s="43" t="str">
        <f>'Identification '!$F$17</f>
        <v/>
      </c>
      <c r="F679" s="7" t="str">
        <f>'Identification '!$G$18</f>
        <v/>
      </c>
      <c r="G679" s="167" t="str">
        <f>IF('Section 10a Plan_Diffusion'!$D$6="","",'Section 10a Plan_Diffusion'!$D$6)</f>
        <v/>
      </c>
      <c r="H679" s="7" t="str">
        <f>IF('Section 10a Plan_Diffusion'!$D$8="","",'Section 10a Plan_Diffusion'!$D$8)</f>
        <v/>
      </c>
      <c r="I679" s="7" t="str">
        <f>IF('Section 10a Plan_Diffusion'!$K$8="","",'Section 10a Plan_Diffusion'!$K$8)</f>
        <v/>
      </c>
      <c r="J679" s="43" t="str">
        <f>IF('Section 10a Plan_Diffusion'!C134="","",'Section 10a Plan_Diffusion'!C134)</f>
        <v/>
      </c>
      <c r="K679" s="1177" t="str">
        <f>IF('Section 10a Plan_Diffusion'!D134="","",'Section 10a Plan_Diffusion'!D134)</f>
        <v/>
      </c>
      <c r="L679" s="43" t="str">
        <f>IF('Section 10a Plan_Diffusion'!E134="","",IF('Section 10a Plan_Diffusion'!E134="«Choisir»","",'Section 10a Plan_Diffusion'!E134))</f>
        <v/>
      </c>
      <c r="M679" s="43" t="str">
        <f>IF('Section 10a Plan_Diffusion'!F134="","",IF('Section 10a Plan_Diffusion'!F134="«Choisir»","",'Section 10a Plan_Diffusion'!F134))</f>
        <v/>
      </c>
      <c r="N679" s="43" t="str">
        <f>IF('Section 10a Plan_Diffusion'!G134="","",'Section 10a Plan_Diffusion'!G134)</f>
        <v/>
      </c>
      <c r="O679" s="43" t="str">
        <f>IF('Section 10a Plan_Diffusion'!H134="","",'Section 10a Plan_Diffusion'!H134)</f>
        <v/>
      </c>
      <c r="P679" s="43" t="str">
        <f>IF('Section 10a Plan_Diffusion'!I134="","",IF('Section 10a Plan_Diffusion'!I134="«Choisir»","",'Section 10a Plan_Diffusion'!I134))</f>
        <v/>
      </c>
      <c r="Q679" s="43" t="str">
        <f>IF('Section 10a Plan_Diffusion'!J134="","",IF('Section 10a Plan_Diffusion'!J134="«Choisir»","",'Section 10a Plan_Diffusion'!J134))</f>
        <v/>
      </c>
      <c r="R679" s="7" t="str">
        <f>IF('Section 10a Plan_Diffusion'!K134="","",'Section 10a Plan_Diffusion'!K134)</f>
        <v/>
      </c>
      <c r="S679" s="7" t="str">
        <f>IF('Section 10a Plan_Diffusion'!L134="","",'Section 10a Plan_Diffusion'!L134)</f>
        <v/>
      </c>
      <c r="T679" s="7" t="str">
        <f>IF('Section 10a Plan_Diffusion'!M134="","",'Section 10a Plan_Diffusion'!M134)</f>
        <v/>
      </c>
      <c r="U679" s="7" t="str">
        <f>IF('Section 10a Plan_Diffusion'!N134="","",'Section 10a Plan_Diffusion'!N134)</f>
        <v/>
      </c>
      <c r="V679" s="7">
        <f>'Section 10a Plan_Diffusion'!O134</f>
        <v>0</v>
      </c>
      <c r="W679" s="36">
        <f>'Section 10a Plan_Diffusion'!P134</f>
        <v>0</v>
      </c>
      <c r="X679" s="36">
        <f>'Section 10a Plan_Diffusion'!Q134</f>
        <v>0</v>
      </c>
      <c r="Y679" s="36">
        <f>'Section 10a Plan_Diffusion'!R134</f>
        <v>0</v>
      </c>
      <c r="Z679" s="36">
        <f>'Section 10a Plan_Diffusion'!S134</f>
        <v>0</v>
      </c>
      <c r="AA679" s="7">
        <f>'Section 10a Plan_Diffusion'!T134</f>
        <v>0</v>
      </c>
      <c r="AB679" s="7">
        <f>'Section 10a Plan_Diffusion'!U134</f>
        <v>0</v>
      </c>
    </row>
    <row r="680" spans="1:28">
      <c r="A680" s="7">
        <f>'Identification '!$F$11</f>
        <v>0</v>
      </c>
      <c r="B680" s="1276" t="str">
        <f>IF(AND('Identification '!$F$11="",'Identification '!$F$15&lt;&gt;""),'Identification '!$F$15,IF('Identification '!$F$11="","",IF('Identification '!$F$13="Inscrire le nom de votre organisme dans la cellule F15",'Identification '!$F$15,'Identification '!$F$13)))</f>
        <v/>
      </c>
      <c r="C680" s="7" t="str">
        <f>REF!$BM$8</f>
        <v>2026-2027</v>
      </c>
      <c r="D680" s="7" t="s">
        <v>3185</v>
      </c>
      <c r="E680" s="43" t="str">
        <f>'Identification '!$F$17</f>
        <v/>
      </c>
      <c r="F680" s="7" t="str">
        <f>'Identification '!$G$18</f>
        <v/>
      </c>
      <c r="G680" s="167" t="str">
        <f>IF('Section 10a Plan_Diffusion'!$D$6="","",'Section 10a Plan_Diffusion'!$D$6)</f>
        <v/>
      </c>
      <c r="H680" s="7" t="str">
        <f>IF('Section 10a Plan_Diffusion'!$D$8="","",'Section 10a Plan_Diffusion'!$D$8)</f>
        <v/>
      </c>
      <c r="I680" s="7" t="str">
        <f>IF('Section 10a Plan_Diffusion'!$K$8="","",'Section 10a Plan_Diffusion'!$K$8)</f>
        <v/>
      </c>
      <c r="J680" s="43" t="str">
        <f>IF('Section 10a Plan_Diffusion'!C135="","",'Section 10a Plan_Diffusion'!C135)</f>
        <v/>
      </c>
      <c r="K680" s="1177" t="str">
        <f>IF('Section 10a Plan_Diffusion'!D135="","",'Section 10a Plan_Diffusion'!D135)</f>
        <v/>
      </c>
      <c r="L680" s="43" t="str">
        <f>IF('Section 10a Plan_Diffusion'!E135="","",IF('Section 10a Plan_Diffusion'!E135="«Choisir»","",'Section 10a Plan_Diffusion'!E135))</f>
        <v/>
      </c>
      <c r="M680" s="43" t="str">
        <f>IF('Section 10a Plan_Diffusion'!F135="","",IF('Section 10a Plan_Diffusion'!F135="«Choisir»","",'Section 10a Plan_Diffusion'!F135))</f>
        <v/>
      </c>
      <c r="N680" s="43" t="str">
        <f>IF('Section 10a Plan_Diffusion'!G135="","",'Section 10a Plan_Diffusion'!G135)</f>
        <v/>
      </c>
      <c r="O680" s="43" t="str">
        <f>IF('Section 10a Plan_Diffusion'!H135="","",'Section 10a Plan_Diffusion'!H135)</f>
        <v/>
      </c>
      <c r="P680" s="43" t="str">
        <f>IF('Section 10a Plan_Diffusion'!I135="","",IF('Section 10a Plan_Diffusion'!I135="«Choisir»","",'Section 10a Plan_Diffusion'!I135))</f>
        <v/>
      </c>
      <c r="Q680" s="43" t="str">
        <f>IF('Section 10a Plan_Diffusion'!J135="","",IF('Section 10a Plan_Diffusion'!J135="«Choisir»","",'Section 10a Plan_Diffusion'!J135))</f>
        <v/>
      </c>
      <c r="R680" s="7" t="str">
        <f>IF('Section 10a Plan_Diffusion'!K135="","",'Section 10a Plan_Diffusion'!K135)</f>
        <v/>
      </c>
      <c r="S680" s="7" t="str">
        <f>IF('Section 10a Plan_Diffusion'!L135="","",'Section 10a Plan_Diffusion'!L135)</f>
        <v/>
      </c>
      <c r="T680" s="7" t="str">
        <f>IF('Section 10a Plan_Diffusion'!M135="","",'Section 10a Plan_Diffusion'!M135)</f>
        <v/>
      </c>
      <c r="U680" s="7" t="str">
        <f>IF('Section 10a Plan_Diffusion'!N135="","",'Section 10a Plan_Diffusion'!N135)</f>
        <v/>
      </c>
      <c r="V680" s="7">
        <f>'Section 10a Plan_Diffusion'!O135</f>
        <v>0</v>
      </c>
      <c r="W680" s="36">
        <f>'Section 10a Plan_Diffusion'!P135</f>
        <v>0</v>
      </c>
      <c r="X680" s="36">
        <f>'Section 10a Plan_Diffusion'!Q135</f>
        <v>0</v>
      </c>
      <c r="Y680" s="36">
        <f>'Section 10a Plan_Diffusion'!R135</f>
        <v>0</v>
      </c>
      <c r="Z680" s="36">
        <f>'Section 10a Plan_Diffusion'!S135</f>
        <v>0</v>
      </c>
      <c r="AA680" s="7">
        <f>'Section 10a Plan_Diffusion'!T135</f>
        <v>0</v>
      </c>
      <c r="AB680" s="7">
        <f>'Section 10a Plan_Diffusion'!U135</f>
        <v>0</v>
      </c>
    </row>
    <row r="681" spans="1:28">
      <c r="A681" s="7">
        <f>'Identification '!$F$11</f>
        <v>0</v>
      </c>
      <c r="B681" s="1276" t="str">
        <f>IF(AND('Identification '!$F$11="",'Identification '!$F$15&lt;&gt;""),'Identification '!$F$15,IF('Identification '!$F$11="","",IF('Identification '!$F$13="Inscrire le nom de votre organisme dans la cellule F15",'Identification '!$F$15,'Identification '!$F$13)))</f>
        <v/>
      </c>
      <c r="C681" s="7" t="str">
        <f>REF!$BM$8</f>
        <v>2026-2027</v>
      </c>
      <c r="D681" s="7" t="s">
        <v>3185</v>
      </c>
      <c r="E681" s="43" t="str">
        <f>'Identification '!$F$17</f>
        <v/>
      </c>
      <c r="F681" s="7" t="str">
        <f>'Identification '!$G$18</f>
        <v/>
      </c>
      <c r="G681" s="167" t="str">
        <f>IF('Section 10a Plan_Diffusion'!$D$6="","",'Section 10a Plan_Diffusion'!$D$6)</f>
        <v/>
      </c>
      <c r="H681" s="7" t="str">
        <f>IF('Section 10a Plan_Diffusion'!$D$8="","",'Section 10a Plan_Diffusion'!$D$8)</f>
        <v/>
      </c>
      <c r="I681" s="7" t="str">
        <f>IF('Section 10a Plan_Diffusion'!$K$8="","",'Section 10a Plan_Diffusion'!$K$8)</f>
        <v/>
      </c>
      <c r="J681" s="43" t="str">
        <f>IF('Section 10a Plan_Diffusion'!C136="","",'Section 10a Plan_Diffusion'!C136)</f>
        <v/>
      </c>
      <c r="K681" s="1177" t="str">
        <f>IF('Section 10a Plan_Diffusion'!D136="","",'Section 10a Plan_Diffusion'!D136)</f>
        <v/>
      </c>
      <c r="L681" s="43" t="str">
        <f>IF('Section 10a Plan_Diffusion'!E136="","",IF('Section 10a Plan_Diffusion'!E136="«Choisir»","",'Section 10a Plan_Diffusion'!E136))</f>
        <v/>
      </c>
      <c r="M681" s="43" t="str">
        <f>IF('Section 10a Plan_Diffusion'!F136="","",IF('Section 10a Plan_Diffusion'!F136="«Choisir»","",'Section 10a Plan_Diffusion'!F136))</f>
        <v/>
      </c>
      <c r="N681" s="43" t="str">
        <f>IF('Section 10a Plan_Diffusion'!G136="","",'Section 10a Plan_Diffusion'!G136)</f>
        <v/>
      </c>
      <c r="O681" s="43" t="str">
        <f>IF('Section 10a Plan_Diffusion'!H136="","",'Section 10a Plan_Diffusion'!H136)</f>
        <v/>
      </c>
      <c r="P681" s="43" t="str">
        <f>IF('Section 10a Plan_Diffusion'!I136="","",IF('Section 10a Plan_Diffusion'!I136="«Choisir»","",'Section 10a Plan_Diffusion'!I136))</f>
        <v/>
      </c>
      <c r="Q681" s="43" t="str">
        <f>IF('Section 10a Plan_Diffusion'!J136="","",IF('Section 10a Plan_Diffusion'!J136="«Choisir»","",'Section 10a Plan_Diffusion'!J136))</f>
        <v/>
      </c>
      <c r="R681" s="7" t="str">
        <f>IF('Section 10a Plan_Diffusion'!K136="","",'Section 10a Plan_Diffusion'!K136)</f>
        <v/>
      </c>
      <c r="S681" s="7" t="str">
        <f>IF('Section 10a Plan_Diffusion'!L136="","",'Section 10a Plan_Diffusion'!L136)</f>
        <v/>
      </c>
      <c r="T681" s="7" t="str">
        <f>IF('Section 10a Plan_Diffusion'!M136="","",'Section 10a Plan_Diffusion'!M136)</f>
        <v/>
      </c>
      <c r="U681" s="7" t="str">
        <f>IF('Section 10a Plan_Diffusion'!N136="","",'Section 10a Plan_Diffusion'!N136)</f>
        <v/>
      </c>
      <c r="V681" s="7">
        <f>'Section 10a Plan_Diffusion'!O136</f>
        <v>0</v>
      </c>
      <c r="W681" s="36">
        <f>'Section 10a Plan_Diffusion'!P136</f>
        <v>0</v>
      </c>
      <c r="X681" s="36">
        <f>'Section 10a Plan_Diffusion'!Q136</f>
        <v>0</v>
      </c>
      <c r="Y681" s="36">
        <f>'Section 10a Plan_Diffusion'!R136</f>
        <v>0</v>
      </c>
      <c r="Z681" s="36">
        <f>'Section 10a Plan_Diffusion'!S136</f>
        <v>0</v>
      </c>
      <c r="AA681" s="7">
        <f>'Section 10a Plan_Diffusion'!T136</f>
        <v>0</v>
      </c>
      <c r="AB681" s="7">
        <f>'Section 10a Plan_Diffusion'!U136</f>
        <v>0</v>
      </c>
    </row>
    <row r="682" spans="1:28">
      <c r="A682" s="7">
        <f>'Identification '!$F$11</f>
        <v>0</v>
      </c>
      <c r="B682" s="1276" t="str">
        <f>IF(AND('Identification '!$F$11="",'Identification '!$F$15&lt;&gt;""),'Identification '!$F$15,IF('Identification '!$F$11="","",IF('Identification '!$F$13="Inscrire le nom de votre organisme dans la cellule F15",'Identification '!$F$15,'Identification '!$F$13)))</f>
        <v/>
      </c>
      <c r="C682" s="7" t="str">
        <f>REF!$BM$8</f>
        <v>2026-2027</v>
      </c>
      <c r="D682" s="7" t="s">
        <v>3185</v>
      </c>
      <c r="E682" s="43" t="str">
        <f>'Identification '!$F$17</f>
        <v/>
      </c>
      <c r="F682" s="7" t="str">
        <f>'Identification '!$G$18</f>
        <v/>
      </c>
      <c r="G682" s="167" t="str">
        <f>IF('Section 10a Plan_Diffusion'!$D$6="","",'Section 10a Plan_Diffusion'!$D$6)</f>
        <v/>
      </c>
      <c r="H682" s="7" t="str">
        <f>IF('Section 10a Plan_Diffusion'!$D$8="","",'Section 10a Plan_Diffusion'!$D$8)</f>
        <v/>
      </c>
      <c r="I682" s="7" t="str">
        <f>IF('Section 10a Plan_Diffusion'!$K$8="","",'Section 10a Plan_Diffusion'!$K$8)</f>
        <v/>
      </c>
      <c r="J682" s="43" t="str">
        <f>IF('Section 10a Plan_Diffusion'!C137="","",'Section 10a Plan_Diffusion'!C137)</f>
        <v/>
      </c>
      <c r="K682" s="1177" t="str">
        <f>IF('Section 10a Plan_Diffusion'!D137="","",'Section 10a Plan_Diffusion'!D137)</f>
        <v/>
      </c>
      <c r="L682" s="43" t="str">
        <f>IF('Section 10a Plan_Diffusion'!E137="","",IF('Section 10a Plan_Diffusion'!E137="«Choisir»","",'Section 10a Plan_Diffusion'!E137))</f>
        <v/>
      </c>
      <c r="M682" s="43" t="str">
        <f>IF('Section 10a Plan_Diffusion'!F137="","",IF('Section 10a Plan_Diffusion'!F137="«Choisir»","",'Section 10a Plan_Diffusion'!F137))</f>
        <v/>
      </c>
      <c r="N682" s="43" t="str">
        <f>IF('Section 10a Plan_Diffusion'!G137="","",'Section 10a Plan_Diffusion'!G137)</f>
        <v/>
      </c>
      <c r="O682" s="43" t="str">
        <f>IF('Section 10a Plan_Diffusion'!H137="","",'Section 10a Plan_Diffusion'!H137)</f>
        <v/>
      </c>
      <c r="P682" s="43" t="str">
        <f>IF('Section 10a Plan_Diffusion'!I137="","",IF('Section 10a Plan_Diffusion'!I137="«Choisir»","",'Section 10a Plan_Diffusion'!I137))</f>
        <v/>
      </c>
      <c r="Q682" s="43" t="str">
        <f>IF('Section 10a Plan_Diffusion'!J137="","",IF('Section 10a Plan_Diffusion'!J137="«Choisir»","",'Section 10a Plan_Diffusion'!J137))</f>
        <v/>
      </c>
      <c r="R682" s="7" t="str">
        <f>IF('Section 10a Plan_Diffusion'!K137="","",'Section 10a Plan_Diffusion'!K137)</f>
        <v/>
      </c>
      <c r="S682" s="7" t="str">
        <f>IF('Section 10a Plan_Diffusion'!L137="","",'Section 10a Plan_Diffusion'!L137)</f>
        <v/>
      </c>
      <c r="T682" s="7" t="str">
        <f>IF('Section 10a Plan_Diffusion'!M137="","",'Section 10a Plan_Diffusion'!M137)</f>
        <v/>
      </c>
      <c r="U682" s="7" t="str">
        <f>IF('Section 10a Plan_Diffusion'!N137="","",'Section 10a Plan_Diffusion'!N137)</f>
        <v/>
      </c>
      <c r="V682" s="7">
        <f>'Section 10a Plan_Diffusion'!O137</f>
        <v>0</v>
      </c>
      <c r="W682" s="36">
        <f>'Section 10a Plan_Diffusion'!P137</f>
        <v>0</v>
      </c>
      <c r="X682" s="36">
        <f>'Section 10a Plan_Diffusion'!Q137</f>
        <v>0</v>
      </c>
      <c r="Y682" s="36">
        <f>'Section 10a Plan_Diffusion'!R137</f>
        <v>0</v>
      </c>
      <c r="Z682" s="36">
        <f>'Section 10a Plan_Diffusion'!S137</f>
        <v>0</v>
      </c>
      <c r="AA682" s="7">
        <f>'Section 10a Plan_Diffusion'!T137</f>
        <v>0</v>
      </c>
      <c r="AB682" s="7">
        <f>'Section 10a Plan_Diffusion'!U137</f>
        <v>0</v>
      </c>
    </row>
    <row r="683" spans="1:28">
      <c r="A683" s="7">
        <f>'Identification '!$F$11</f>
        <v>0</v>
      </c>
      <c r="B683" s="1276" t="str">
        <f>IF(AND('Identification '!$F$11="",'Identification '!$F$15&lt;&gt;""),'Identification '!$F$15,IF('Identification '!$F$11="","",IF('Identification '!$F$13="Inscrire le nom de votre organisme dans la cellule F15",'Identification '!$F$15,'Identification '!$F$13)))</f>
        <v/>
      </c>
      <c r="C683" s="7" t="str">
        <f>REF!$BM$8</f>
        <v>2026-2027</v>
      </c>
      <c r="D683" s="7" t="s">
        <v>3185</v>
      </c>
      <c r="E683" s="43" t="str">
        <f>'Identification '!$F$17</f>
        <v/>
      </c>
      <c r="F683" s="7" t="str">
        <f>'Identification '!$G$18</f>
        <v/>
      </c>
      <c r="G683" s="167" t="str">
        <f>IF('Section 10a Plan_Diffusion'!$D$6="","",'Section 10a Plan_Diffusion'!$D$6)</f>
        <v/>
      </c>
      <c r="H683" s="7" t="str">
        <f>IF('Section 10a Plan_Diffusion'!$D$8="","",'Section 10a Plan_Diffusion'!$D$8)</f>
        <v/>
      </c>
      <c r="I683" s="7" t="str">
        <f>IF('Section 10a Plan_Diffusion'!$K$8="","",'Section 10a Plan_Diffusion'!$K$8)</f>
        <v/>
      </c>
      <c r="J683" s="43" t="str">
        <f>IF('Section 10a Plan_Diffusion'!C138="","",'Section 10a Plan_Diffusion'!C138)</f>
        <v/>
      </c>
      <c r="K683" s="1177" t="str">
        <f>IF('Section 10a Plan_Diffusion'!D138="","",'Section 10a Plan_Diffusion'!D138)</f>
        <v/>
      </c>
      <c r="L683" s="43" t="str">
        <f>IF('Section 10a Plan_Diffusion'!E138="","",IF('Section 10a Plan_Diffusion'!E138="«Choisir»","",'Section 10a Plan_Diffusion'!E138))</f>
        <v/>
      </c>
      <c r="M683" s="43" t="str">
        <f>IF('Section 10a Plan_Diffusion'!F138="","",IF('Section 10a Plan_Diffusion'!F138="«Choisir»","",'Section 10a Plan_Diffusion'!F138))</f>
        <v/>
      </c>
      <c r="N683" s="43" t="str">
        <f>IF('Section 10a Plan_Diffusion'!G138="","",'Section 10a Plan_Diffusion'!G138)</f>
        <v/>
      </c>
      <c r="O683" s="43" t="str">
        <f>IF('Section 10a Plan_Diffusion'!H138="","",'Section 10a Plan_Diffusion'!H138)</f>
        <v/>
      </c>
      <c r="P683" s="43" t="str">
        <f>IF('Section 10a Plan_Diffusion'!I138="","",IF('Section 10a Plan_Diffusion'!I138="«Choisir»","",'Section 10a Plan_Diffusion'!I138))</f>
        <v/>
      </c>
      <c r="Q683" s="43" t="str">
        <f>IF('Section 10a Plan_Diffusion'!J138="","",IF('Section 10a Plan_Diffusion'!J138="«Choisir»","",'Section 10a Plan_Diffusion'!J138))</f>
        <v/>
      </c>
      <c r="R683" s="7" t="str">
        <f>IF('Section 10a Plan_Diffusion'!K138="","",'Section 10a Plan_Diffusion'!K138)</f>
        <v/>
      </c>
      <c r="S683" s="7" t="str">
        <f>IF('Section 10a Plan_Diffusion'!L138="","",'Section 10a Plan_Diffusion'!L138)</f>
        <v/>
      </c>
      <c r="T683" s="7" t="str">
        <f>IF('Section 10a Plan_Diffusion'!M138="","",'Section 10a Plan_Diffusion'!M138)</f>
        <v/>
      </c>
      <c r="U683" s="7" t="str">
        <f>IF('Section 10a Plan_Diffusion'!N138="","",'Section 10a Plan_Diffusion'!N138)</f>
        <v/>
      </c>
      <c r="V683" s="7">
        <f>'Section 10a Plan_Diffusion'!O138</f>
        <v>0</v>
      </c>
      <c r="W683" s="36">
        <f>'Section 10a Plan_Diffusion'!P138</f>
        <v>0</v>
      </c>
      <c r="X683" s="36">
        <f>'Section 10a Plan_Diffusion'!Q138</f>
        <v>0</v>
      </c>
      <c r="Y683" s="36">
        <f>'Section 10a Plan_Diffusion'!R138</f>
        <v>0</v>
      </c>
      <c r="Z683" s="36">
        <f>'Section 10a Plan_Diffusion'!S138</f>
        <v>0</v>
      </c>
      <c r="AA683" s="7">
        <f>'Section 10a Plan_Diffusion'!T138</f>
        <v>0</v>
      </c>
      <c r="AB683" s="7">
        <f>'Section 10a Plan_Diffusion'!U138</f>
        <v>0</v>
      </c>
    </row>
    <row r="684" spans="1:28">
      <c r="A684" s="7">
        <f>'Identification '!$F$11</f>
        <v>0</v>
      </c>
      <c r="B684" s="1276" t="str">
        <f>IF(AND('Identification '!$F$11="",'Identification '!$F$15&lt;&gt;""),'Identification '!$F$15,IF('Identification '!$F$11="","",IF('Identification '!$F$13="Inscrire le nom de votre organisme dans la cellule F15",'Identification '!$F$15,'Identification '!$F$13)))</f>
        <v/>
      </c>
      <c r="C684" s="7" t="str">
        <f>REF!$BM$8</f>
        <v>2026-2027</v>
      </c>
      <c r="D684" s="7" t="s">
        <v>3185</v>
      </c>
      <c r="E684" s="43" t="str">
        <f>'Identification '!$F$17</f>
        <v/>
      </c>
      <c r="F684" s="7" t="str">
        <f>'Identification '!$G$18</f>
        <v/>
      </c>
      <c r="G684" s="167" t="str">
        <f>IF('Section 10a Plan_Diffusion'!$D$6="","",'Section 10a Plan_Diffusion'!$D$6)</f>
        <v/>
      </c>
      <c r="H684" s="7" t="str">
        <f>IF('Section 10a Plan_Diffusion'!$D$8="","",'Section 10a Plan_Diffusion'!$D$8)</f>
        <v/>
      </c>
      <c r="I684" s="7" t="str">
        <f>IF('Section 10a Plan_Diffusion'!$K$8="","",'Section 10a Plan_Diffusion'!$K$8)</f>
        <v/>
      </c>
      <c r="J684" s="43" t="str">
        <f>IF('Section 10a Plan_Diffusion'!C139="","",'Section 10a Plan_Diffusion'!C139)</f>
        <v/>
      </c>
      <c r="K684" s="1177" t="str">
        <f>IF('Section 10a Plan_Diffusion'!D139="","",'Section 10a Plan_Diffusion'!D139)</f>
        <v/>
      </c>
      <c r="L684" s="43" t="str">
        <f>IF('Section 10a Plan_Diffusion'!E139="","",IF('Section 10a Plan_Diffusion'!E139="«Choisir»","",'Section 10a Plan_Diffusion'!E139))</f>
        <v/>
      </c>
      <c r="M684" s="43" t="str">
        <f>IF('Section 10a Plan_Diffusion'!F139="","",IF('Section 10a Plan_Diffusion'!F139="«Choisir»","",'Section 10a Plan_Diffusion'!F139))</f>
        <v/>
      </c>
      <c r="N684" s="43" t="str">
        <f>IF('Section 10a Plan_Diffusion'!G139="","",'Section 10a Plan_Diffusion'!G139)</f>
        <v/>
      </c>
      <c r="O684" s="43" t="str">
        <f>IF('Section 10a Plan_Diffusion'!H139="","",'Section 10a Plan_Diffusion'!H139)</f>
        <v/>
      </c>
      <c r="P684" s="43" t="str">
        <f>IF('Section 10a Plan_Diffusion'!I139="","",IF('Section 10a Plan_Diffusion'!I139="«Choisir»","",'Section 10a Plan_Diffusion'!I139))</f>
        <v/>
      </c>
      <c r="Q684" s="43" t="str">
        <f>IF('Section 10a Plan_Diffusion'!J139="","",IF('Section 10a Plan_Diffusion'!J139="«Choisir»","",'Section 10a Plan_Diffusion'!J139))</f>
        <v/>
      </c>
      <c r="R684" s="7" t="str">
        <f>IF('Section 10a Plan_Diffusion'!K139="","",'Section 10a Plan_Diffusion'!K139)</f>
        <v/>
      </c>
      <c r="S684" s="7" t="str">
        <f>IF('Section 10a Plan_Diffusion'!L139="","",'Section 10a Plan_Diffusion'!L139)</f>
        <v/>
      </c>
      <c r="T684" s="7" t="str">
        <f>IF('Section 10a Plan_Diffusion'!M139="","",'Section 10a Plan_Diffusion'!M139)</f>
        <v/>
      </c>
      <c r="U684" s="7" t="str">
        <f>IF('Section 10a Plan_Diffusion'!N139="","",'Section 10a Plan_Diffusion'!N139)</f>
        <v/>
      </c>
      <c r="V684" s="7">
        <f>'Section 10a Plan_Diffusion'!O139</f>
        <v>0</v>
      </c>
      <c r="W684" s="36">
        <f>'Section 10a Plan_Diffusion'!P139</f>
        <v>0</v>
      </c>
      <c r="X684" s="36">
        <f>'Section 10a Plan_Diffusion'!Q139</f>
        <v>0</v>
      </c>
      <c r="Y684" s="36">
        <f>'Section 10a Plan_Diffusion'!R139</f>
        <v>0</v>
      </c>
      <c r="Z684" s="36">
        <f>'Section 10a Plan_Diffusion'!S139</f>
        <v>0</v>
      </c>
      <c r="AA684" s="7">
        <f>'Section 10a Plan_Diffusion'!T139</f>
        <v>0</v>
      </c>
      <c r="AB684" s="7">
        <f>'Section 10a Plan_Diffusion'!U139</f>
        <v>0</v>
      </c>
    </row>
    <row r="685" spans="1:28">
      <c r="A685" s="7">
        <f>'Identification '!$F$11</f>
        <v>0</v>
      </c>
      <c r="B685" s="1276" t="str">
        <f>IF(AND('Identification '!$F$11="",'Identification '!$F$15&lt;&gt;""),'Identification '!$F$15,IF('Identification '!$F$11="","",IF('Identification '!$F$13="Inscrire le nom de votre organisme dans la cellule F15",'Identification '!$F$15,'Identification '!$F$13)))</f>
        <v/>
      </c>
      <c r="C685" s="7" t="str">
        <f>REF!$BM$8</f>
        <v>2026-2027</v>
      </c>
      <c r="D685" s="7" t="s">
        <v>3185</v>
      </c>
      <c r="E685" s="43" t="str">
        <f>'Identification '!$F$17</f>
        <v/>
      </c>
      <c r="F685" s="7" t="str">
        <f>'Identification '!$G$18</f>
        <v/>
      </c>
      <c r="G685" s="167" t="str">
        <f>IF('Section 10a Plan_Diffusion'!$D$6="","",'Section 10a Plan_Diffusion'!$D$6)</f>
        <v/>
      </c>
      <c r="H685" s="7" t="str">
        <f>IF('Section 10a Plan_Diffusion'!$D$8="","",'Section 10a Plan_Diffusion'!$D$8)</f>
        <v/>
      </c>
      <c r="I685" s="7" t="str">
        <f>IF('Section 10a Plan_Diffusion'!$K$8="","",'Section 10a Plan_Diffusion'!$K$8)</f>
        <v/>
      </c>
      <c r="J685" s="43" t="str">
        <f>IF('Section 10a Plan_Diffusion'!C140="","",'Section 10a Plan_Diffusion'!C140)</f>
        <v/>
      </c>
      <c r="K685" s="1177" t="str">
        <f>IF('Section 10a Plan_Diffusion'!D140="","",'Section 10a Plan_Diffusion'!D140)</f>
        <v/>
      </c>
      <c r="L685" s="43" t="str">
        <f>IF('Section 10a Plan_Diffusion'!E140="","",IF('Section 10a Plan_Diffusion'!E140="«Choisir»","",'Section 10a Plan_Diffusion'!E140))</f>
        <v/>
      </c>
      <c r="M685" s="43" t="str">
        <f>IF('Section 10a Plan_Diffusion'!F140="","",IF('Section 10a Plan_Diffusion'!F140="«Choisir»","",'Section 10a Plan_Diffusion'!F140))</f>
        <v/>
      </c>
      <c r="N685" s="43" t="str">
        <f>IF('Section 10a Plan_Diffusion'!G140="","",'Section 10a Plan_Diffusion'!G140)</f>
        <v/>
      </c>
      <c r="O685" s="43" t="str">
        <f>IF('Section 10a Plan_Diffusion'!H140="","",'Section 10a Plan_Diffusion'!H140)</f>
        <v/>
      </c>
      <c r="P685" s="43" t="str">
        <f>IF('Section 10a Plan_Diffusion'!I140="","",IF('Section 10a Plan_Diffusion'!I140="«Choisir»","",'Section 10a Plan_Diffusion'!I140))</f>
        <v/>
      </c>
      <c r="Q685" s="43" t="str">
        <f>IF('Section 10a Plan_Diffusion'!J140="","",IF('Section 10a Plan_Diffusion'!J140="«Choisir»","",'Section 10a Plan_Diffusion'!J140))</f>
        <v/>
      </c>
      <c r="R685" s="7" t="str">
        <f>IF('Section 10a Plan_Diffusion'!K140="","",'Section 10a Plan_Diffusion'!K140)</f>
        <v/>
      </c>
      <c r="S685" s="7" t="str">
        <f>IF('Section 10a Plan_Diffusion'!L140="","",'Section 10a Plan_Diffusion'!L140)</f>
        <v/>
      </c>
      <c r="T685" s="7" t="str">
        <f>IF('Section 10a Plan_Diffusion'!M140="","",'Section 10a Plan_Diffusion'!M140)</f>
        <v/>
      </c>
      <c r="U685" s="7" t="str">
        <f>IF('Section 10a Plan_Diffusion'!N140="","",'Section 10a Plan_Diffusion'!N140)</f>
        <v/>
      </c>
      <c r="V685" s="7">
        <f>'Section 10a Plan_Diffusion'!O140</f>
        <v>0</v>
      </c>
      <c r="W685" s="36">
        <f>'Section 10a Plan_Diffusion'!P140</f>
        <v>0</v>
      </c>
      <c r="X685" s="36">
        <f>'Section 10a Plan_Diffusion'!Q140</f>
        <v>0</v>
      </c>
      <c r="Y685" s="36">
        <f>'Section 10a Plan_Diffusion'!R140</f>
        <v>0</v>
      </c>
      <c r="Z685" s="36">
        <f>'Section 10a Plan_Diffusion'!S140</f>
        <v>0</v>
      </c>
      <c r="AA685" s="7">
        <f>'Section 10a Plan_Diffusion'!T140</f>
        <v>0</v>
      </c>
      <c r="AB685" s="7">
        <f>'Section 10a Plan_Diffusion'!U140</f>
        <v>0</v>
      </c>
    </row>
    <row r="686" spans="1:28">
      <c r="A686" s="7">
        <f>'Identification '!$F$11</f>
        <v>0</v>
      </c>
      <c r="B686" s="1276" t="str">
        <f>IF(AND('Identification '!$F$11="",'Identification '!$F$15&lt;&gt;""),'Identification '!$F$15,IF('Identification '!$F$11="","",IF('Identification '!$F$13="Inscrire le nom de votre organisme dans la cellule F15",'Identification '!$F$15,'Identification '!$F$13)))</f>
        <v/>
      </c>
      <c r="C686" s="7" t="str">
        <f>REF!$BM$8</f>
        <v>2026-2027</v>
      </c>
      <c r="D686" s="7" t="s">
        <v>3185</v>
      </c>
      <c r="E686" s="43" t="str">
        <f>'Identification '!$F$17</f>
        <v/>
      </c>
      <c r="F686" s="7" t="str">
        <f>'Identification '!$G$18</f>
        <v/>
      </c>
      <c r="G686" s="167" t="str">
        <f>IF('Section 10a Plan_Diffusion'!$D$6="","",'Section 10a Plan_Diffusion'!$D$6)</f>
        <v/>
      </c>
      <c r="H686" s="7" t="str">
        <f>IF('Section 10a Plan_Diffusion'!$D$8="","",'Section 10a Plan_Diffusion'!$D$8)</f>
        <v/>
      </c>
      <c r="I686" s="7" t="str">
        <f>IF('Section 10a Plan_Diffusion'!$K$8="","",'Section 10a Plan_Diffusion'!$K$8)</f>
        <v/>
      </c>
      <c r="J686" s="43" t="str">
        <f>IF('Section 10a Plan_Diffusion'!C141="","",'Section 10a Plan_Diffusion'!C141)</f>
        <v/>
      </c>
      <c r="K686" s="1177" t="str">
        <f>IF('Section 10a Plan_Diffusion'!D141="","",'Section 10a Plan_Diffusion'!D141)</f>
        <v/>
      </c>
      <c r="L686" s="43" t="str">
        <f>IF('Section 10a Plan_Diffusion'!E141="","",IF('Section 10a Plan_Diffusion'!E141="«Choisir»","",'Section 10a Plan_Diffusion'!E141))</f>
        <v/>
      </c>
      <c r="M686" s="43" t="str">
        <f>IF('Section 10a Plan_Diffusion'!F141="","",IF('Section 10a Plan_Diffusion'!F141="«Choisir»","",'Section 10a Plan_Diffusion'!F141))</f>
        <v/>
      </c>
      <c r="N686" s="43" t="str">
        <f>IF('Section 10a Plan_Diffusion'!G141="","",'Section 10a Plan_Diffusion'!G141)</f>
        <v/>
      </c>
      <c r="O686" s="43" t="str">
        <f>IF('Section 10a Plan_Diffusion'!H141="","",'Section 10a Plan_Diffusion'!H141)</f>
        <v/>
      </c>
      <c r="P686" s="43" t="str">
        <f>IF('Section 10a Plan_Diffusion'!I141="","",IF('Section 10a Plan_Diffusion'!I141="«Choisir»","",'Section 10a Plan_Diffusion'!I141))</f>
        <v/>
      </c>
      <c r="Q686" s="43" t="str">
        <f>IF('Section 10a Plan_Diffusion'!J141="","",IF('Section 10a Plan_Diffusion'!J141="«Choisir»","",'Section 10a Plan_Diffusion'!J141))</f>
        <v/>
      </c>
      <c r="R686" s="7" t="str">
        <f>IF('Section 10a Plan_Diffusion'!K141="","",'Section 10a Plan_Diffusion'!K141)</f>
        <v/>
      </c>
      <c r="S686" s="7" t="str">
        <f>IF('Section 10a Plan_Diffusion'!L141="","",'Section 10a Plan_Diffusion'!L141)</f>
        <v/>
      </c>
      <c r="T686" s="7" t="str">
        <f>IF('Section 10a Plan_Diffusion'!M141="","",'Section 10a Plan_Diffusion'!M141)</f>
        <v/>
      </c>
      <c r="U686" s="7" t="str">
        <f>IF('Section 10a Plan_Diffusion'!N141="","",'Section 10a Plan_Diffusion'!N141)</f>
        <v/>
      </c>
      <c r="V686" s="7">
        <f>'Section 10a Plan_Diffusion'!O141</f>
        <v>0</v>
      </c>
      <c r="W686" s="36">
        <f>'Section 10a Plan_Diffusion'!P141</f>
        <v>0</v>
      </c>
      <c r="X686" s="36">
        <f>'Section 10a Plan_Diffusion'!Q141</f>
        <v>0</v>
      </c>
      <c r="Y686" s="36">
        <f>'Section 10a Plan_Diffusion'!R141</f>
        <v>0</v>
      </c>
      <c r="Z686" s="36">
        <f>'Section 10a Plan_Diffusion'!S141</f>
        <v>0</v>
      </c>
      <c r="AA686" s="7">
        <f>'Section 10a Plan_Diffusion'!T141</f>
        <v>0</v>
      </c>
      <c r="AB686" s="7">
        <f>'Section 10a Plan_Diffusion'!U141</f>
        <v>0</v>
      </c>
    </row>
    <row r="687" spans="1:28">
      <c r="A687" s="7">
        <f>'Identification '!$F$11</f>
        <v>0</v>
      </c>
      <c r="B687" s="1276" t="str">
        <f>IF(AND('Identification '!$F$11="",'Identification '!$F$15&lt;&gt;""),'Identification '!$F$15,IF('Identification '!$F$11="","",IF('Identification '!$F$13="Inscrire le nom de votre organisme dans la cellule F15",'Identification '!$F$15,'Identification '!$F$13)))</f>
        <v/>
      </c>
      <c r="C687" s="7" t="str">
        <f>REF!$BM$8</f>
        <v>2026-2027</v>
      </c>
      <c r="D687" s="7" t="s">
        <v>3185</v>
      </c>
      <c r="E687" s="43" t="str">
        <f>'Identification '!$F$17</f>
        <v/>
      </c>
      <c r="F687" s="7" t="str">
        <f>'Identification '!$G$18</f>
        <v/>
      </c>
      <c r="G687" s="167" t="str">
        <f>IF('Section 10a Plan_Diffusion'!$D$6="","",'Section 10a Plan_Diffusion'!$D$6)</f>
        <v/>
      </c>
      <c r="H687" s="7" t="str">
        <f>IF('Section 10a Plan_Diffusion'!$D$8="","",'Section 10a Plan_Diffusion'!$D$8)</f>
        <v/>
      </c>
      <c r="I687" s="7" t="str">
        <f>IF('Section 10a Plan_Diffusion'!$K$8="","",'Section 10a Plan_Diffusion'!$K$8)</f>
        <v/>
      </c>
      <c r="J687" s="43" t="str">
        <f>IF('Section 10a Plan_Diffusion'!C142="","",'Section 10a Plan_Diffusion'!C142)</f>
        <v/>
      </c>
      <c r="K687" s="1177" t="str">
        <f>IF('Section 10a Plan_Diffusion'!D142="","",'Section 10a Plan_Diffusion'!D142)</f>
        <v/>
      </c>
      <c r="L687" s="43" t="str">
        <f>IF('Section 10a Plan_Diffusion'!E142="","",IF('Section 10a Plan_Diffusion'!E142="«Choisir»","",'Section 10a Plan_Diffusion'!E142))</f>
        <v/>
      </c>
      <c r="M687" s="43" t="str">
        <f>IF('Section 10a Plan_Diffusion'!F142="","",IF('Section 10a Plan_Diffusion'!F142="«Choisir»","",'Section 10a Plan_Diffusion'!F142))</f>
        <v/>
      </c>
      <c r="N687" s="43" t="str">
        <f>IF('Section 10a Plan_Diffusion'!G142="","",'Section 10a Plan_Diffusion'!G142)</f>
        <v/>
      </c>
      <c r="O687" s="43" t="str">
        <f>IF('Section 10a Plan_Diffusion'!H142="","",'Section 10a Plan_Diffusion'!H142)</f>
        <v/>
      </c>
      <c r="P687" s="43" t="str">
        <f>IF('Section 10a Plan_Diffusion'!I142="","",IF('Section 10a Plan_Diffusion'!I142="«Choisir»","",'Section 10a Plan_Diffusion'!I142))</f>
        <v/>
      </c>
      <c r="Q687" s="43" t="str">
        <f>IF('Section 10a Plan_Diffusion'!J142="","",IF('Section 10a Plan_Diffusion'!J142="«Choisir»","",'Section 10a Plan_Diffusion'!J142))</f>
        <v/>
      </c>
      <c r="R687" s="7" t="str">
        <f>IF('Section 10a Plan_Diffusion'!K142="","",'Section 10a Plan_Diffusion'!K142)</f>
        <v/>
      </c>
      <c r="S687" s="7" t="str">
        <f>IF('Section 10a Plan_Diffusion'!L142="","",'Section 10a Plan_Diffusion'!L142)</f>
        <v/>
      </c>
      <c r="T687" s="7" t="str">
        <f>IF('Section 10a Plan_Diffusion'!M142="","",'Section 10a Plan_Diffusion'!M142)</f>
        <v/>
      </c>
      <c r="U687" s="7" t="str">
        <f>IF('Section 10a Plan_Diffusion'!N142="","",'Section 10a Plan_Diffusion'!N142)</f>
        <v/>
      </c>
      <c r="V687" s="7">
        <f>'Section 10a Plan_Diffusion'!O142</f>
        <v>0</v>
      </c>
      <c r="W687" s="36">
        <f>'Section 10a Plan_Diffusion'!P142</f>
        <v>0</v>
      </c>
      <c r="X687" s="36">
        <f>'Section 10a Plan_Diffusion'!Q142</f>
        <v>0</v>
      </c>
      <c r="Y687" s="36">
        <f>'Section 10a Plan_Diffusion'!R142</f>
        <v>0</v>
      </c>
      <c r="Z687" s="36">
        <f>'Section 10a Plan_Diffusion'!S142</f>
        <v>0</v>
      </c>
      <c r="AA687" s="7">
        <f>'Section 10a Plan_Diffusion'!T142</f>
        <v>0</v>
      </c>
      <c r="AB687" s="7">
        <f>'Section 10a Plan_Diffusion'!U142</f>
        <v>0</v>
      </c>
    </row>
    <row r="688" spans="1:28">
      <c r="A688" s="7">
        <f>'Identification '!$F$11</f>
        <v>0</v>
      </c>
      <c r="B688" s="1276" t="str">
        <f>IF(AND('Identification '!$F$11="",'Identification '!$F$15&lt;&gt;""),'Identification '!$F$15,IF('Identification '!$F$11="","",IF('Identification '!$F$13="Inscrire le nom de votre organisme dans la cellule F15",'Identification '!$F$15,'Identification '!$F$13)))</f>
        <v/>
      </c>
      <c r="C688" s="7" t="str">
        <f>REF!$BM$8</f>
        <v>2026-2027</v>
      </c>
      <c r="D688" s="7" t="s">
        <v>3185</v>
      </c>
      <c r="E688" s="43" t="str">
        <f>'Identification '!$F$17</f>
        <v/>
      </c>
      <c r="F688" s="7" t="str">
        <f>'Identification '!$G$18</f>
        <v/>
      </c>
      <c r="G688" s="167" t="str">
        <f>IF('Section 10a Plan_Diffusion'!$D$6="","",'Section 10a Plan_Diffusion'!$D$6)</f>
        <v/>
      </c>
      <c r="H688" s="7" t="str">
        <f>IF('Section 10a Plan_Diffusion'!$D$8="","",'Section 10a Plan_Diffusion'!$D$8)</f>
        <v/>
      </c>
      <c r="I688" s="7" t="str">
        <f>IF('Section 10a Plan_Diffusion'!$K$8="","",'Section 10a Plan_Diffusion'!$K$8)</f>
        <v/>
      </c>
      <c r="J688" s="43" t="str">
        <f>IF('Section 10a Plan_Diffusion'!C143="","",'Section 10a Plan_Diffusion'!C143)</f>
        <v/>
      </c>
      <c r="K688" s="1177" t="str">
        <f>IF('Section 10a Plan_Diffusion'!D143="","",'Section 10a Plan_Diffusion'!D143)</f>
        <v/>
      </c>
      <c r="L688" s="43" t="str">
        <f>IF('Section 10a Plan_Diffusion'!E143="","",IF('Section 10a Plan_Diffusion'!E143="«Choisir»","",'Section 10a Plan_Diffusion'!E143))</f>
        <v/>
      </c>
      <c r="M688" s="43" t="str">
        <f>IF('Section 10a Plan_Diffusion'!F143="","",IF('Section 10a Plan_Diffusion'!F143="«Choisir»","",'Section 10a Plan_Diffusion'!F143))</f>
        <v/>
      </c>
      <c r="N688" s="43" t="str">
        <f>IF('Section 10a Plan_Diffusion'!G143="","",'Section 10a Plan_Diffusion'!G143)</f>
        <v/>
      </c>
      <c r="O688" s="43" t="str">
        <f>IF('Section 10a Plan_Diffusion'!H143="","",'Section 10a Plan_Diffusion'!H143)</f>
        <v/>
      </c>
      <c r="P688" s="43" t="str">
        <f>IF('Section 10a Plan_Diffusion'!I143="","",IF('Section 10a Plan_Diffusion'!I143="«Choisir»","",'Section 10a Plan_Diffusion'!I143))</f>
        <v/>
      </c>
      <c r="Q688" s="43" t="str">
        <f>IF('Section 10a Plan_Diffusion'!J143="","",IF('Section 10a Plan_Diffusion'!J143="«Choisir»","",'Section 10a Plan_Diffusion'!J143))</f>
        <v/>
      </c>
      <c r="R688" s="7" t="str">
        <f>IF('Section 10a Plan_Diffusion'!K143="","",'Section 10a Plan_Diffusion'!K143)</f>
        <v/>
      </c>
      <c r="S688" s="7" t="str">
        <f>IF('Section 10a Plan_Diffusion'!L143="","",'Section 10a Plan_Diffusion'!L143)</f>
        <v/>
      </c>
      <c r="T688" s="7" t="str">
        <f>IF('Section 10a Plan_Diffusion'!M143="","",'Section 10a Plan_Diffusion'!M143)</f>
        <v/>
      </c>
      <c r="U688" s="7" t="str">
        <f>IF('Section 10a Plan_Diffusion'!N143="","",'Section 10a Plan_Diffusion'!N143)</f>
        <v/>
      </c>
      <c r="V688" s="7">
        <f>'Section 10a Plan_Diffusion'!O143</f>
        <v>0</v>
      </c>
      <c r="W688" s="36">
        <f>'Section 10a Plan_Diffusion'!P143</f>
        <v>0</v>
      </c>
      <c r="X688" s="36">
        <f>'Section 10a Plan_Diffusion'!Q143</f>
        <v>0</v>
      </c>
      <c r="Y688" s="36">
        <f>'Section 10a Plan_Diffusion'!R143</f>
        <v>0</v>
      </c>
      <c r="Z688" s="36">
        <f>'Section 10a Plan_Diffusion'!S143</f>
        <v>0</v>
      </c>
      <c r="AA688" s="7">
        <f>'Section 10a Plan_Diffusion'!T143</f>
        <v>0</v>
      </c>
      <c r="AB688" s="7">
        <f>'Section 10a Plan_Diffusion'!U143</f>
        <v>0</v>
      </c>
    </row>
    <row r="689" spans="1:28">
      <c r="A689" s="7">
        <f>'Identification '!$F$11</f>
        <v>0</v>
      </c>
      <c r="B689" s="1276" t="str">
        <f>IF(AND('Identification '!$F$11="",'Identification '!$F$15&lt;&gt;""),'Identification '!$F$15,IF('Identification '!$F$11="","",IF('Identification '!$F$13="Inscrire le nom de votre organisme dans la cellule F15",'Identification '!$F$15,'Identification '!$F$13)))</f>
        <v/>
      </c>
      <c r="C689" s="7" t="str">
        <f>REF!$BM$8</f>
        <v>2026-2027</v>
      </c>
      <c r="D689" s="7" t="s">
        <v>3185</v>
      </c>
      <c r="E689" s="43" t="str">
        <f>'Identification '!$F$17</f>
        <v/>
      </c>
      <c r="F689" s="7" t="str">
        <f>'Identification '!$G$18</f>
        <v/>
      </c>
      <c r="G689" s="167" t="str">
        <f>IF('Section 10a Plan_Diffusion'!$D$6="","",'Section 10a Plan_Diffusion'!$D$6)</f>
        <v/>
      </c>
      <c r="H689" s="7" t="str">
        <f>IF('Section 10a Plan_Diffusion'!$D$8="","",'Section 10a Plan_Diffusion'!$D$8)</f>
        <v/>
      </c>
      <c r="I689" s="7" t="str">
        <f>IF('Section 10a Plan_Diffusion'!$K$8="","",'Section 10a Plan_Diffusion'!$K$8)</f>
        <v/>
      </c>
      <c r="J689" s="43" t="str">
        <f>IF('Section 10a Plan_Diffusion'!C144="","",'Section 10a Plan_Diffusion'!C144)</f>
        <v/>
      </c>
      <c r="K689" s="1177" t="str">
        <f>IF('Section 10a Plan_Diffusion'!D144="","",'Section 10a Plan_Diffusion'!D144)</f>
        <v/>
      </c>
      <c r="L689" s="43" t="str">
        <f>IF('Section 10a Plan_Diffusion'!E144="","",IF('Section 10a Plan_Diffusion'!E144="«Choisir»","",'Section 10a Plan_Diffusion'!E144))</f>
        <v/>
      </c>
      <c r="M689" s="43" t="str">
        <f>IF('Section 10a Plan_Diffusion'!F144="","",IF('Section 10a Plan_Diffusion'!F144="«Choisir»","",'Section 10a Plan_Diffusion'!F144))</f>
        <v/>
      </c>
      <c r="N689" s="43" t="str">
        <f>IF('Section 10a Plan_Diffusion'!G144="","",'Section 10a Plan_Diffusion'!G144)</f>
        <v/>
      </c>
      <c r="O689" s="43" t="str">
        <f>IF('Section 10a Plan_Diffusion'!H144="","",'Section 10a Plan_Diffusion'!H144)</f>
        <v/>
      </c>
      <c r="P689" s="43" t="str">
        <f>IF('Section 10a Plan_Diffusion'!I144="","",IF('Section 10a Plan_Diffusion'!I144="«Choisir»","",'Section 10a Plan_Diffusion'!I144))</f>
        <v/>
      </c>
      <c r="Q689" s="43" t="str">
        <f>IF('Section 10a Plan_Diffusion'!J144="","",IF('Section 10a Plan_Diffusion'!J144="«Choisir»","",'Section 10a Plan_Diffusion'!J144))</f>
        <v/>
      </c>
      <c r="R689" s="7" t="str">
        <f>IF('Section 10a Plan_Diffusion'!K144="","",'Section 10a Plan_Diffusion'!K144)</f>
        <v/>
      </c>
      <c r="S689" s="7" t="str">
        <f>IF('Section 10a Plan_Diffusion'!L144="","",'Section 10a Plan_Diffusion'!L144)</f>
        <v/>
      </c>
      <c r="T689" s="7" t="str">
        <f>IF('Section 10a Plan_Diffusion'!M144="","",'Section 10a Plan_Diffusion'!M144)</f>
        <v/>
      </c>
      <c r="U689" s="7" t="str">
        <f>IF('Section 10a Plan_Diffusion'!N144="","",'Section 10a Plan_Diffusion'!N144)</f>
        <v/>
      </c>
      <c r="V689" s="7">
        <f>'Section 10a Plan_Diffusion'!O144</f>
        <v>0</v>
      </c>
      <c r="W689" s="36">
        <f>'Section 10a Plan_Diffusion'!P144</f>
        <v>0</v>
      </c>
      <c r="X689" s="36">
        <f>'Section 10a Plan_Diffusion'!Q144</f>
        <v>0</v>
      </c>
      <c r="Y689" s="36">
        <f>'Section 10a Plan_Diffusion'!R144</f>
        <v>0</v>
      </c>
      <c r="Z689" s="36">
        <f>'Section 10a Plan_Diffusion'!S144</f>
        <v>0</v>
      </c>
      <c r="AA689" s="7">
        <f>'Section 10a Plan_Diffusion'!T144</f>
        <v>0</v>
      </c>
      <c r="AB689" s="7">
        <f>'Section 10a Plan_Diffusion'!U144</f>
        <v>0</v>
      </c>
    </row>
    <row r="690" spans="1:28">
      <c r="A690" s="7">
        <f>'Identification '!$F$11</f>
        <v>0</v>
      </c>
      <c r="B690" s="1276" t="str">
        <f>IF(AND('Identification '!$F$11="",'Identification '!$F$15&lt;&gt;""),'Identification '!$F$15,IF('Identification '!$F$11="","",IF('Identification '!$F$13="Inscrire le nom de votre organisme dans la cellule F15",'Identification '!$F$15,'Identification '!$F$13)))</f>
        <v/>
      </c>
      <c r="C690" s="7" t="str">
        <f>REF!$BM$8</f>
        <v>2026-2027</v>
      </c>
      <c r="D690" s="7" t="s">
        <v>3185</v>
      </c>
      <c r="E690" s="43" t="str">
        <f>'Identification '!$F$17</f>
        <v/>
      </c>
      <c r="F690" s="7" t="str">
        <f>'Identification '!$G$18</f>
        <v/>
      </c>
      <c r="G690" s="167" t="str">
        <f>IF('Section 10a Plan_Diffusion'!$D$6="","",'Section 10a Plan_Diffusion'!$D$6)</f>
        <v/>
      </c>
      <c r="H690" s="7" t="str">
        <f>IF('Section 10a Plan_Diffusion'!$D$8="","",'Section 10a Plan_Diffusion'!$D$8)</f>
        <v/>
      </c>
      <c r="I690" s="7" t="str">
        <f>IF('Section 10a Plan_Diffusion'!$K$8="","",'Section 10a Plan_Diffusion'!$K$8)</f>
        <v/>
      </c>
      <c r="J690" s="43" t="str">
        <f>IF('Section 10a Plan_Diffusion'!C145="","",'Section 10a Plan_Diffusion'!C145)</f>
        <v/>
      </c>
      <c r="K690" s="1177" t="str">
        <f>IF('Section 10a Plan_Diffusion'!D145="","",'Section 10a Plan_Diffusion'!D145)</f>
        <v/>
      </c>
      <c r="L690" s="43" t="str">
        <f>IF('Section 10a Plan_Diffusion'!E145="","",IF('Section 10a Plan_Diffusion'!E145="«Choisir»","",'Section 10a Plan_Diffusion'!E145))</f>
        <v/>
      </c>
      <c r="M690" s="43" t="str">
        <f>IF('Section 10a Plan_Diffusion'!F145="","",IF('Section 10a Plan_Diffusion'!F145="«Choisir»","",'Section 10a Plan_Diffusion'!F145))</f>
        <v/>
      </c>
      <c r="N690" s="43" t="str">
        <f>IF('Section 10a Plan_Diffusion'!G145="","",'Section 10a Plan_Diffusion'!G145)</f>
        <v/>
      </c>
      <c r="O690" s="43" t="str">
        <f>IF('Section 10a Plan_Diffusion'!H145="","",'Section 10a Plan_Diffusion'!H145)</f>
        <v/>
      </c>
      <c r="P690" s="43" t="str">
        <f>IF('Section 10a Plan_Diffusion'!I145="","",IF('Section 10a Plan_Diffusion'!I145="«Choisir»","",'Section 10a Plan_Diffusion'!I145))</f>
        <v/>
      </c>
      <c r="Q690" s="43" t="str">
        <f>IF('Section 10a Plan_Diffusion'!J145="","",IF('Section 10a Plan_Diffusion'!J145="«Choisir»","",'Section 10a Plan_Diffusion'!J145))</f>
        <v/>
      </c>
      <c r="R690" s="7" t="str">
        <f>IF('Section 10a Plan_Diffusion'!K145="","",'Section 10a Plan_Diffusion'!K145)</f>
        <v/>
      </c>
      <c r="S690" s="7" t="str">
        <f>IF('Section 10a Plan_Diffusion'!L145="","",'Section 10a Plan_Diffusion'!L145)</f>
        <v/>
      </c>
      <c r="T690" s="7" t="str">
        <f>IF('Section 10a Plan_Diffusion'!M145="","",'Section 10a Plan_Diffusion'!M145)</f>
        <v/>
      </c>
      <c r="U690" s="7" t="str">
        <f>IF('Section 10a Plan_Diffusion'!N145="","",'Section 10a Plan_Diffusion'!N145)</f>
        <v/>
      </c>
      <c r="V690" s="7">
        <f>'Section 10a Plan_Diffusion'!O145</f>
        <v>0</v>
      </c>
      <c r="W690" s="36">
        <f>'Section 10a Plan_Diffusion'!P145</f>
        <v>0</v>
      </c>
      <c r="X690" s="36">
        <f>'Section 10a Plan_Diffusion'!Q145</f>
        <v>0</v>
      </c>
      <c r="Y690" s="36">
        <f>'Section 10a Plan_Diffusion'!R145</f>
        <v>0</v>
      </c>
      <c r="Z690" s="36">
        <f>'Section 10a Plan_Diffusion'!S145</f>
        <v>0</v>
      </c>
      <c r="AA690" s="7">
        <f>'Section 10a Plan_Diffusion'!T145</f>
        <v>0</v>
      </c>
      <c r="AB690" s="7">
        <f>'Section 10a Plan_Diffusion'!U145</f>
        <v>0</v>
      </c>
    </row>
    <row r="691" spans="1:28">
      <c r="A691" s="7">
        <f>'Identification '!$F$11</f>
        <v>0</v>
      </c>
      <c r="B691" s="1276" t="str">
        <f>IF(AND('Identification '!$F$11="",'Identification '!$F$15&lt;&gt;""),'Identification '!$F$15,IF('Identification '!$F$11="","",IF('Identification '!$F$13="Inscrire le nom de votre organisme dans la cellule F15",'Identification '!$F$15,'Identification '!$F$13)))</f>
        <v/>
      </c>
      <c r="C691" s="7" t="str">
        <f>REF!$BM$8</f>
        <v>2026-2027</v>
      </c>
      <c r="D691" s="7" t="s">
        <v>3185</v>
      </c>
      <c r="E691" s="43" t="str">
        <f>'Identification '!$F$17</f>
        <v/>
      </c>
      <c r="F691" s="7" t="str">
        <f>'Identification '!$G$18</f>
        <v/>
      </c>
      <c r="G691" s="167" t="str">
        <f>IF('Section 10a Plan_Diffusion'!$D$6="","",'Section 10a Plan_Diffusion'!$D$6)</f>
        <v/>
      </c>
      <c r="H691" s="7" t="str">
        <f>IF('Section 10a Plan_Diffusion'!$D$8="","",'Section 10a Plan_Diffusion'!$D$8)</f>
        <v/>
      </c>
      <c r="I691" s="7" t="str">
        <f>IF('Section 10a Plan_Diffusion'!$K$8="","",'Section 10a Plan_Diffusion'!$K$8)</f>
        <v/>
      </c>
      <c r="J691" s="43" t="str">
        <f>IF('Section 10a Plan_Diffusion'!C146="","",'Section 10a Plan_Diffusion'!C146)</f>
        <v/>
      </c>
      <c r="K691" s="1177" t="str">
        <f>IF('Section 10a Plan_Diffusion'!D146="","",'Section 10a Plan_Diffusion'!D146)</f>
        <v/>
      </c>
      <c r="L691" s="43" t="str">
        <f>IF('Section 10a Plan_Diffusion'!E146="","",IF('Section 10a Plan_Diffusion'!E146="«Choisir»","",'Section 10a Plan_Diffusion'!E146))</f>
        <v/>
      </c>
      <c r="M691" s="43" t="str">
        <f>IF('Section 10a Plan_Diffusion'!F146="","",IF('Section 10a Plan_Diffusion'!F146="«Choisir»","",'Section 10a Plan_Diffusion'!F146))</f>
        <v/>
      </c>
      <c r="N691" s="43" t="str">
        <f>IF('Section 10a Plan_Diffusion'!G146="","",'Section 10a Plan_Diffusion'!G146)</f>
        <v/>
      </c>
      <c r="O691" s="43" t="str">
        <f>IF('Section 10a Plan_Diffusion'!H146="","",'Section 10a Plan_Diffusion'!H146)</f>
        <v/>
      </c>
      <c r="P691" s="43" t="str">
        <f>IF('Section 10a Plan_Diffusion'!I146="","",IF('Section 10a Plan_Diffusion'!I146="«Choisir»","",'Section 10a Plan_Diffusion'!I146))</f>
        <v/>
      </c>
      <c r="Q691" s="43" t="str">
        <f>IF('Section 10a Plan_Diffusion'!J146="","",IF('Section 10a Plan_Diffusion'!J146="«Choisir»","",'Section 10a Plan_Diffusion'!J146))</f>
        <v/>
      </c>
      <c r="R691" s="7" t="str">
        <f>IF('Section 10a Plan_Diffusion'!K146="","",'Section 10a Plan_Diffusion'!K146)</f>
        <v/>
      </c>
      <c r="S691" s="7" t="str">
        <f>IF('Section 10a Plan_Diffusion'!L146="","",'Section 10a Plan_Diffusion'!L146)</f>
        <v/>
      </c>
      <c r="T691" s="7" t="str">
        <f>IF('Section 10a Plan_Diffusion'!M146="","",'Section 10a Plan_Diffusion'!M146)</f>
        <v/>
      </c>
      <c r="U691" s="7" t="str">
        <f>IF('Section 10a Plan_Diffusion'!N146="","",'Section 10a Plan_Diffusion'!N146)</f>
        <v/>
      </c>
      <c r="V691" s="7">
        <f>'Section 10a Plan_Diffusion'!O146</f>
        <v>0</v>
      </c>
      <c r="W691" s="36">
        <f>'Section 10a Plan_Diffusion'!P146</f>
        <v>0</v>
      </c>
      <c r="X691" s="36">
        <f>'Section 10a Plan_Diffusion'!Q146</f>
        <v>0</v>
      </c>
      <c r="Y691" s="36">
        <f>'Section 10a Plan_Diffusion'!R146</f>
        <v>0</v>
      </c>
      <c r="Z691" s="36">
        <f>'Section 10a Plan_Diffusion'!S146</f>
        <v>0</v>
      </c>
      <c r="AA691" s="7">
        <f>'Section 10a Plan_Diffusion'!T146</f>
        <v>0</v>
      </c>
      <c r="AB691" s="7">
        <f>'Section 10a Plan_Diffusion'!U146</f>
        <v>0</v>
      </c>
    </row>
    <row r="692" spans="1:28">
      <c r="A692" s="7">
        <f>'Identification '!$F$11</f>
        <v>0</v>
      </c>
      <c r="B692" s="1276" t="str">
        <f>IF(AND('Identification '!$F$11="",'Identification '!$F$15&lt;&gt;""),'Identification '!$F$15,IF('Identification '!$F$11="","",IF('Identification '!$F$13="Inscrire le nom de votre organisme dans la cellule F15",'Identification '!$F$15,'Identification '!$F$13)))</f>
        <v/>
      </c>
      <c r="C692" s="7" t="str">
        <f>REF!$BM$8</f>
        <v>2026-2027</v>
      </c>
      <c r="D692" s="7" t="s">
        <v>3185</v>
      </c>
      <c r="E692" s="43" t="str">
        <f>'Identification '!$F$17</f>
        <v/>
      </c>
      <c r="F692" s="7" t="str">
        <f>'Identification '!$G$18</f>
        <v/>
      </c>
      <c r="G692" s="167" t="str">
        <f>IF('Section 10a Plan_Diffusion'!$D$6="","",'Section 10a Plan_Diffusion'!$D$6)</f>
        <v/>
      </c>
      <c r="H692" s="7" t="str">
        <f>IF('Section 10a Plan_Diffusion'!$D$8="","",'Section 10a Plan_Diffusion'!$D$8)</f>
        <v/>
      </c>
      <c r="I692" s="7" t="str">
        <f>IF('Section 10a Plan_Diffusion'!$K$8="","",'Section 10a Plan_Diffusion'!$K$8)</f>
        <v/>
      </c>
      <c r="J692" s="43" t="str">
        <f>IF('Section 10a Plan_Diffusion'!C147="","",'Section 10a Plan_Diffusion'!C147)</f>
        <v/>
      </c>
      <c r="K692" s="1177" t="str">
        <f>IF('Section 10a Plan_Diffusion'!D147="","",'Section 10a Plan_Diffusion'!D147)</f>
        <v/>
      </c>
      <c r="L692" s="43" t="str">
        <f>IF('Section 10a Plan_Diffusion'!E147="","",IF('Section 10a Plan_Diffusion'!E147="«Choisir»","",'Section 10a Plan_Diffusion'!E147))</f>
        <v/>
      </c>
      <c r="M692" s="43" t="str">
        <f>IF('Section 10a Plan_Diffusion'!F147="","",IF('Section 10a Plan_Diffusion'!F147="«Choisir»","",'Section 10a Plan_Diffusion'!F147))</f>
        <v/>
      </c>
      <c r="N692" s="43" t="str">
        <f>IF('Section 10a Plan_Diffusion'!G147="","",'Section 10a Plan_Diffusion'!G147)</f>
        <v/>
      </c>
      <c r="O692" s="43" t="str">
        <f>IF('Section 10a Plan_Diffusion'!H147="","",'Section 10a Plan_Diffusion'!H147)</f>
        <v/>
      </c>
      <c r="P692" s="43" t="str">
        <f>IF('Section 10a Plan_Diffusion'!I147="","",IF('Section 10a Plan_Diffusion'!I147="«Choisir»","",'Section 10a Plan_Diffusion'!I147))</f>
        <v/>
      </c>
      <c r="Q692" s="43" t="str">
        <f>IF('Section 10a Plan_Diffusion'!J147="","",IF('Section 10a Plan_Diffusion'!J147="«Choisir»","",'Section 10a Plan_Diffusion'!J147))</f>
        <v/>
      </c>
      <c r="R692" s="7" t="str">
        <f>IF('Section 10a Plan_Diffusion'!K147="","",'Section 10a Plan_Diffusion'!K147)</f>
        <v/>
      </c>
      <c r="S692" s="7" t="str">
        <f>IF('Section 10a Plan_Diffusion'!L147="","",'Section 10a Plan_Diffusion'!L147)</f>
        <v/>
      </c>
      <c r="T692" s="7" t="str">
        <f>IF('Section 10a Plan_Diffusion'!M147="","",'Section 10a Plan_Diffusion'!M147)</f>
        <v/>
      </c>
      <c r="U692" s="7" t="str">
        <f>IF('Section 10a Plan_Diffusion'!N147="","",'Section 10a Plan_Diffusion'!N147)</f>
        <v/>
      </c>
      <c r="V692" s="7">
        <f>'Section 10a Plan_Diffusion'!O147</f>
        <v>0</v>
      </c>
      <c r="W692" s="36">
        <f>'Section 10a Plan_Diffusion'!P147</f>
        <v>0</v>
      </c>
      <c r="X692" s="36">
        <f>'Section 10a Plan_Diffusion'!Q147</f>
        <v>0</v>
      </c>
      <c r="Y692" s="36">
        <f>'Section 10a Plan_Diffusion'!R147</f>
        <v>0</v>
      </c>
      <c r="Z692" s="36">
        <f>'Section 10a Plan_Diffusion'!S147</f>
        <v>0</v>
      </c>
      <c r="AA692" s="7">
        <f>'Section 10a Plan_Diffusion'!T147</f>
        <v>0</v>
      </c>
      <c r="AB692" s="7">
        <f>'Section 10a Plan_Diffusion'!U147</f>
        <v>0</v>
      </c>
    </row>
    <row r="693" spans="1:28">
      <c r="A693" s="7">
        <f>'Identification '!$F$11</f>
        <v>0</v>
      </c>
      <c r="B693" s="1276" t="str">
        <f>IF(AND('Identification '!$F$11="",'Identification '!$F$15&lt;&gt;""),'Identification '!$F$15,IF('Identification '!$F$11="","",IF('Identification '!$F$13="Inscrire le nom de votre organisme dans la cellule F15",'Identification '!$F$15,'Identification '!$F$13)))</f>
        <v/>
      </c>
      <c r="C693" s="7" t="str">
        <f>REF!$BM$8</f>
        <v>2026-2027</v>
      </c>
      <c r="D693" s="7" t="s">
        <v>3185</v>
      </c>
      <c r="E693" s="43" t="str">
        <f>'Identification '!$F$17</f>
        <v/>
      </c>
      <c r="F693" s="7" t="str">
        <f>'Identification '!$G$18</f>
        <v/>
      </c>
      <c r="G693" s="167" t="str">
        <f>IF('Section 10a Plan_Diffusion'!$D$6="","",'Section 10a Plan_Diffusion'!$D$6)</f>
        <v/>
      </c>
      <c r="H693" s="7" t="str">
        <f>IF('Section 10a Plan_Diffusion'!$D$8="","",'Section 10a Plan_Diffusion'!$D$8)</f>
        <v/>
      </c>
      <c r="I693" s="7" t="str">
        <f>IF('Section 10a Plan_Diffusion'!$K$8="","",'Section 10a Plan_Diffusion'!$K$8)</f>
        <v/>
      </c>
      <c r="J693" s="43" t="str">
        <f>IF('Section 10a Plan_Diffusion'!C148="","",'Section 10a Plan_Diffusion'!C148)</f>
        <v/>
      </c>
      <c r="K693" s="1177" t="str">
        <f>IF('Section 10a Plan_Diffusion'!D148="","",'Section 10a Plan_Diffusion'!D148)</f>
        <v/>
      </c>
      <c r="L693" s="43" t="str">
        <f>IF('Section 10a Plan_Diffusion'!E148="","",IF('Section 10a Plan_Diffusion'!E148="«Choisir»","",'Section 10a Plan_Diffusion'!E148))</f>
        <v/>
      </c>
      <c r="M693" s="43" t="str">
        <f>IF('Section 10a Plan_Diffusion'!F148="","",IF('Section 10a Plan_Diffusion'!F148="«Choisir»","",'Section 10a Plan_Diffusion'!F148))</f>
        <v/>
      </c>
      <c r="N693" s="43" t="str">
        <f>IF('Section 10a Plan_Diffusion'!G148="","",'Section 10a Plan_Diffusion'!G148)</f>
        <v/>
      </c>
      <c r="O693" s="43" t="str">
        <f>IF('Section 10a Plan_Diffusion'!H148="","",'Section 10a Plan_Diffusion'!H148)</f>
        <v/>
      </c>
      <c r="P693" s="43" t="str">
        <f>IF('Section 10a Plan_Diffusion'!I148="","",IF('Section 10a Plan_Diffusion'!I148="«Choisir»","",'Section 10a Plan_Diffusion'!I148))</f>
        <v/>
      </c>
      <c r="Q693" s="43" t="str">
        <f>IF('Section 10a Plan_Diffusion'!J148="","",IF('Section 10a Plan_Diffusion'!J148="«Choisir»","",'Section 10a Plan_Diffusion'!J148))</f>
        <v/>
      </c>
      <c r="R693" s="7" t="str">
        <f>IF('Section 10a Plan_Diffusion'!K148="","",'Section 10a Plan_Diffusion'!K148)</f>
        <v/>
      </c>
      <c r="S693" s="7" t="str">
        <f>IF('Section 10a Plan_Diffusion'!L148="","",'Section 10a Plan_Diffusion'!L148)</f>
        <v/>
      </c>
      <c r="T693" s="7" t="str">
        <f>IF('Section 10a Plan_Diffusion'!M148="","",'Section 10a Plan_Diffusion'!M148)</f>
        <v/>
      </c>
      <c r="U693" s="7" t="str">
        <f>IF('Section 10a Plan_Diffusion'!N148="","",'Section 10a Plan_Diffusion'!N148)</f>
        <v/>
      </c>
      <c r="V693" s="7">
        <f>'Section 10a Plan_Diffusion'!O148</f>
        <v>0</v>
      </c>
      <c r="W693" s="36">
        <f>'Section 10a Plan_Diffusion'!P148</f>
        <v>0</v>
      </c>
      <c r="X693" s="36">
        <f>'Section 10a Plan_Diffusion'!Q148</f>
        <v>0</v>
      </c>
      <c r="Y693" s="36">
        <f>'Section 10a Plan_Diffusion'!R148</f>
        <v>0</v>
      </c>
      <c r="Z693" s="36">
        <f>'Section 10a Plan_Diffusion'!S148</f>
        <v>0</v>
      </c>
      <c r="AA693" s="7">
        <f>'Section 10a Plan_Diffusion'!T148</f>
        <v>0</v>
      </c>
      <c r="AB693" s="7">
        <f>'Section 10a Plan_Diffusion'!U148</f>
        <v>0</v>
      </c>
    </row>
    <row r="694" spans="1:28">
      <c r="A694" s="7">
        <f>'Identification '!$F$11</f>
        <v>0</v>
      </c>
      <c r="B694" s="1276" t="str">
        <f>IF(AND('Identification '!$F$11="",'Identification '!$F$15&lt;&gt;""),'Identification '!$F$15,IF('Identification '!$F$11="","",IF('Identification '!$F$13="Inscrire le nom de votre organisme dans la cellule F15",'Identification '!$F$15,'Identification '!$F$13)))</f>
        <v/>
      </c>
      <c r="C694" s="7" t="str">
        <f>REF!$BM$8</f>
        <v>2026-2027</v>
      </c>
      <c r="D694" s="7" t="s">
        <v>3185</v>
      </c>
      <c r="E694" s="43" t="str">
        <f>'Identification '!$F$17</f>
        <v/>
      </c>
      <c r="F694" s="7" t="str">
        <f>'Identification '!$G$18</f>
        <v/>
      </c>
      <c r="G694" s="167" t="str">
        <f>IF('Section 10a Plan_Diffusion'!$D$6="","",'Section 10a Plan_Diffusion'!$D$6)</f>
        <v/>
      </c>
      <c r="H694" s="7" t="str">
        <f>IF('Section 10a Plan_Diffusion'!$D$8="","",'Section 10a Plan_Diffusion'!$D$8)</f>
        <v/>
      </c>
      <c r="I694" s="7" t="str">
        <f>IF('Section 10a Plan_Diffusion'!$K$8="","",'Section 10a Plan_Diffusion'!$K$8)</f>
        <v/>
      </c>
      <c r="J694" s="43" t="str">
        <f>IF('Section 10a Plan_Diffusion'!C149="","",'Section 10a Plan_Diffusion'!C149)</f>
        <v/>
      </c>
      <c r="K694" s="1177" t="str">
        <f>IF('Section 10a Plan_Diffusion'!D149="","",'Section 10a Plan_Diffusion'!D149)</f>
        <v/>
      </c>
      <c r="L694" s="43" t="str">
        <f>IF('Section 10a Plan_Diffusion'!E149="","",IF('Section 10a Plan_Diffusion'!E149="«Choisir»","",'Section 10a Plan_Diffusion'!E149))</f>
        <v/>
      </c>
      <c r="M694" s="43" t="str">
        <f>IF('Section 10a Plan_Diffusion'!F149="","",IF('Section 10a Plan_Diffusion'!F149="«Choisir»","",'Section 10a Plan_Diffusion'!F149))</f>
        <v/>
      </c>
      <c r="N694" s="43" t="str">
        <f>IF('Section 10a Plan_Diffusion'!G149="","",'Section 10a Plan_Diffusion'!G149)</f>
        <v/>
      </c>
      <c r="O694" s="43" t="str">
        <f>IF('Section 10a Plan_Diffusion'!H149="","",'Section 10a Plan_Diffusion'!H149)</f>
        <v/>
      </c>
      <c r="P694" s="43" t="str">
        <f>IF('Section 10a Plan_Diffusion'!I149="","",IF('Section 10a Plan_Diffusion'!I149="«Choisir»","",'Section 10a Plan_Diffusion'!I149))</f>
        <v/>
      </c>
      <c r="Q694" s="43" t="str">
        <f>IF('Section 10a Plan_Diffusion'!J149="","",IF('Section 10a Plan_Diffusion'!J149="«Choisir»","",'Section 10a Plan_Diffusion'!J149))</f>
        <v/>
      </c>
      <c r="R694" s="7" t="str">
        <f>IF('Section 10a Plan_Diffusion'!K149="","",'Section 10a Plan_Diffusion'!K149)</f>
        <v/>
      </c>
      <c r="S694" s="7" t="str">
        <f>IF('Section 10a Plan_Diffusion'!L149="","",'Section 10a Plan_Diffusion'!L149)</f>
        <v/>
      </c>
      <c r="T694" s="7" t="str">
        <f>IF('Section 10a Plan_Diffusion'!M149="","",'Section 10a Plan_Diffusion'!M149)</f>
        <v/>
      </c>
      <c r="U694" s="7" t="str">
        <f>IF('Section 10a Plan_Diffusion'!N149="","",'Section 10a Plan_Diffusion'!N149)</f>
        <v/>
      </c>
      <c r="V694" s="7">
        <f>'Section 10a Plan_Diffusion'!O149</f>
        <v>0</v>
      </c>
      <c r="W694" s="36">
        <f>'Section 10a Plan_Diffusion'!P149</f>
        <v>0</v>
      </c>
      <c r="X694" s="36">
        <f>'Section 10a Plan_Diffusion'!Q149</f>
        <v>0</v>
      </c>
      <c r="Y694" s="36">
        <f>'Section 10a Plan_Diffusion'!R149</f>
        <v>0</v>
      </c>
      <c r="Z694" s="36">
        <f>'Section 10a Plan_Diffusion'!S149</f>
        <v>0</v>
      </c>
      <c r="AA694" s="7">
        <f>'Section 10a Plan_Diffusion'!T149</f>
        <v>0</v>
      </c>
      <c r="AB694" s="7">
        <f>'Section 10a Plan_Diffusion'!U149</f>
        <v>0</v>
      </c>
    </row>
    <row r="695" spans="1:28">
      <c r="A695" s="7">
        <f>'Identification '!$F$11</f>
        <v>0</v>
      </c>
      <c r="B695" s="1276" t="str">
        <f>IF(AND('Identification '!$F$11="",'Identification '!$F$15&lt;&gt;""),'Identification '!$F$15,IF('Identification '!$F$11="","",IF('Identification '!$F$13="Inscrire le nom de votre organisme dans la cellule F15",'Identification '!$F$15,'Identification '!$F$13)))</f>
        <v/>
      </c>
      <c r="C695" s="7" t="str">
        <f>REF!$BM$8</f>
        <v>2026-2027</v>
      </c>
      <c r="D695" s="7" t="s">
        <v>3185</v>
      </c>
      <c r="E695" s="43" t="str">
        <f>'Identification '!$F$17</f>
        <v/>
      </c>
      <c r="F695" s="7" t="str">
        <f>'Identification '!$G$18</f>
        <v/>
      </c>
      <c r="G695" s="167" t="str">
        <f>IF('Section 10a Plan_Diffusion'!$D$6="","",'Section 10a Plan_Diffusion'!$D$6)</f>
        <v/>
      </c>
      <c r="H695" s="7" t="str">
        <f>IF('Section 10a Plan_Diffusion'!$D$8="","",'Section 10a Plan_Diffusion'!$D$8)</f>
        <v/>
      </c>
      <c r="I695" s="7" t="str">
        <f>IF('Section 10a Plan_Diffusion'!$K$8="","",'Section 10a Plan_Diffusion'!$K$8)</f>
        <v/>
      </c>
      <c r="J695" s="43" t="str">
        <f>IF('Section 10a Plan_Diffusion'!C150="","",'Section 10a Plan_Diffusion'!C150)</f>
        <v/>
      </c>
      <c r="K695" s="1177" t="str">
        <f>IF('Section 10a Plan_Diffusion'!D150="","",'Section 10a Plan_Diffusion'!D150)</f>
        <v/>
      </c>
      <c r="L695" s="43" t="str">
        <f>IF('Section 10a Plan_Diffusion'!E150="","",IF('Section 10a Plan_Diffusion'!E150="«Choisir»","",'Section 10a Plan_Diffusion'!E150))</f>
        <v/>
      </c>
      <c r="M695" s="43" t="str">
        <f>IF('Section 10a Plan_Diffusion'!F150="","",IF('Section 10a Plan_Diffusion'!F150="«Choisir»","",'Section 10a Plan_Diffusion'!F150))</f>
        <v/>
      </c>
      <c r="N695" s="43" t="str">
        <f>IF('Section 10a Plan_Diffusion'!G150="","",'Section 10a Plan_Diffusion'!G150)</f>
        <v/>
      </c>
      <c r="O695" s="43" t="str">
        <f>IF('Section 10a Plan_Diffusion'!H150="","",'Section 10a Plan_Diffusion'!H150)</f>
        <v/>
      </c>
      <c r="P695" s="43" t="str">
        <f>IF('Section 10a Plan_Diffusion'!I150="","",IF('Section 10a Plan_Diffusion'!I150="«Choisir»","",'Section 10a Plan_Diffusion'!I150))</f>
        <v/>
      </c>
      <c r="Q695" s="43" t="str">
        <f>IF('Section 10a Plan_Diffusion'!J150="","",IF('Section 10a Plan_Diffusion'!J150="«Choisir»","",'Section 10a Plan_Diffusion'!J150))</f>
        <v/>
      </c>
      <c r="R695" s="7" t="str">
        <f>IF('Section 10a Plan_Diffusion'!K150="","",'Section 10a Plan_Diffusion'!K150)</f>
        <v/>
      </c>
      <c r="S695" s="7" t="str">
        <f>IF('Section 10a Plan_Diffusion'!L150="","",'Section 10a Plan_Diffusion'!L150)</f>
        <v/>
      </c>
      <c r="T695" s="7" t="str">
        <f>IF('Section 10a Plan_Diffusion'!M150="","",'Section 10a Plan_Diffusion'!M150)</f>
        <v/>
      </c>
      <c r="U695" s="7" t="str">
        <f>IF('Section 10a Plan_Diffusion'!N150="","",'Section 10a Plan_Diffusion'!N150)</f>
        <v/>
      </c>
      <c r="V695" s="7">
        <f>'Section 10a Plan_Diffusion'!O150</f>
        <v>0</v>
      </c>
      <c r="W695" s="36">
        <f>'Section 10a Plan_Diffusion'!P150</f>
        <v>0</v>
      </c>
      <c r="X695" s="36">
        <f>'Section 10a Plan_Diffusion'!Q150</f>
        <v>0</v>
      </c>
      <c r="Y695" s="36">
        <f>'Section 10a Plan_Diffusion'!R150</f>
        <v>0</v>
      </c>
      <c r="Z695" s="36">
        <f>'Section 10a Plan_Diffusion'!S150</f>
        <v>0</v>
      </c>
      <c r="AA695" s="7">
        <f>'Section 10a Plan_Diffusion'!T150</f>
        <v>0</v>
      </c>
      <c r="AB695" s="7">
        <f>'Section 10a Plan_Diffusion'!U150</f>
        <v>0</v>
      </c>
    </row>
    <row r="696" spans="1:28">
      <c r="A696" s="7">
        <f>'Identification '!$F$11</f>
        <v>0</v>
      </c>
      <c r="B696" s="1276" t="str">
        <f>IF(AND('Identification '!$F$11="",'Identification '!$F$15&lt;&gt;""),'Identification '!$F$15,IF('Identification '!$F$11="","",IF('Identification '!$F$13="Inscrire le nom de votre organisme dans la cellule F15",'Identification '!$F$15,'Identification '!$F$13)))</f>
        <v/>
      </c>
      <c r="C696" s="7" t="str">
        <f>REF!$BM$8</f>
        <v>2026-2027</v>
      </c>
      <c r="D696" s="7" t="s">
        <v>3185</v>
      </c>
      <c r="E696" s="43" t="str">
        <f>'Identification '!$F$17</f>
        <v/>
      </c>
      <c r="F696" s="7" t="str">
        <f>'Identification '!$G$18</f>
        <v/>
      </c>
      <c r="G696" s="167" t="str">
        <f>IF('Section 10a Plan_Diffusion'!$D$6="","",'Section 10a Plan_Diffusion'!$D$6)</f>
        <v/>
      </c>
      <c r="H696" s="7" t="str">
        <f>IF('Section 10a Plan_Diffusion'!$D$8="","",'Section 10a Plan_Diffusion'!$D$8)</f>
        <v/>
      </c>
      <c r="I696" s="7" t="str">
        <f>IF('Section 10a Plan_Diffusion'!$K$8="","",'Section 10a Plan_Diffusion'!$K$8)</f>
        <v/>
      </c>
      <c r="J696" s="43" t="str">
        <f>IF('Section 10a Plan_Diffusion'!C151="","",'Section 10a Plan_Diffusion'!C151)</f>
        <v/>
      </c>
      <c r="K696" s="1177" t="str">
        <f>IF('Section 10a Plan_Diffusion'!D151="","",'Section 10a Plan_Diffusion'!D151)</f>
        <v/>
      </c>
      <c r="L696" s="43" t="str">
        <f>IF('Section 10a Plan_Diffusion'!E151="","",IF('Section 10a Plan_Diffusion'!E151="«Choisir»","",'Section 10a Plan_Diffusion'!E151))</f>
        <v/>
      </c>
      <c r="M696" s="43" t="str">
        <f>IF('Section 10a Plan_Diffusion'!F151="","",IF('Section 10a Plan_Diffusion'!F151="«Choisir»","",'Section 10a Plan_Diffusion'!F151))</f>
        <v/>
      </c>
      <c r="N696" s="43" t="str">
        <f>IF('Section 10a Plan_Diffusion'!G151="","",'Section 10a Plan_Diffusion'!G151)</f>
        <v/>
      </c>
      <c r="O696" s="43" t="str">
        <f>IF('Section 10a Plan_Diffusion'!H151="","",'Section 10a Plan_Diffusion'!H151)</f>
        <v/>
      </c>
      <c r="P696" s="43" t="str">
        <f>IF('Section 10a Plan_Diffusion'!I151="","",IF('Section 10a Plan_Diffusion'!I151="«Choisir»","",'Section 10a Plan_Diffusion'!I151))</f>
        <v/>
      </c>
      <c r="Q696" s="43" t="str">
        <f>IF('Section 10a Plan_Diffusion'!J151="","",IF('Section 10a Plan_Diffusion'!J151="«Choisir»","",'Section 10a Plan_Diffusion'!J151))</f>
        <v/>
      </c>
      <c r="R696" s="7" t="str">
        <f>IF('Section 10a Plan_Diffusion'!K151="","",'Section 10a Plan_Diffusion'!K151)</f>
        <v/>
      </c>
      <c r="S696" s="7" t="str">
        <f>IF('Section 10a Plan_Diffusion'!L151="","",'Section 10a Plan_Diffusion'!L151)</f>
        <v/>
      </c>
      <c r="T696" s="7" t="str">
        <f>IF('Section 10a Plan_Diffusion'!M151="","",'Section 10a Plan_Diffusion'!M151)</f>
        <v/>
      </c>
      <c r="U696" s="7" t="str">
        <f>IF('Section 10a Plan_Diffusion'!N151="","",'Section 10a Plan_Diffusion'!N151)</f>
        <v/>
      </c>
      <c r="V696" s="7">
        <f>'Section 10a Plan_Diffusion'!O151</f>
        <v>0</v>
      </c>
      <c r="W696" s="36">
        <f>'Section 10a Plan_Diffusion'!P151</f>
        <v>0</v>
      </c>
      <c r="X696" s="36">
        <f>'Section 10a Plan_Diffusion'!Q151</f>
        <v>0</v>
      </c>
      <c r="Y696" s="36">
        <f>'Section 10a Plan_Diffusion'!R151</f>
        <v>0</v>
      </c>
      <c r="Z696" s="36">
        <f>'Section 10a Plan_Diffusion'!S151</f>
        <v>0</v>
      </c>
      <c r="AA696" s="7">
        <f>'Section 10a Plan_Diffusion'!T151</f>
        <v>0</v>
      </c>
      <c r="AB696" s="7">
        <f>'Section 10a Plan_Diffusion'!U151</f>
        <v>0</v>
      </c>
    </row>
    <row r="697" spans="1:28">
      <c r="A697" s="7">
        <f>'Identification '!$F$11</f>
        <v>0</v>
      </c>
      <c r="B697" s="1276" t="str">
        <f>IF(AND('Identification '!$F$11="",'Identification '!$F$15&lt;&gt;""),'Identification '!$F$15,IF('Identification '!$F$11="","",IF('Identification '!$F$13="Inscrire le nom de votre organisme dans la cellule F15",'Identification '!$F$15,'Identification '!$F$13)))</f>
        <v/>
      </c>
      <c r="C697" s="7" t="str">
        <f>REF!$BM$8</f>
        <v>2026-2027</v>
      </c>
      <c r="D697" s="7" t="s">
        <v>3185</v>
      </c>
      <c r="E697" s="43" t="str">
        <f>'Identification '!$F$17</f>
        <v/>
      </c>
      <c r="F697" s="7" t="str">
        <f>'Identification '!$G$18</f>
        <v/>
      </c>
      <c r="G697" s="167" t="str">
        <f>IF('Section 10a Plan_Diffusion'!$D$6="","",'Section 10a Plan_Diffusion'!$D$6)</f>
        <v/>
      </c>
      <c r="H697" s="7" t="str">
        <f>IF('Section 10a Plan_Diffusion'!$D$8="","",'Section 10a Plan_Diffusion'!$D$8)</f>
        <v/>
      </c>
      <c r="I697" s="7" t="str">
        <f>IF('Section 10a Plan_Diffusion'!$K$8="","",'Section 10a Plan_Diffusion'!$K$8)</f>
        <v/>
      </c>
      <c r="J697" s="43" t="str">
        <f>IF('Section 10a Plan_Diffusion'!C152="","",'Section 10a Plan_Diffusion'!C152)</f>
        <v/>
      </c>
      <c r="K697" s="1177" t="str">
        <f>IF('Section 10a Plan_Diffusion'!D152="","",'Section 10a Plan_Diffusion'!D152)</f>
        <v/>
      </c>
      <c r="L697" s="43" t="str">
        <f>IF('Section 10a Plan_Diffusion'!E152="","",IF('Section 10a Plan_Diffusion'!E152="«Choisir»","",'Section 10a Plan_Diffusion'!E152))</f>
        <v/>
      </c>
      <c r="M697" s="43" t="str">
        <f>IF('Section 10a Plan_Diffusion'!F152="","",IF('Section 10a Plan_Diffusion'!F152="«Choisir»","",'Section 10a Plan_Diffusion'!F152))</f>
        <v/>
      </c>
      <c r="N697" s="43" t="str">
        <f>IF('Section 10a Plan_Diffusion'!G152="","",'Section 10a Plan_Diffusion'!G152)</f>
        <v/>
      </c>
      <c r="O697" s="43" t="str">
        <f>IF('Section 10a Plan_Diffusion'!H152="","",'Section 10a Plan_Diffusion'!H152)</f>
        <v/>
      </c>
      <c r="P697" s="43" t="str">
        <f>IF('Section 10a Plan_Diffusion'!I152="","",IF('Section 10a Plan_Diffusion'!I152="«Choisir»","",'Section 10a Plan_Diffusion'!I152))</f>
        <v/>
      </c>
      <c r="Q697" s="43" t="str">
        <f>IF('Section 10a Plan_Diffusion'!J152="","",IF('Section 10a Plan_Diffusion'!J152="«Choisir»","",'Section 10a Plan_Diffusion'!J152))</f>
        <v/>
      </c>
      <c r="R697" s="7" t="str">
        <f>IF('Section 10a Plan_Diffusion'!K152="","",'Section 10a Plan_Diffusion'!K152)</f>
        <v/>
      </c>
      <c r="S697" s="7" t="str">
        <f>IF('Section 10a Plan_Diffusion'!L152="","",'Section 10a Plan_Diffusion'!L152)</f>
        <v/>
      </c>
      <c r="T697" s="7" t="str">
        <f>IF('Section 10a Plan_Diffusion'!M152="","",'Section 10a Plan_Diffusion'!M152)</f>
        <v/>
      </c>
      <c r="U697" s="7" t="str">
        <f>IF('Section 10a Plan_Diffusion'!N152="","",'Section 10a Plan_Diffusion'!N152)</f>
        <v/>
      </c>
      <c r="V697" s="7">
        <f>'Section 10a Plan_Diffusion'!O152</f>
        <v>0</v>
      </c>
      <c r="W697" s="36">
        <f>'Section 10a Plan_Diffusion'!P152</f>
        <v>0</v>
      </c>
      <c r="X697" s="36">
        <f>'Section 10a Plan_Diffusion'!Q152</f>
        <v>0</v>
      </c>
      <c r="Y697" s="36">
        <f>'Section 10a Plan_Diffusion'!R152</f>
        <v>0</v>
      </c>
      <c r="Z697" s="36">
        <f>'Section 10a Plan_Diffusion'!S152</f>
        <v>0</v>
      </c>
      <c r="AA697" s="7">
        <f>'Section 10a Plan_Diffusion'!T152</f>
        <v>0</v>
      </c>
      <c r="AB697" s="7">
        <f>'Section 10a Plan_Diffusion'!U152</f>
        <v>0</v>
      </c>
    </row>
    <row r="698" spans="1:28">
      <c r="A698" s="7">
        <f>'Identification '!$F$11</f>
        <v>0</v>
      </c>
      <c r="B698" s="1276" t="str">
        <f>IF(AND('Identification '!$F$11="",'Identification '!$F$15&lt;&gt;""),'Identification '!$F$15,IF('Identification '!$F$11="","",IF('Identification '!$F$13="Inscrire le nom de votre organisme dans la cellule F15",'Identification '!$F$15,'Identification '!$F$13)))</f>
        <v/>
      </c>
      <c r="C698" s="7" t="str">
        <f>REF!$BM$8</f>
        <v>2026-2027</v>
      </c>
      <c r="D698" s="7" t="s">
        <v>3185</v>
      </c>
      <c r="E698" s="43" t="str">
        <f>'Identification '!$F$17</f>
        <v/>
      </c>
      <c r="F698" s="7" t="str">
        <f>'Identification '!$G$18</f>
        <v/>
      </c>
      <c r="G698" s="167" t="str">
        <f>IF('Section 10a Plan_Diffusion'!$D$6="","",'Section 10a Plan_Diffusion'!$D$6)</f>
        <v/>
      </c>
      <c r="H698" s="7" t="str">
        <f>IF('Section 10a Plan_Diffusion'!$D$8="","",'Section 10a Plan_Diffusion'!$D$8)</f>
        <v/>
      </c>
      <c r="I698" s="7" t="str">
        <f>IF('Section 10a Plan_Diffusion'!$K$8="","",'Section 10a Plan_Diffusion'!$K$8)</f>
        <v/>
      </c>
      <c r="J698" s="43" t="str">
        <f>IF('Section 10a Plan_Diffusion'!C153="","",'Section 10a Plan_Diffusion'!C153)</f>
        <v/>
      </c>
      <c r="K698" s="1177" t="str">
        <f>IF('Section 10a Plan_Diffusion'!D153="","",'Section 10a Plan_Diffusion'!D153)</f>
        <v/>
      </c>
      <c r="L698" s="43" t="str">
        <f>IF('Section 10a Plan_Diffusion'!E153="","",IF('Section 10a Plan_Diffusion'!E153="«Choisir»","",'Section 10a Plan_Diffusion'!E153))</f>
        <v/>
      </c>
      <c r="M698" s="43" t="str">
        <f>IF('Section 10a Plan_Diffusion'!F153="","",IF('Section 10a Plan_Diffusion'!F153="«Choisir»","",'Section 10a Plan_Diffusion'!F153))</f>
        <v/>
      </c>
      <c r="N698" s="43" t="str">
        <f>IF('Section 10a Plan_Diffusion'!G153="","",'Section 10a Plan_Diffusion'!G153)</f>
        <v/>
      </c>
      <c r="O698" s="43" t="str">
        <f>IF('Section 10a Plan_Diffusion'!H153="","",'Section 10a Plan_Diffusion'!H153)</f>
        <v/>
      </c>
      <c r="P698" s="43" t="str">
        <f>IF('Section 10a Plan_Diffusion'!I153="","",IF('Section 10a Plan_Diffusion'!I153="«Choisir»","",'Section 10a Plan_Diffusion'!I153))</f>
        <v/>
      </c>
      <c r="Q698" s="43" t="str">
        <f>IF('Section 10a Plan_Diffusion'!J153="","",IF('Section 10a Plan_Diffusion'!J153="«Choisir»","",'Section 10a Plan_Diffusion'!J153))</f>
        <v/>
      </c>
      <c r="R698" s="7" t="str">
        <f>IF('Section 10a Plan_Diffusion'!K153="","",'Section 10a Plan_Diffusion'!K153)</f>
        <v/>
      </c>
      <c r="S698" s="7" t="str">
        <f>IF('Section 10a Plan_Diffusion'!L153="","",'Section 10a Plan_Diffusion'!L153)</f>
        <v/>
      </c>
      <c r="T698" s="7" t="str">
        <f>IF('Section 10a Plan_Diffusion'!M153="","",'Section 10a Plan_Diffusion'!M153)</f>
        <v/>
      </c>
      <c r="U698" s="7" t="str">
        <f>IF('Section 10a Plan_Diffusion'!N153="","",'Section 10a Plan_Diffusion'!N153)</f>
        <v/>
      </c>
      <c r="V698" s="7">
        <f>'Section 10a Plan_Diffusion'!O153</f>
        <v>0</v>
      </c>
      <c r="W698" s="36">
        <f>'Section 10a Plan_Diffusion'!P153</f>
        <v>0</v>
      </c>
      <c r="X698" s="36">
        <f>'Section 10a Plan_Diffusion'!Q153</f>
        <v>0</v>
      </c>
      <c r="Y698" s="36">
        <f>'Section 10a Plan_Diffusion'!R153</f>
        <v>0</v>
      </c>
      <c r="Z698" s="36">
        <f>'Section 10a Plan_Diffusion'!S153</f>
        <v>0</v>
      </c>
      <c r="AA698" s="7">
        <f>'Section 10a Plan_Diffusion'!T153</f>
        <v>0</v>
      </c>
      <c r="AB698" s="7">
        <f>'Section 10a Plan_Diffusion'!U153</f>
        <v>0</v>
      </c>
    </row>
    <row r="699" spans="1:28">
      <c r="A699" s="7">
        <f>'Identification '!$F$11</f>
        <v>0</v>
      </c>
      <c r="B699" s="1276" t="str">
        <f>IF(AND('Identification '!$F$11="",'Identification '!$F$15&lt;&gt;""),'Identification '!$F$15,IF('Identification '!$F$11="","",IF('Identification '!$F$13="Inscrire le nom de votre organisme dans la cellule F15",'Identification '!$F$15,'Identification '!$F$13)))</f>
        <v/>
      </c>
      <c r="C699" s="7" t="str">
        <f>REF!$BM$8</f>
        <v>2026-2027</v>
      </c>
      <c r="D699" s="7" t="s">
        <v>3185</v>
      </c>
      <c r="E699" s="43" t="str">
        <f>'Identification '!$F$17</f>
        <v/>
      </c>
      <c r="F699" s="7" t="str">
        <f>'Identification '!$G$18</f>
        <v/>
      </c>
      <c r="G699" s="167" t="str">
        <f>IF('Section 10a Plan_Diffusion'!$D$6="","",'Section 10a Plan_Diffusion'!$D$6)</f>
        <v/>
      </c>
      <c r="H699" s="7" t="str">
        <f>IF('Section 10a Plan_Diffusion'!$D$8="","",'Section 10a Plan_Diffusion'!$D$8)</f>
        <v/>
      </c>
      <c r="I699" s="7" t="str">
        <f>IF('Section 10a Plan_Diffusion'!$K$8="","",'Section 10a Plan_Diffusion'!$K$8)</f>
        <v/>
      </c>
      <c r="J699" s="43" t="str">
        <f>IF('Section 10a Plan_Diffusion'!C154="","",'Section 10a Plan_Diffusion'!C154)</f>
        <v/>
      </c>
      <c r="K699" s="1177" t="str">
        <f>IF('Section 10a Plan_Diffusion'!D154="","",'Section 10a Plan_Diffusion'!D154)</f>
        <v/>
      </c>
      <c r="L699" s="43" t="str">
        <f>IF('Section 10a Plan_Diffusion'!E154="","",IF('Section 10a Plan_Diffusion'!E154="«Choisir»","",'Section 10a Plan_Diffusion'!E154))</f>
        <v/>
      </c>
      <c r="M699" s="43" t="str">
        <f>IF('Section 10a Plan_Diffusion'!F154="","",IF('Section 10a Plan_Diffusion'!F154="«Choisir»","",'Section 10a Plan_Diffusion'!F154))</f>
        <v/>
      </c>
      <c r="N699" s="43" t="str">
        <f>IF('Section 10a Plan_Diffusion'!G154="","",'Section 10a Plan_Diffusion'!G154)</f>
        <v/>
      </c>
      <c r="O699" s="43" t="str">
        <f>IF('Section 10a Plan_Diffusion'!H154="","",'Section 10a Plan_Diffusion'!H154)</f>
        <v/>
      </c>
      <c r="P699" s="43" t="str">
        <f>IF('Section 10a Plan_Diffusion'!I154="","",IF('Section 10a Plan_Diffusion'!I154="«Choisir»","",'Section 10a Plan_Diffusion'!I154))</f>
        <v/>
      </c>
      <c r="Q699" s="43" t="str">
        <f>IF('Section 10a Plan_Diffusion'!J154="","",IF('Section 10a Plan_Diffusion'!J154="«Choisir»","",'Section 10a Plan_Diffusion'!J154))</f>
        <v/>
      </c>
      <c r="R699" s="7" t="str">
        <f>IF('Section 10a Plan_Diffusion'!K154="","",'Section 10a Plan_Diffusion'!K154)</f>
        <v/>
      </c>
      <c r="S699" s="7" t="str">
        <f>IF('Section 10a Plan_Diffusion'!L154="","",'Section 10a Plan_Diffusion'!L154)</f>
        <v/>
      </c>
      <c r="T699" s="7" t="str">
        <f>IF('Section 10a Plan_Diffusion'!M154="","",'Section 10a Plan_Diffusion'!M154)</f>
        <v/>
      </c>
      <c r="U699" s="7" t="str">
        <f>IF('Section 10a Plan_Diffusion'!N154="","",'Section 10a Plan_Diffusion'!N154)</f>
        <v/>
      </c>
      <c r="V699" s="7">
        <f>'Section 10a Plan_Diffusion'!O154</f>
        <v>0</v>
      </c>
      <c r="W699" s="36">
        <f>'Section 10a Plan_Diffusion'!P154</f>
        <v>0</v>
      </c>
      <c r="X699" s="36">
        <f>'Section 10a Plan_Diffusion'!Q154</f>
        <v>0</v>
      </c>
      <c r="Y699" s="36">
        <f>'Section 10a Plan_Diffusion'!R154</f>
        <v>0</v>
      </c>
      <c r="Z699" s="36">
        <f>'Section 10a Plan_Diffusion'!S154</f>
        <v>0</v>
      </c>
      <c r="AA699" s="7">
        <f>'Section 10a Plan_Diffusion'!T154</f>
        <v>0</v>
      </c>
      <c r="AB699" s="7">
        <f>'Section 10a Plan_Diffusion'!U154</f>
        <v>0</v>
      </c>
    </row>
    <row r="700" spans="1:28">
      <c r="A700" s="7">
        <f>'Identification '!$F$11</f>
        <v>0</v>
      </c>
      <c r="B700" s="1276" t="str">
        <f>IF(AND('Identification '!$F$11="",'Identification '!$F$15&lt;&gt;""),'Identification '!$F$15,IF('Identification '!$F$11="","",IF('Identification '!$F$13="Inscrire le nom de votre organisme dans la cellule F15",'Identification '!$F$15,'Identification '!$F$13)))</f>
        <v/>
      </c>
      <c r="C700" s="7" t="str">
        <f>REF!$BM$8</f>
        <v>2026-2027</v>
      </c>
      <c r="D700" s="7" t="s">
        <v>3185</v>
      </c>
      <c r="E700" s="43" t="str">
        <f>'Identification '!$F$17</f>
        <v/>
      </c>
      <c r="F700" s="7" t="str">
        <f>'Identification '!$G$18</f>
        <v/>
      </c>
      <c r="G700" s="167" t="str">
        <f>IF('Section 10a Plan_Diffusion'!$D$6="","",'Section 10a Plan_Diffusion'!$D$6)</f>
        <v/>
      </c>
      <c r="H700" s="7" t="str">
        <f>IF('Section 10a Plan_Diffusion'!$D$8="","",'Section 10a Plan_Diffusion'!$D$8)</f>
        <v/>
      </c>
      <c r="I700" s="7" t="str">
        <f>IF('Section 10a Plan_Diffusion'!$K$8="","",'Section 10a Plan_Diffusion'!$K$8)</f>
        <v/>
      </c>
      <c r="J700" s="43" t="str">
        <f>IF('Section 10a Plan_Diffusion'!C155="","",'Section 10a Plan_Diffusion'!C155)</f>
        <v/>
      </c>
      <c r="K700" s="1177" t="str">
        <f>IF('Section 10a Plan_Diffusion'!D155="","",'Section 10a Plan_Diffusion'!D155)</f>
        <v/>
      </c>
      <c r="L700" s="43" t="str">
        <f>IF('Section 10a Plan_Diffusion'!E155="","",IF('Section 10a Plan_Diffusion'!E155="«Choisir»","",'Section 10a Plan_Diffusion'!E155))</f>
        <v/>
      </c>
      <c r="M700" s="43" t="str">
        <f>IF('Section 10a Plan_Diffusion'!F155="","",IF('Section 10a Plan_Diffusion'!F155="«Choisir»","",'Section 10a Plan_Diffusion'!F155))</f>
        <v/>
      </c>
      <c r="N700" s="43" t="str">
        <f>IF('Section 10a Plan_Diffusion'!G155="","",'Section 10a Plan_Diffusion'!G155)</f>
        <v/>
      </c>
      <c r="O700" s="43" t="str">
        <f>IF('Section 10a Plan_Diffusion'!H155="","",'Section 10a Plan_Diffusion'!H155)</f>
        <v/>
      </c>
      <c r="P700" s="43" t="str">
        <f>IF('Section 10a Plan_Diffusion'!I155="","",IF('Section 10a Plan_Diffusion'!I155="«Choisir»","",'Section 10a Plan_Diffusion'!I155))</f>
        <v/>
      </c>
      <c r="Q700" s="43" t="str">
        <f>IF('Section 10a Plan_Diffusion'!J155="","",IF('Section 10a Plan_Diffusion'!J155="«Choisir»","",'Section 10a Plan_Diffusion'!J155))</f>
        <v/>
      </c>
      <c r="R700" s="7" t="str">
        <f>IF('Section 10a Plan_Diffusion'!K155="","",'Section 10a Plan_Diffusion'!K155)</f>
        <v/>
      </c>
      <c r="S700" s="7" t="str">
        <f>IF('Section 10a Plan_Diffusion'!L155="","",'Section 10a Plan_Diffusion'!L155)</f>
        <v/>
      </c>
      <c r="T700" s="7" t="str">
        <f>IF('Section 10a Plan_Diffusion'!M155="","",'Section 10a Plan_Diffusion'!M155)</f>
        <v/>
      </c>
      <c r="U700" s="7" t="str">
        <f>IF('Section 10a Plan_Diffusion'!N155="","",'Section 10a Plan_Diffusion'!N155)</f>
        <v/>
      </c>
      <c r="V700" s="7">
        <f>'Section 10a Plan_Diffusion'!O155</f>
        <v>0</v>
      </c>
      <c r="W700" s="36">
        <f>'Section 10a Plan_Diffusion'!P155</f>
        <v>0</v>
      </c>
      <c r="X700" s="36">
        <f>'Section 10a Plan_Diffusion'!Q155</f>
        <v>0</v>
      </c>
      <c r="Y700" s="36">
        <f>'Section 10a Plan_Diffusion'!R155</f>
        <v>0</v>
      </c>
      <c r="Z700" s="36">
        <f>'Section 10a Plan_Diffusion'!S155</f>
        <v>0</v>
      </c>
      <c r="AA700" s="7">
        <f>'Section 10a Plan_Diffusion'!T155</f>
        <v>0</v>
      </c>
      <c r="AB700" s="7">
        <f>'Section 10a Plan_Diffusion'!U155</f>
        <v>0</v>
      </c>
    </row>
    <row r="701" spans="1:28">
      <c r="A701" s="7">
        <f>'Identification '!$F$11</f>
        <v>0</v>
      </c>
      <c r="B701" s="1276" t="str">
        <f>IF(AND('Identification '!$F$11="",'Identification '!$F$15&lt;&gt;""),'Identification '!$F$15,IF('Identification '!$F$11="","",IF('Identification '!$F$13="Inscrire le nom de votre organisme dans la cellule F15",'Identification '!$F$15,'Identification '!$F$13)))</f>
        <v/>
      </c>
      <c r="C701" s="7" t="str">
        <f>REF!$BM$8</f>
        <v>2026-2027</v>
      </c>
      <c r="D701" s="7" t="s">
        <v>3185</v>
      </c>
      <c r="E701" s="43" t="str">
        <f>'Identification '!$F$17</f>
        <v/>
      </c>
      <c r="F701" s="7" t="str">
        <f>'Identification '!$G$18</f>
        <v/>
      </c>
      <c r="G701" s="167" t="str">
        <f>IF('Section 10a Plan_Diffusion'!$D$6="","",'Section 10a Plan_Diffusion'!$D$6)</f>
        <v/>
      </c>
      <c r="H701" s="7" t="str">
        <f>IF('Section 10a Plan_Diffusion'!$D$8="","",'Section 10a Plan_Diffusion'!$D$8)</f>
        <v/>
      </c>
      <c r="I701" s="7" t="str">
        <f>IF('Section 10a Plan_Diffusion'!$K$8="","",'Section 10a Plan_Diffusion'!$K$8)</f>
        <v/>
      </c>
      <c r="J701" s="43" t="str">
        <f>IF('Section 10a Plan_Diffusion'!C156="","",'Section 10a Plan_Diffusion'!C156)</f>
        <v/>
      </c>
      <c r="K701" s="1177" t="str">
        <f>IF('Section 10a Plan_Diffusion'!D156="","",'Section 10a Plan_Diffusion'!D156)</f>
        <v/>
      </c>
      <c r="L701" s="43" t="str">
        <f>IF('Section 10a Plan_Diffusion'!E156="","",IF('Section 10a Plan_Diffusion'!E156="«Choisir»","",'Section 10a Plan_Diffusion'!E156))</f>
        <v/>
      </c>
      <c r="M701" s="43" t="str">
        <f>IF('Section 10a Plan_Diffusion'!F156="","",IF('Section 10a Plan_Diffusion'!F156="«Choisir»","",'Section 10a Plan_Diffusion'!F156))</f>
        <v/>
      </c>
      <c r="N701" s="43" t="str">
        <f>IF('Section 10a Plan_Diffusion'!G156="","",'Section 10a Plan_Diffusion'!G156)</f>
        <v/>
      </c>
      <c r="O701" s="43" t="str">
        <f>IF('Section 10a Plan_Diffusion'!H156="","",'Section 10a Plan_Diffusion'!H156)</f>
        <v/>
      </c>
      <c r="P701" s="43" t="str">
        <f>IF('Section 10a Plan_Diffusion'!I156="","",IF('Section 10a Plan_Diffusion'!I156="«Choisir»","",'Section 10a Plan_Diffusion'!I156))</f>
        <v/>
      </c>
      <c r="Q701" s="43" t="str">
        <f>IF('Section 10a Plan_Diffusion'!J156="","",IF('Section 10a Plan_Diffusion'!J156="«Choisir»","",'Section 10a Plan_Diffusion'!J156))</f>
        <v/>
      </c>
      <c r="R701" s="7" t="str">
        <f>IF('Section 10a Plan_Diffusion'!K156="","",'Section 10a Plan_Diffusion'!K156)</f>
        <v/>
      </c>
      <c r="S701" s="7" t="str">
        <f>IF('Section 10a Plan_Diffusion'!L156="","",'Section 10a Plan_Diffusion'!L156)</f>
        <v/>
      </c>
      <c r="T701" s="7" t="str">
        <f>IF('Section 10a Plan_Diffusion'!M156="","",'Section 10a Plan_Diffusion'!M156)</f>
        <v/>
      </c>
      <c r="U701" s="7" t="str">
        <f>IF('Section 10a Plan_Diffusion'!N156="","",'Section 10a Plan_Diffusion'!N156)</f>
        <v/>
      </c>
      <c r="V701" s="7">
        <f>'Section 10a Plan_Diffusion'!O156</f>
        <v>0</v>
      </c>
      <c r="W701" s="36">
        <f>'Section 10a Plan_Diffusion'!P156</f>
        <v>0</v>
      </c>
      <c r="X701" s="36">
        <f>'Section 10a Plan_Diffusion'!Q156</f>
        <v>0</v>
      </c>
      <c r="Y701" s="36">
        <f>'Section 10a Plan_Diffusion'!R156</f>
        <v>0</v>
      </c>
      <c r="Z701" s="36">
        <f>'Section 10a Plan_Diffusion'!S156</f>
        <v>0</v>
      </c>
      <c r="AA701" s="7">
        <f>'Section 10a Plan_Diffusion'!T156</f>
        <v>0</v>
      </c>
      <c r="AB701" s="7">
        <f>'Section 10a Plan_Diffusion'!U156</f>
        <v>0</v>
      </c>
    </row>
    <row r="702" spans="1:28">
      <c r="A702" s="7">
        <f>'Identification '!$F$11</f>
        <v>0</v>
      </c>
      <c r="B702" s="1276" t="str">
        <f>IF(AND('Identification '!$F$11="",'Identification '!$F$15&lt;&gt;""),'Identification '!$F$15,IF('Identification '!$F$11="","",IF('Identification '!$F$13="Inscrire le nom de votre organisme dans la cellule F15",'Identification '!$F$15,'Identification '!$F$13)))</f>
        <v/>
      </c>
      <c r="C702" s="7" t="str">
        <f>REF!$BM$8</f>
        <v>2026-2027</v>
      </c>
      <c r="D702" s="7" t="s">
        <v>3185</v>
      </c>
      <c r="E702" s="43" t="str">
        <f>'Identification '!$F$17</f>
        <v/>
      </c>
      <c r="F702" s="7" t="str">
        <f>'Identification '!$G$18</f>
        <v/>
      </c>
      <c r="G702" s="167" t="str">
        <f>IF('Section 10a Plan_Diffusion'!$D$6="","",'Section 10a Plan_Diffusion'!$D$6)</f>
        <v/>
      </c>
      <c r="H702" s="7" t="str">
        <f>IF('Section 10a Plan_Diffusion'!$D$8="","",'Section 10a Plan_Diffusion'!$D$8)</f>
        <v/>
      </c>
      <c r="I702" s="7" t="str">
        <f>IF('Section 10a Plan_Diffusion'!$K$8="","",'Section 10a Plan_Diffusion'!$K$8)</f>
        <v/>
      </c>
      <c r="J702" s="43" t="str">
        <f>IF('Section 10a Plan_Diffusion'!C157="","",'Section 10a Plan_Diffusion'!C157)</f>
        <v/>
      </c>
      <c r="K702" s="1177" t="str">
        <f>IF('Section 10a Plan_Diffusion'!D157="","",'Section 10a Plan_Diffusion'!D157)</f>
        <v/>
      </c>
      <c r="L702" s="43" t="str">
        <f>IF('Section 10a Plan_Diffusion'!E157="","",IF('Section 10a Plan_Diffusion'!E157="«Choisir»","",'Section 10a Plan_Diffusion'!E157))</f>
        <v/>
      </c>
      <c r="M702" s="43" t="str">
        <f>IF('Section 10a Plan_Diffusion'!F157="","",IF('Section 10a Plan_Diffusion'!F157="«Choisir»","",'Section 10a Plan_Diffusion'!F157))</f>
        <v/>
      </c>
      <c r="N702" s="43" t="str">
        <f>IF('Section 10a Plan_Diffusion'!G157="","",'Section 10a Plan_Diffusion'!G157)</f>
        <v/>
      </c>
      <c r="O702" s="43" t="str">
        <f>IF('Section 10a Plan_Diffusion'!H157="","",'Section 10a Plan_Diffusion'!H157)</f>
        <v/>
      </c>
      <c r="P702" s="43" t="str">
        <f>IF('Section 10a Plan_Diffusion'!I157="","",IF('Section 10a Plan_Diffusion'!I157="«Choisir»","",'Section 10a Plan_Diffusion'!I157))</f>
        <v/>
      </c>
      <c r="Q702" s="43" t="str">
        <f>IF('Section 10a Plan_Diffusion'!J157="","",IF('Section 10a Plan_Diffusion'!J157="«Choisir»","",'Section 10a Plan_Diffusion'!J157))</f>
        <v/>
      </c>
      <c r="R702" s="7" t="str">
        <f>IF('Section 10a Plan_Diffusion'!K157="","",'Section 10a Plan_Diffusion'!K157)</f>
        <v/>
      </c>
      <c r="S702" s="7" t="str">
        <f>IF('Section 10a Plan_Diffusion'!L157="","",'Section 10a Plan_Diffusion'!L157)</f>
        <v/>
      </c>
      <c r="T702" s="7" t="str">
        <f>IF('Section 10a Plan_Diffusion'!M157="","",'Section 10a Plan_Diffusion'!M157)</f>
        <v/>
      </c>
      <c r="U702" s="7" t="str">
        <f>IF('Section 10a Plan_Diffusion'!N157="","",'Section 10a Plan_Diffusion'!N157)</f>
        <v/>
      </c>
      <c r="V702" s="7">
        <f>'Section 10a Plan_Diffusion'!O157</f>
        <v>0</v>
      </c>
      <c r="W702" s="36">
        <f>'Section 10a Plan_Diffusion'!P157</f>
        <v>0</v>
      </c>
      <c r="X702" s="36">
        <f>'Section 10a Plan_Diffusion'!Q157</f>
        <v>0</v>
      </c>
      <c r="Y702" s="36">
        <f>'Section 10a Plan_Diffusion'!R157</f>
        <v>0</v>
      </c>
      <c r="Z702" s="36">
        <f>'Section 10a Plan_Diffusion'!S157</f>
        <v>0</v>
      </c>
      <c r="AA702" s="7">
        <f>'Section 10a Plan_Diffusion'!T157</f>
        <v>0</v>
      </c>
      <c r="AB702" s="7">
        <f>'Section 10a Plan_Diffusion'!U157</f>
        <v>0</v>
      </c>
    </row>
    <row r="703" spans="1:28">
      <c r="A703" s="7">
        <f>'Identification '!$F$11</f>
        <v>0</v>
      </c>
      <c r="B703" s="1276" t="str">
        <f>IF(AND('Identification '!$F$11="",'Identification '!$F$15&lt;&gt;""),'Identification '!$F$15,IF('Identification '!$F$11="","",IF('Identification '!$F$13="Inscrire le nom de votre organisme dans la cellule F15",'Identification '!$F$15,'Identification '!$F$13)))</f>
        <v/>
      </c>
      <c r="C703" s="7" t="str">
        <f>REF!$BM$8</f>
        <v>2026-2027</v>
      </c>
      <c r="D703" s="7" t="s">
        <v>3185</v>
      </c>
      <c r="E703" s="43" t="str">
        <f>'Identification '!$F$17</f>
        <v/>
      </c>
      <c r="F703" s="7" t="str">
        <f>'Identification '!$G$18</f>
        <v/>
      </c>
      <c r="G703" s="167" t="str">
        <f>IF('Section 10a Plan_Diffusion'!$D$6="","",'Section 10a Plan_Diffusion'!$D$6)</f>
        <v/>
      </c>
      <c r="H703" s="7" t="str">
        <f>IF('Section 10a Plan_Diffusion'!$D$8="","",'Section 10a Plan_Diffusion'!$D$8)</f>
        <v/>
      </c>
      <c r="I703" s="7" t="str">
        <f>IF('Section 10a Plan_Diffusion'!$K$8="","",'Section 10a Plan_Diffusion'!$K$8)</f>
        <v/>
      </c>
      <c r="J703" s="43" t="str">
        <f>IF('Section 10a Plan_Diffusion'!C158="","",'Section 10a Plan_Diffusion'!C158)</f>
        <v/>
      </c>
      <c r="K703" s="1177" t="str">
        <f>IF('Section 10a Plan_Diffusion'!D158="","",'Section 10a Plan_Diffusion'!D158)</f>
        <v/>
      </c>
      <c r="L703" s="43" t="str">
        <f>IF('Section 10a Plan_Diffusion'!E158="","",IF('Section 10a Plan_Diffusion'!E158="«Choisir»","",'Section 10a Plan_Diffusion'!E158))</f>
        <v/>
      </c>
      <c r="M703" s="43" t="str">
        <f>IF('Section 10a Plan_Diffusion'!F158="","",IF('Section 10a Plan_Diffusion'!F158="«Choisir»","",'Section 10a Plan_Diffusion'!F158))</f>
        <v/>
      </c>
      <c r="N703" s="43" t="str">
        <f>IF('Section 10a Plan_Diffusion'!G158="","",'Section 10a Plan_Diffusion'!G158)</f>
        <v/>
      </c>
      <c r="O703" s="43" t="str">
        <f>IF('Section 10a Plan_Diffusion'!H158="","",'Section 10a Plan_Diffusion'!H158)</f>
        <v/>
      </c>
      <c r="P703" s="43" t="str">
        <f>IF('Section 10a Plan_Diffusion'!I158="","",IF('Section 10a Plan_Diffusion'!I158="«Choisir»","",'Section 10a Plan_Diffusion'!I158))</f>
        <v/>
      </c>
      <c r="Q703" s="43" t="str">
        <f>IF('Section 10a Plan_Diffusion'!J158="","",IF('Section 10a Plan_Diffusion'!J158="«Choisir»","",'Section 10a Plan_Diffusion'!J158))</f>
        <v/>
      </c>
      <c r="R703" s="7" t="str">
        <f>IF('Section 10a Plan_Diffusion'!K158="","",'Section 10a Plan_Diffusion'!K158)</f>
        <v/>
      </c>
      <c r="S703" s="7" t="str">
        <f>IF('Section 10a Plan_Diffusion'!L158="","",'Section 10a Plan_Diffusion'!L158)</f>
        <v/>
      </c>
      <c r="T703" s="7" t="str">
        <f>IF('Section 10a Plan_Diffusion'!M158="","",'Section 10a Plan_Diffusion'!M158)</f>
        <v/>
      </c>
      <c r="U703" s="7" t="str">
        <f>IF('Section 10a Plan_Diffusion'!N158="","",'Section 10a Plan_Diffusion'!N158)</f>
        <v/>
      </c>
      <c r="V703" s="7">
        <f>'Section 10a Plan_Diffusion'!O158</f>
        <v>0</v>
      </c>
      <c r="W703" s="36">
        <f>'Section 10a Plan_Diffusion'!P158</f>
        <v>0</v>
      </c>
      <c r="X703" s="36">
        <f>'Section 10a Plan_Diffusion'!Q158</f>
        <v>0</v>
      </c>
      <c r="Y703" s="36">
        <f>'Section 10a Plan_Diffusion'!R158</f>
        <v>0</v>
      </c>
      <c r="Z703" s="36">
        <f>'Section 10a Plan_Diffusion'!S158</f>
        <v>0</v>
      </c>
      <c r="AA703" s="7">
        <f>'Section 10a Plan_Diffusion'!T158</f>
        <v>0</v>
      </c>
      <c r="AB703" s="7">
        <f>'Section 10a Plan_Diffusion'!U158</f>
        <v>0</v>
      </c>
    </row>
    <row r="704" spans="1:28">
      <c r="A704" s="7">
        <f>'Identification '!$F$11</f>
        <v>0</v>
      </c>
      <c r="B704" s="1276" t="str">
        <f>IF(AND('Identification '!$F$11="",'Identification '!$F$15&lt;&gt;""),'Identification '!$F$15,IF('Identification '!$F$11="","",IF('Identification '!$F$13="Inscrire le nom de votre organisme dans la cellule F15",'Identification '!$F$15,'Identification '!$F$13)))</f>
        <v/>
      </c>
      <c r="C704" s="7" t="str">
        <f>REF!$BM$8</f>
        <v>2026-2027</v>
      </c>
      <c r="D704" s="7" t="s">
        <v>3185</v>
      </c>
      <c r="E704" s="43" t="str">
        <f>'Identification '!$F$17</f>
        <v/>
      </c>
      <c r="F704" s="7" t="str">
        <f>'Identification '!$G$18</f>
        <v/>
      </c>
      <c r="G704" s="167" t="str">
        <f>IF('Section 10a Plan_Diffusion'!$D$6="","",'Section 10a Plan_Diffusion'!$D$6)</f>
        <v/>
      </c>
      <c r="H704" s="7" t="str">
        <f>IF('Section 10a Plan_Diffusion'!$D$8="","",'Section 10a Plan_Diffusion'!$D$8)</f>
        <v/>
      </c>
      <c r="I704" s="7" t="str">
        <f>IF('Section 10a Plan_Diffusion'!$K$8="","",'Section 10a Plan_Diffusion'!$K$8)</f>
        <v/>
      </c>
      <c r="J704" s="43" t="str">
        <f>IF('Section 10a Plan_Diffusion'!C159="","",'Section 10a Plan_Diffusion'!C159)</f>
        <v/>
      </c>
      <c r="K704" s="1177" t="str">
        <f>IF('Section 10a Plan_Diffusion'!D159="","",'Section 10a Plan_Diffusion'!D159)</f>
        <v/>
      </c>
      <c r="L704" s="43" t="str">
        <f>IF('Section 10a Plan_Diffusion'!E159="","",IF('Section 10a Plan_Diffusion'!E159="«Choisir»","",'Section 10a Plan_Diffusion'!E159))</f>
        <v/>
      </c>
      <c r="M704" s="43" t="str">
        <f>IF('Section 10a Plan_Diffusion'!F159="","",IF('Section 10a Plan_Diffusion'!F159="«Choisir»","",'Section 10a Plan_Diffusion'!F159))</f>
        <v/>
      </c>
      <c r="N704" s="43" t="str">
        <f>IF('Section 10a Plan_Diffusion'!G159="","",'Section 10a Plan_Diffusion'!G159)</f>
        <v/>
      </c>
      <c r="O704" s="43" t="str">
        <f>IF('Section 10a Plan_Diffusion'!H159="","",'Section 10a Plan_Diffusion'!H159)</f>
        <v/>
      </c>
      <c r="P704" s="43" t="str">
        <f>IF('Section 10a Plan_Diffusion'!I159="","",IF('Section 10a Plan_Diffusion'!I159="«Choisir»","",'Section 10a Plan_Diffusion'!I159))</f>
        <v/>
      </c>
      <c r="Q704" s="43" t="str">
        <f>IF('Section 10a Plan_Diffusion'!J159="","",IF('Section 10a Plan_Diffusion'!J159="«Choisir»","",'Section 10a Plan_Diffusion'!J159))</f>
        <v/>
      </c>
      <c r="R704" s="7" t="str">
        <f>IF('Section 10a Plan_Diffusion'!K159="","",'Section 10a Plan_Diffusion'!K159)</f>
        <v/>
      </c>
      <c r="S704" s="7" t="str">
        <f>IF('Section 10a Plan_Diffusion'!L159="","",'Section 10a Plan_Diffusion'!L159)</f>
        <v/>
      </c>
      <c r="T704" s="7" t="str">
        <f>IF('Section 10a Plan_Diffusion'!M159="","",'Section 10a Plan_Diffusion'!M159)</f>
        <v/>
      </c>
      <c r="U704" s="7" t="str">
        <f>IF('Section 10a Plan_Diffusion'!N159="","",'Section 10a Plan_Diffusion'!N159)</f>
        <v/>
      </c>
      <c r="V704" s="7">
        <f>'Section 10a Plan_Diffusion'!O159</f>
        <v>0</v>
      </c>
      <c r="W704" s="36">
        <f>'Section 10a Plan_Diffusion'!P159</f>
        <v>0</v>
      </c>
      <c r="X704" s="36">
        <f>'Section 10a Plan_Diffusion'!Q159</f>
        <v>0</v>
      </c>
      <c r="Y704" s="36">
        <f>'Section 10a Plan_Diffusion'!R159</f>
        <v>0</v>
      </c>
      <c r="Z704" s="36">
        <f>'Section 10a Plan_Diffusion'!S159</f>
        <v>0</v>
      </c>
      <c r="AA704" s="7">
        <f>'Section 10a Plan_Diffusion'!T159</f>
        <v>0</v>
      </c>
      <c r="AB704" s="7">
        <f>'Section 10a Plan_Diffusion'!U159</f>
        <v>0</v>
      </c>
    </row>
    <row r="705" spans="1:28">
      <c r="A705" s="7">
        <f>'Identification '!$F$11</f>
        <v>0</v>
      </c>
      <c r="B705" s="1276" t="str">
        <f>IF(AND('Identification '!$F$11="",'Identification '!$F$15&lt;&gt;""),'Identification '!$F$15,IF('Identification '!$F$11="","",IF('Identification '!$F$13="Inscrire le nom de votre organisme dans la cellule F15",'Identification '!$F$15,'Identification '!$F$13)))</f>
        <v/>
      </c>
      <c r="C705" s="7" t="str">
        <f>REF!$BM$8</f>
        <v>2026-2027</v>
      </c>
      <c r="D705" s="7" t="s">
        <v>3185</v>
      </c>
      <c r="E705" s="43" t="str">
        <f>'Identification '!$F$17</f>
        <v/>
      </c>
      <c r="F705" s="7" t="str">
        <f>'Identification '!$G$18</f>
        <v/>
      </c>
      <c r="G705" s="167" t="str">
        <f>IF('Section 10a Plan_Diffusion'!$D$6="","",'Section 10a Plan_Diffusion'!$D$6)</f>
        <v/>
      </c>
      <c r="H705" s="7" t="str">
        <f>IF('Section 10a Plan_Diffusion'!$D$8="","",'Section 10a Plan_Diffusion'!$D$8)</f>
        <v/>
      </c>
      <c r="I705" s="7" t="str">
        <f>IF('Section 10a Plan_Diffusion'!$K$8="","",'Section 10a Plan_Diffusion'!$K$8)</f>
        <v/>
      </c>
      <c r="J705" s="43" t="str">
        <f>IF('Section 10a Plan_Diffusion'!C160="","",'Section 10a Plan_Diffusion'!C160)</f>
        <v/>
      </c>
      <c r="K705" s="1177" t="str">
        <f>IF('Section 10a Plan_Diffusion'!D160="","",'Section 10a Plan_Diffusion'!D160)</f>
        <v/>
      </c>
      <c r="L705" s="43" t="str">
        <f>IF('Section 10a Plan_Diffusion'!E160="","",IF('Section 10a Plan_Diffusion'!E160="«Choisir»","",'Section 10a Plan_Diffusion'!E160))</f>
        <v/>
      </c>
      <c r="M705" s="43" t="str">
        <f>IF('Section 10a Plan_Diffusion'!F160="","",IF('Section 10a Plan_Diffusion'!F160="«Choisir»","",'Section 10a Plan_Diffusion'!F160))</f>
        <v/>
      </c>
      <c r="N705" s="43" t="str">
        <f>IF('Section 10a Plan_Diffusion'!G160="","",'Section 10a Plan_Diffusion'!G160)</f>
        <v/>
      </c>
      <c r="O705" s="43" t="str">
        <f>IF('Section 10a Plan_Diffusion'!H160="","",'Section 10a Plan_Diffusion'!H160)</f>
        <v/>
      </c>
      <c r="P705" s="43" t="str">
        <f>IF('Section 10a Plan_Diffusion'!I160="","",IF('Section 10a Plan_Diffusion'!I160="«Choisir»","",'Section 10a Plan_Diffusion'!I160))</f>
        <v/>
      </c>
      <c r="Q705" s="43" t="str">
        <f>IF('Section 10a Plan_Diffusion'!J160="","",IF('Section 10a Plan_Diffusion'!J160="«Choisir»","",'Section 10a Plan_Diffusion'!J160))</f>
        <v/>
      </c>
      <c r="R705" s="7" t="str">
        <f>IF('Section 10a Plan_Diffusion'!K160="","",'Section 10a Plan_Diffusion'!K160)</f>
        <v/>
      </c>
      <c r="S705" s="7" t="str">
        <f>IF('Section 10a Plan_Diffusion'!L160="","",'Section 10a Plan_Diffusion'!L160)</f>
        <v/>
      </c>
      <c r="T705" s="7" t="str">
        <f>IF('Section 10a Plan_Diffusion'!M160="","",'Section 10a Plan_Diffusion'!M160)</f>
        <v/>
      </c>
      <c r="U705" s="7" t="str">
        <f>IF('Section 10a Plan_Diffusion'!N160="","",'Section 10a Plan_Diffusion'!N160)</f>
        <v/>
      </c>
      <c r="V705" s="7">
        <f>'Section 10a Plan_Diffusion'!O160</f>
        <v>0</v>
      </c>
      <c r="W705" s="36">
        <f>'Section 10a Plan_Diffusion'!P160</f>
        <v>0</v>
      </c>
      <c r="X705" s="36">
        <f>'Section 10a Plan_Diffusion'!Q160</f>
        <v>0</v>
      </c>
      <c r="Y705" s="36">
        <f>'Section 10a Plan_Diffusion'!R160</f>
        <v>0</v>
      </c>
      <c r="Z705" s="36">
        <f>'Section 10a Plan_Diffusion'!S160</f>
        <v>0</v>
      </c>
      <c r="AA705" s="7">
        <f>'Section 10a Plan_Diffusion'!T160</f>
        <v>0</v>
      </c>
      <c r="AB705" s="7">
        <f>'Section 10a Plan_Diffusion'!U160</f>
        <v>0</v>
      </c>
    </row>
    <row r="706" spans="1:28">
      <c r="A706" s="7">
        <f>'Identification '!$F$11</f>
        <v>0</v>
      </c>
      <c r="B706" s="1276" t="str">
        <f>IF(AND('Identification '!$F$11="",'Identification '!$F$15&lt;&gt;""),'Identification '!$F$15,IF('Identification '!$F$11="","",IF('Identification '!$F$13="Inscrire le nom de votre organisme dans la cellule F15",'Identification '!$F$15,'Identification '!$F$13)))</f>
        <v/>
      </c>
      <c r="C706" s="7" t="str">
        <f>REF!$BM$8</f>
        <v>2026-2027</v>
      </c>
      <c r="D706" s="7" t="s">
        <v>3185</v>
      </c>
      <c r="E706" s="43" t="str">
        <f>'Identification '!$F$17</f>
        <v/>
      </c>
      <c r="F706" s="7" t="str">
        <f>'Identification '!$G$18</f>
        <v/>
      </c>
      <c r="G706" s="167" t="str">
        <f>IF('Section 10a Plan_Diffusion'!$D$6="","",'Section 10a Plan_Diffusion'!$D$6)</f>
        <v/>
      </c>
      <c r="H706" s="7" t="str">
        <f>IF('Section 10a Plan_Diffusion'!$D$8="","",'Section 10a Plan_Diffusion'!$D$8)</f>
        <v/>
      </c>
      <c r="I706" s="7" t="str">
        <f>IF('Section 10a Plan_Diffusion'!$K$8="","",'Section 10a Plan_Diffusion'!$K$8)</f>
        <v/>
      </c>
      <c r="J706" s="43" t="str">
        <f>IF('Section 10a Plan_Diffusion'!C161="","",'Section 10a Plan_Diffusion'!C161)</f>
        <v/>
      </c>
      <c r="K706" s="1177" t="str">
        <f>IF('Section 10a Plan_Diffusion'!D161="","",'Section 10a Plan_Diffusion'!D161)</f>
        <v/>
      </c>
      <c r="L706" s="43" t="str">
        <f>IF('Section 10a Plan_Diffusion'!E161="","",IF('Section 10a Plan_Diffusion'!E161="«Choisir»","",'Section 10a Plan_Diffusion'!E161))</f>
        <v/>
      </c>
      <c r="M706" s="43" t="str">
        <f>IF('Section 10a Plan_Diffusion'!F161="","",IF('Section 10a Plan_Diffusion'!F161="«Choisir»","",'Section 10a Plan_Diffusion'!F161))</f>
        <v/>
      </c>
      <c r="N706" s="43" t="str">
        <f>IF('Section 10a Plan_Diffusion'!G161="","",'Section 10a Plan_Diffusion'!G161)</f>
        <v/>
      </c>
      <c r="O706" s="43" t="str">
        <f>IF('Section 10a Plan_Diffusion'!H161="","",'Section 10a Plan_Diffusion'!H161)</f>
        <v/>
      </c>
      <c r="P706" s="43" t="str">
        <f>IF('Section 10a Plan_Diffusion'!I161="","",IF('Section 10a Plan_Diffusion'!I161="«Choisir»","",'Section 10a Plan_Diffusion'!I161))</f>
        <v/>
      </c>
      <c r="Q706" s="43" t="str">
        <f>IF('Section 10a Plan_Diffusion'!J161="","",IF('Section 10a Plan_Diffusion'!J161="«Choisir»","",'Section 10a Plan_Diffusion'!J161))</f>
        <v/>
      </c>
      <c r="R706" s="7" t="str">
        <f>IF('Section 10a Plan_Diffusion'!K161="","",'Section 10a Plan_Diffusion'!K161)</f>
        <v/>
      </c>
      <c r="S706" s="7" t="str">
        <f>IF('Section 10a Plan_Diffusion'!L161="","",'Section 10a Plan_Diffusion'!L161)</f>
        <v/>
      </c>
      <c r="T706" s="7" t="str">
        <f>IF('Section 10a Plan_Diffusion'!M161="","",'Section 10a Plan_Diffusion'!M161)</f>
        <v/>
      </c>
      <c r="U706" s="7" t="str">
        <f>IF('Section 10a Plan_Diffusion'!N161="","",'Section 10a Plan_Diffusion'!N161)</f>
        <v/>
      </c>
      <c r="V706" s="7">
        <f>'Section 10a Plan_Diffusion'!O161</f>
        <v>0</v>
      </c>
      <c r="W706" s="36">
        <f>'Section 10a Plan_Diffusion'!P161</f>
        <v>0</v>
      </c>
      <c r="X706" s="36">
        <f>'Section 10a Plan_Diffusion'!Q161</f>
        <v>0</v>
      </c>
      <c r="Y706" s="36">
        <f>'Section 10a Plan_Diffusion'!R161</f>
        <v>0</v>
      </c>
      <c r="Z706" s="36">
        <f>'Section 10a Plan_Diffusion'!S161</f>
        <v>0</v>
      </c>
      <c r="AA706" s="7">
        <f>'Section 10a Plan_Diffusion'!T161</f>
        <v>0</v>
      </c>
      <c r="AB706" s="7">
        <f>'Section 10a Plan_Diffusion'!U161</f>
        <v>0</v>
      </c>
    </row>
    <row r="707" spans="1:28">
      <c r="A707" s="7">
        <f>'Identification '!$F$11</f>
        <v>0</v>
      </c>
      <c r="B707" s="1276" t="str">
        <f>IF(AND('Identification '!$F$11="",'Identification '!$F$15&lt;&gt;""),'Identification '!$F$15,IF('Identification '!$F$11="","",IF('Identification '!$F$13="Inscrire le nom de votre organisme dans la cellule F15",'Identification '!$F$15,'Identification '!$F$13)))</f>
        <v/>
      </c>
      <c r="C707" s="7" t="str">
        <f>REF!$BM$8</f>
        <v>2026-2027</v>
      </c>
      <c r="D707" s="7" t="s">
        <v>3185</v>
      </c>
      <c r="E707" s="43" t="str">
        <f>'Identification '!$F$17</f>
        <v/>
      </c>
      <c r="F707" s="7" t="str">
        <f>'Identification '!$G$18</f>
        <v/>
      </c>
      <c r="G707" s="167" t="str">
        <f>IF('Section 10a Plan_Diffusion'!$D$6="","",'Section 10a Plan_Diffusion'!$D$6)</f>
        <v/>
      </c>
      <c r="H707" s="7" t="str">
        <f>IF('Section 10a Plan_Diffusion'!$D$8="","",'Section 10a Plan_Diffusion'!$D$8)</f>
        <v/>
      </c>
      <c r="I707" s="7" t="str">
        <f>IF('Section 10a Plan_Diffusion'!$K$8="","",'Section 10a Plan_Diffusion'!$K$8)</f>
        <v/>
      </c>
      <c r="J707" s="43" t="str">
        <f>IF('Section 10a Plan_Diffusion'!C162="","",'Section 10a Plan_Diffusion'!C162)</f>
        <v/>
      </c>
      <c r="K707" s="1177" t="str">
        <f>IF('Section 10a Plan_Diffusion'!D162="","",'Section 10a Plan_Diffusion'!D162)</f>
        <v/>
      </c>
      <c r="L707" s="43" t="str">
        <f>IF('Section 10a Plan_Diffusion'!E162="","",IF('Section 10a Plan_Diffusion'!E162="«Choisir»","",'Section 10a Plan_Diffusion'!E162))</f>
        <v/>
      </c>
      <c r="M707" s="43" t="str">
        <f>IF('Section 10a Plan_Diffusion'!F162="","",IF('Section 10a Plan_Diffusion'!F162="«Choisir»","",'Section 10a Plan_Diffusion'!F162))</f>
        <v/>
      </c>
      <c r="N707" s="43" t="str">
        <f>IF('Section 10a Plan_Diffusion'!G162="","",'Section 10a Plan_Diffusion'!G162)</f>
        <v/>
      </c>
      <c r="O707" s="43" t="str">
        <f>IF('Section 10a Plan_Diffusion'!H162="","",'Section 10a Plan_Diffusion'!H162)</f>
        <v/>
      </c>
      <c r="P707" s="43" t="str">
        <f>IF('Section 10a Plan_Diffusion'!I162="","",IF('Section 10a Plan_Diffusion'!I162="«Choisir»","",'Section 10a Plan_Diffusion'!I162))</f>
        <v/>
      </c>
      <c r="Q707" s="43" t="str">
        <f>IF('Section 10a Plan_Diffusion'!J162="","",IF('Section 10a Plan_Diffusion'!J162="«Choisir»","",'Section 10a Plan_Diffusion'!J162))</f>
        <v/>
      </c>
      <c r="R707" s="7" t="str">
        <f>IF('Section 10a Plan_Diffusion'!K162="","",'Section 10a Plan_Diffusion'!K162)</f>
        <v/>
      </c>
      <c r="S707" s="7" t="str">
        <f>IF('Section 10a Plan_Diffusion'!L162="","",'Section 10a Plan_Diffusion'!L162)</f>
        <v/>
      </c>
      <c r="T707" s="7" t="str">
        <f>IF('Section 10a Plan_Diffusion'!M162="","",'Section 10a Plan_Diffusion'!M162)</f>
        <v/>
      </c>
      <c r="U707" s="7" t="str">
        <f>IF('Section 10a Plan_Diffusion'!N162="","",'Section 10a Plan_Diffusion'!N162)</f>
        <v/>
      </c>
      <c r="V707" s="7">
        <f>'Section 10a Plan_Diffusion'!O162</f>
        <v>0</v>
      </c>
      <c r="W707" s="36">
        <f>'Section 10a Plan_Diffusion'!P162</f>
        <v>0</v>
      </c>
      <c r="X707" s="36">
        <f>'Section 10a Plan_Diffusion'!Q162</f>
        <v>0</v>
      </c>
      <c r="Y707" s="36">
        <f>'Section 10a Plan_Diffusion'!R162</f>
        <v>0</v>
      </c>
      <c r="Z707" s="36">
        <f>'Section 10a Plan_Diffusion'!S162</f>
        <v>0</v>
      </c>
      <c r="AA707" s="7">
        <f>'Section 10a Plan_Diffusion'!T162</f>
        <v>0</v>
      </c>
      <c r="AB707" s="7">
        <f>'Section 10a Plan_Diffusion'!U162</f>
        <v>0</v>
      </c>
    </row>
    <row r="708" spans="1:28">
      <c r="A708" s="7">
        <f>'Identification '!$F$11</f>
        <v>0</v>
      </c>
      <c r="B708" s="1276" t="str">
        <f>IF(AND('Identification '!$F$11="",'Identification '!$F$15&lt;&gt;""),'Identification '!$F$15,IF('Identification '!$F$11="","",IF('Identification '!$F$13="Inscrire le nom de votre organisme dans la cellule F15",'Identification '!$F$15,'Identification '!$F$13)))</f>
        <v/>
      </c>
      <c r="C708" s="7" t="str">
        <f>REF!$BM$8</f>
        <v>2026-2027</v>
      </c>
      <c r="D708" s="7" t="s">
        <v>3185</v>
      </c>
      <c r="E708" s="43" t="str">
        <f>'Identification '!$F$17</f>
        <v/>
      </c>
      <c r="F708" s="7" t="str">
        <f>'Identification '!$G$18</f>
        <v/>
      </c>
      <c r="G708" s="167" t="str">
        <f>IF('Section 10a Plan_Diffusion'!$D$6="","",'Section 10a Plan_Diffusion'!$D$6)</f>
        <v/>
      </c>
      <c r="H708" s="7" t="str">
        <f>IF('Section 10a Plan_Diffusion'!$D$8="","",'Section 10a Plan_Diffusion'!$D$8)</f>
        <v/>
      </c>
      <c r="I708" s="7" t="str">
        <f>IF('Section 10a Plan_Diffusion'!$K$8="","",'Section 10a Plan_Diffusion'!$K$8)</f>
        <v/>
      </c>
      <c r="J708" s="43" t="str">
        <f>IF('Section 10a Plan_Diffusion'!C163="","",'Section 10a Plan_Diffusion'!C163)</f>
        <v/>
      </c>
      <c r="K708" s="1177" t="str">
        <f>IF('Section 10a Plan_Diffusion'!D163="","",'Section 10a Plan_Diffusion'!D163)</f>
        <v/>
      </c>
      <c r="L708" s="43" t="str">
        <f>IF('Section 10a Plan_Diffusion'!E163="","",IF('Section 10a Plan_Diffusion'!E163="«Choisir»","",'Section 10a Plan_Diffusion'!E163))</f>
        <v/>
      </c>
      <c r="M708" s="43" t="str">
        <f>IF('Section 10a Plan_Diffusion'!F163="","",IF('Section 10a Plan_Diffusion'!F163="«Choisir»","",'Section 10a Plan_Diffusion'!F163))</f>
        <v/>
      </c>
      <c r="N708" s="43" t="str">
        <f>IF('Section 10a Plan_Diffusion'!G163="","",'Section 10a Plan_Diffusion'!G163)</f>
        <v/>
      </c>
      <c r="O708" s="43" t="str">
        <f>IF('Section 10a Plan_Diffusion'!H163="","",'Section 10a Plan_Diffusion'!H163)</f>
        <v/>
      </c>
      <c r="P708" s="43" t="str">
        <f>IF('Section 10a Plan_Diffusion'!I163="","",IF('Section 10a Plan_Diffusion'!I163="«Choisir»","",'Section 10a Plan_Diffusion'!I163))</f>
        <v/>
      </c>
      <c r="Q708" s="43" t="str">
        <f>IF('Section 10a Plan_Diffusion'!J163="","",IF('Section 10a Plan_Diffusion'!J163="«Choisir»","",'Section 10a Plan_Diffusion'!J163))</f>
        <v/>
      </c>
      <c r="R708" s="7" t="str">
        <f>IF('Section 10a Plan_Diffusion'!K163="","",'Section 10a Plan_Diffusion'!K163)</f>
        <v/>
      </c>
      <c r="S708" s="7" t="str">
        <f>IF('Section 10a Plan_Diffusion'!L163="","",'Section 10a Plan_Diffusion'!L163)</f>
        <v/>
      </c>
      <c r="T708" s="7" t="str">
        <f>IF('Section 10a Plan_Diffusion'!M163="","",'Section 10a Plan_Diffusion'!M163)</f>
        <v/>
      </c>
      <c r="U708" s="7" t="str">
        <f>IF('Section 10a Plan_Diffusion'!N163="","",'Section 10a Plan_Diffusion'!N163)</f>
        <v/>
      </c>
      <c r="V708" s="7">
        <f>'Section 10a Plan_Diffusion'!O163</f>
        <v>0</v>
      </c>
      <c r="W708" s="36">
        <f>'Section 10a Plan_Diffusion'!P163</f>
        <v>0</v>
      </c>
      <c r="X708" s="36">
        <f>'Section 10a Plan_Diffusion'!Q163</f>
        <v>0</v>
      </c>
      <c r="Y708" s="36">
        <f>'Section 10a Plan_Diffusion'!R163</f>
        <v>0</v>
      </c>
      <c r="Z708" s="36">
        <f>'Section 10a Plan_Diffusion'!S163</f>
        <v>0</v>
      </c>
      <c r="AA708" s="7">
        <f>'Section 10a Plan_Diffusion'!T163</f>
        <v>0</v>
      </c>
      <c r="AB708" s="7">
        <f>'Section 10a Plan_Diffusion'!U163</f>
        <v>0</v>
      </c>
    </row>
    <row r="709" spans="1:28">
      <c r="A709" s="7">
        <f>'Identification '!$F$11</f>
        <v>0</v>
      </c>
      <c r="B709" s="1276" t="str">
        <f>IF(AND('Identification '!$F$11="",'Identification '!$F$15&lt;&gt;""),'Identification '!$F$15,IF('Identification '!$F$11="","",IF('Identification '!$F$13="Inscrire le nom de votre organisme dans la cellule F15",'Identification '!$F$15,'Identification '!$F$13)))</f>
        <v/>
      </c>
      <c r="C709" s="7" t="str">
        <f>REF!$BM$8</f>
        <v>2026-2027</v>
      </c>
      <c r="D709" s="7" t="s">
        <v>3185</v>
      </c>
      <c r="E709" s="43" t="str">
        <f>'Identification '!$F$17</f>
        <v/>
      </c>
      <c r="F709" s="7" t="str">
        <f>'Identification '!$G$18</f>
        <v/>
      </c>
      <c r="G709" s="167" t="str">
        <f>IF('Section 10a Plan_Diffusion'!$D$6="","",'Section 10a Plan_Diffusion'!$D$6)</f>
        <v/>
      </c>
      <c r="H709" s="7" t="str">
        <f>IF('Section 10a Plan_Diffusion'!$D$8="","",'Section 10a Plan_Diffusion'!$D$8)</f>
        <v/>
      </c>
      <c r="I709" s="7" t="str">
        <f>IF('Section 10a Plan_Diffusion'!$K$8="","",'Section 10a Plan_Diffusion'!$K$8)</f>
        <v/>
      </c>
      <c r="J709" s="43" t="str">
        <f>IF('Section 10a Plan_Diffusion'!C164="","",'Section 10a Plan_Diffusion'!C164)</f>
        <v/>
      </c>
      <c r="K709" s="1177" t="str">
        <f>IF('Section 10a Plan_Diffusion'!D164="","",'Section 10a Plan_Diffusion'!D164)</f>
        <v/>
      </c>
      <c r="L709" s="43" t="str">
        <f>IF('Section 10a Plan_Diffusion'!E164="","",IF('Section 10a Plan_Diffusion'!E164="«Choisir»","",'Section 10a Plan_Diffusion'!E164))</f>
        <v/>
      </c>
      <c r="M709" s="43" t="str">
        <f>IF('Section 10a Plan_Diffusion'!F164="","",IF('Section 10a Plan_Diffusion'!F164="«Choisir»","",'Section 10a Plan_Diffusion'!F164))</f>
        <v/>
      </c>
      <c r="N709" s="43" t="str">
        <f>IF('Section 10a Plan_Diffusion'!G164="","",'Section 10a Plan_Diffusion'!G164)</f>
        <v/>
      </c>
      <c r="O709" s="43" t="str">
        <f>IF('Section 10a Plan_Diffusion'!H164="","",'Section 10a Plan_Diffusion'!H164)</f>
        <v/>
      </c>
      <c r="P709" s="43" t="str">
        <f>IF('Section 10a Plan_Diffusion'!I164="","",IF('Section 10a Plan_Diffusion'!I164="«Choisir»","",'Section 10a Plan_Diffusion'!I164))</f>
        <v/>
      </c>
      <c r="Q709" s="43" t="str">
        <f>IF('Section 10a Plan_Diffusion'!J164="","",IF('Section 10a Plan_Diffusion'!J164="«Choisir»","",'Section 10a Plan_Diffusion'!J164))</f>
        <v/>
      </c>
      <c r="R709" s="7" t="str">
        <f>IF('Section 10a Plan_Diffusion'!K164="","",'Section 10a Plan_Diffusion'!K164)</f>
        <v/>
      </c>
      <c r="S709" s="7" t="str">
        <f>IF('Section 10a Plan_Diffusion'!L164="","",'Section 10a Plan_Diffusion'!L164)</f>
        <v/>
      </c>
      <c r="T709" s="7" t="str">
        <f>IF('Section 10a Plan_Diffusion'!M164="","",'Section 10a Plan_Diffusion'!M164)</f>
        <v/>
      </c>
      <c r="U709" s="7" t="str">
        <f>IF('Section 10a Plan_Diffusion'!N164="","",'Section 10a Plan_Diffusion'!N164)</f>
        <v/>
      </c>
      <c r="V709" s="7">
        <f>'Section 10a Plan_Diffusion'!O164</f>
        <v>0</v>
      </c>
      <c r="W709" s="36">
        <f>'Section 10a Plan_Diffusion'!P164</f>
        <v>0</v>
      </c>
      <c r="X709" s="36">
        <f>'Section 10a Plan_Diffusion'!Q164</f>
        <v>0</v>
      </c>
      <c r="Y709" s="36">
        <f>'Section 10a Plan_Diffusion'!R164</f>
        <v>0</v>
      </c>
      <c r="Z709" s="36">
        <f>'Section 10a Plan_Diffusion'!S164</f>
        <v>0</v>
      </c>
      <c r="AA709" s="7">
        <f>'Section 10a Plan_Diffusion'!T164</f>
        <v>0</v>
      </c>
      <c r="AB709" s="7">
        <f>'Section 10a Plan_Diffusion'!U164</f>
        <v>0</v>
      </c>
    </row>
    <row r="710" spans="1:28">
      <c r="A710" s="7">
        <f>'Identification '!$F$11</f>
        <v>0</v>
      </c>
      <c r="B710" s="1276" t="str">
        <f>IF(AND('Identification '!$F$11="",'Identification '!$F$15&lt;&gt;""),'Identification '!$F$15,IF('Identification '!$F$11="","",IF('Identification '!$F$13="Inscrire le nom de votre organisme dans la cellule F15",'Identification '!$F$15,'Identification '!$F$13)))</f>
        <v/>
      </c>
      <c r="C710" s="7" t="str">
        <f>REF!$BM$8</f>
        <v>2026-2027</v>
      </c>
      <c r="D710" s="7" t="s">
        <v>3185</v>
      </c>
      <c r="E710" s="43" t="str">
        <f>'Identification '!$F$17</f>
        <v/>
      </c>
      <c r="F710" s="7" t="str">
        <f>'Identification '!$G$18</f>
        <v/>
      </c>
      <c r="G710" s="167" t="str">
        <f>IF('Section 10a Plan_Diffusion'!$D$6="","",'Section 10a Plan_Diffusion'!$D$6)</f>
        <v/>
      </c>
      <c r="H710" s="7" t="str">
        <f>IF('Section 10a Plan_Diffusion'!$D$8="","",'Section 10a Plan_Diffusion'!$D$8)</f>
        <v/>
      </c>
      <c r="I710" s="7" t="str">
        <f>IF('Section 10a Plan_Diffusion'!$K$8="","",'Section 10a Plan_Diffusion'!$K$8)</f>
        <v/>
      </c>
      <c r="J710" s="43" t="str">
        <f>IF('Section 10a Plan_Diffusion'!C165="","",'Section 10a Plan_Diffusion'!C165)</f>
        <v/>
      </c>
      <c r="K710" s="1177" t="str">
        <f>IF('Section 10a Plan_Diffusion'!D165="","",'Section 10a Plan_Diffusion'!D165)</f>
        <v/>
      </c>
      <c r="L710" s="43" t="str">
        <f>IF('Section 10a Plan_Diffusion'!E165="","",IF('Section 10a Plan_Diffusion'!E165="«Choisir»","",'Section 10a Plan_Diffusion'!E165))</f>
        <v/>
      </c>
      <c r="M710" s="43" t="str">
        <f>IF('Section 10a Plan_Diffusion'!F165="","",IF('Section 10a Plan_Diffusion'!F165="«Choisir»","",'Section 10a Plan_Diffusion'!F165))</f>
        <v/>
      </c>
      <c r="N710" s="43" t="str">
        <f>IF('Section 10a Plan_Diffusion'!G165="","",'Section 10a Plan_Diffusion'!G165)</f>
        <v/>
      </c>
      <c r="O710" s="43" t="str">
        <f>IF('Section 10a Plan_Diffusion'!H165="","",'Section 10a Plan_Diffusion'!H165)</f>
        <v/>
      </c>
      <c r="P710" s="43" t="str">
        <f>IF('Section 10a Plan_Diffusion'!I165="","",IF('Section 10a Plan_Diffusion'!I165="«Choisir»","",'Section 10a Plan_Diffusion'!I165))</f>
        <v/>
      </c>
      <c r="Q710" s="43" t="str">
        <f>IF('Section 10a Plan_Diffusion'!J165="","",IF('Section 10a Plan_Diffusion'!J165="«Choisir»","",'Section 10a Plan_Diffusion'!J165))</f>
        <v/>
      </c>
      <c r="R710" s="7" t="str">
        <f>IF('Section 10a Plan_Diffusion'!K165="","",'Section 10a Plan_Diffusion'!K165)</f>
        <v/>
      </c>
      <c r="S710" s="7" t="str">
        <f>IF('Section 10a Plan_Diffusion'!L165="","",'Section 10a Plan_Diffusion'!L165)</f>
        <v/>
      </c>
      <c r="T710" s="7" t="str">
        <f>IF('Section 10a Plan_Diffusion'!M165="","",'Section 10a Plan_Diffusion'!M165)</f>
        <v/>
      </c>
      <c r="U710" s="7" t="str">
        <f>IF('Section 10a Plan_Diffusion'!N165="","",'Section 10a Plan_Diffusion'!N165)</f>
        <v/>
      </c>
      <c r="V710" s="7">
        <f>'Section 10a Plan_Diffusion'!O165</f>
        <v>0</v>
      </c>
      <c r="W710" s="36">
        <f>'Section 10a Plan_Diffusion'!P165</f>
        <v>0</v>
      </c>
      <c r="X710" s="36">
        <f>'Section 10a Plan_Diffusion'!Q165</f>
        <v>0</v>
      </c>
      <c r="Y710" s="36">
        <f>'Section 10a Plan_Diffusion'!R165</f>
        <v>0</v>
      </c>
      <c r="Z710" s="36">
        <f>'Section 10a Plan_Diffusion'!S165</f>
        <v>0</v>
      </c>
      <c r="AA710" s="7">
        <f>'Section 10a Plan_Diffusion'!T165</f>
        <v>0</v>
      </c>
      <c r="AB710" s="7">
        <f>'Section 10a Plan_Diffusion'!U165</f>
        <v>0</v>
      </c>
    </row>
    <row r="711" spans="1:28">
      <c r="A711" s="7">
        <f>'Identification '!$F$11</f>
        <v>0</v>
      </c>
      <c r="B711" s="1276" t="str">
        <f>IF(AND('Identification '!$F$11="",'Identification '!$F$15&lt;&gt;""),'Identification '!$F$15,IF('Identification '!$F$11="","",IF('Identification '!$F$13="Inscrire le nom de votre organisme dans la cellule F15",'Identification '!$F$15,'Identification '!$F$13)))</f>
        <v/>
      </c>
      <c r="C711" s="7" t="str">
        <f>REF!$BM$8</f>
        <v>2026-2027</v>
      </c>
      <c r="D711" s="7" t="s">
        <v>3185</v>
      </c>
      <c r="E711" s="43" t="str">
        <f>'Identification '!$F$17</f>
        <v/>
      </c>
      <c r="F711" s="7" t="str">
        <f>'Identification '!$G$18</f>
        <v/>
      </c>
      <c r="G711" s="167" t="str">
        <f>IF('Section 10a Plan_Diffusion'!$D$6="","",'Section 10a Plan_Diffusion'!$D$6)</f>
        <v/>
      </c>
      <c r="H711" s="7" t="str">
        <f>IF('Section 10a Plan_Diffusion'!$D$8="","",'Section 10a Plan_Diffusion'!$D$8)</f>
        <v/>
      </c>
      <c r="I711" s="7" t="str">
        <f>IF('Section 10a Plan_Diffusion'!$K$8="","",'Section 10a Plan_Diffusion'!$K$8)</f>
        <v/>
      </c>
      <c r="J711" s="43" t="str">
        <f>IF('Section 10a Plan_Diffusion'!C166="","",'Section 10a Plan_Diffusion'!C166)</f>
        <v/>
      </c>
      <c r="K711" s="1177" t="str">
        <f>IF('Section 10a Plan_Diffusion'!D166="","",'Section 10a Plan_Diffusion'!D166)</f>
        <v/>
      </c>
      <c r="L711" s="43" t="str">
        <f>IF('Section 10a Plan_Diffusion'!E166="","",IF('Section 10a Plan_Diffusion'!E166="«Choisir»","",'Section 10a Plan_Diffusion'!E166))</f>
        <v/>
      </c>
      <c r="M711" s="43" t="str">
        <f>IF('Section 10a Plan_Diffusion'!F166="","",IF('Section 10a Plan_Diffusion'!F166="«Choisir»","",'Section 10a Plan_Diffusion'!F166))</f>
        <v/>
      </c>
      <c r="N711" s="43" t="str">
        <f>IF('Section 10a Plan_Diffusion'!G166="","",'Section 10a Plan_Diffusion'!G166)</f>
        <v/>
      </c>
      <c r="O711" s="43" t="str">
        <f>IF('Section 10a Plan_Diffusion'!H166="","",'Section 10a Plan_Diffusion'!H166)</f>
        <v/>
      </c>
      <c r="P711" s="43" t="str">
        <f>IF('Section 10a Plan_Diffusion'!I166="","",IF('Section 10a Plan_Diffusion'!I166="«Choisir»","",'Section 10a Plan_Diffusion'!I166))</f>
        <v/>
      </c>
      <c r="Q711" s="43" t="str">
        <f>IF('Section 10a Plan_Diffusion'!J166="","",IF('Section 10a Plan_Diffusion'!J166="«Choisir»","",'Section 10a Plan_Diffusion'!J166))</f>
        <v/>
      </c>
      <c r="R711" s="7" t="str">
        <f>IF('Section 10a Plan_Diffusion'!K166="","",'Section 10a Plan_Diffusion'!K166)</f>
        <v/>
      </c>
      <c r="S711" s="7" t="str">
        <f>IF('Section 10a Plan_Diffusion'!L166="","",'Section 10a Plan_Diffusion'!L166)</f>
        <v/>
      </c>
      <c r="T711" s="7" t="str">
        <f>IF('Section 10a Plan_Diffusion'!M166="","",'Section 10a Plan_Diffusion'!M166)</f>
        <v/>
      </c>
      <c r="U711" s="7" t="str">
        <f>IF('Section 10a Plan_Diffusion'!N166="","",'Section 10a Plan_Diffusion'!N166)</f>
        <v/>
      </c>
      <c r="V711" s="7">
        <f>'Section 10a Plan_Diffusion'!O166</f>
        <v>0</v>
      </c>
      <c r="W711" s="36">
        <f>'Section 10a Plan_Diffusion'!P166</f>
        <v>0</v>
      </c>
      <c r="X711" s="36">
        <f>'Section 10a Plan_Diffusion'!Q166</f>
        <v>0</v>
      </c>
      <c r="Y711" s="36">
        <f>'Section 10a Plan_Diffusion'!R166</f>
        <v>0</v>
      </c>
      <c r="Z711" s="36">
        <f>'Section 10a Plan_Diffusion'!S166</f>
        <v>0</v>
      </c>
      <c r="AA711" s="7">
        <f>'Section 10a Plan_Diffusion'!T166</f>
        <v>0</v>
      </c>
      <c r="AB711" s="7">
        <f>'Section 10a Plan_Diffusion'!U166</f>
        <v>0</v>
      </c>
    </row>
    <row r="712" spans="1:28">
      <c r="A712" s="7">
        <f>'Identification '!$F$11</f>
        <v>0</v>
      </c>
      <c r="B712" s="1276" t="str">
        <f>IF(AND('Identification '!$F$11="",'Identification '!$F$15&lt;&gt;""),'Identification '!$F$15,IF('Identification '!$F$11="","",IF('Identification '!$F$13="Inscrire le nom de votre organisme dans la cellule F15",'Identification '!$F$15,'Identification '!$F$13)))</f>
        <v/>
      </c>
      <c r="C712" s="7" t="str">
        <f>REF!$BM$8</f>
        <v>2026-2027</v>
      </c>
      <c r="D712" s="7" t="s">
        <v>3185</v>
      </c>
      <c r="E712" s="43" t="str">
        <f>'Identification '!$F$17</f>
        <v/>
      </c>
      <c r="F712" s="7" t="str">
        <f>'Identification '!$G$18</f>
        <v/>
      </c>
      <c r="G712" s="167" t="str">
        <f>IF('Section 10a Plan_Diffusion'!$D$6="","",'Section 10a Plan_Diffusion'!$D$6)</f>
        <v/>
      </c>
      <c r="H712" s="7" t="str">
        <f>IF('Section 10a Plan_Diffusion'!$D$8="","",'Section 10a Plan_Diffusion'!$D$8)</f>
        <v/>
      </c>
      <c r="I712" s="7" t="str">
        <f>IF('Section 10a Plan_Diffusion'!$K$8="","",'Section 10a Plan_Diffusion'!$K$8)</f>
        <v/>
      </c>
      <c r="J712" s="43" t="str">
        <f>IF('Section 10a Plan_Diffusion'!C167="","",'Section 10a Plan_Diffusion'!C167)</f>
        <v/>
      </c>
      <c r="K712" s="1177" t="str">
        <f>IF('Section 10a Plan_Diffusion'!D167="","",'Section 10a Plan_Diffusion'!D167)</f>
        <v/>
      </c>
      <c r="L712" s="43" t="str">
        <f>IF('Section 10a Plan_Diffusion'!E167="","",IF('Section 10a Plan_Diffusion'!E167="«Choisir»","",'Section 10a Plan_Diffusion'!E167))</f>
        <v/>
      </c>
      <c r="M712" s="43" t="str">
        <f>IF('Section 10a Plan_Diffusion'!F167="","",IF('Section 10a Plan_Diffusion'!F167="«Choisir»","",'Section 10a Plan_Diffusion'!F167))</f>
        <v/>
      </c>
      <c r="N712" s="43" t="str">
        <f>IF('Section 10a Plan_Diffusion'!G167="","",'Section 10a Plan_Diffusion'!G167)</f>
        <v/>
      </c>
      <c r="O712" s="43" t="str">
        <f>IF('Section 10a Plan_Diffusion'!H167="","",'Section 10a Plan_Diffusion'!H167)</f>
        <v/>
      </c>
      <c r="P712" s="43" t="str">
        <f>IF('Section 10a Plan_Diffusion'!I167="","",IF('Section 10a Plan_Diffusion'!I167="«Choisir»","",'Section 10a Plan_Diffusion'!I167))</f>
        <v/>
      </c>
      <c r="Q712" s="43" t="str">
        <f>IF('Section 10a Plan_Diffusion'!J167="","",IF('Section 10a Plan_Diffusion'!J167="«Choisir»","",'Section 10a Plan_Diffusion'!J167))</f>
        <v/>
      </c>
      <c r="R712" s="7" t="str">
        <f>IF('Section 10a Plan_Diffusion'!K167="","",'Section 10a Plan_Diffusion'!K167)</f>
        <v/>
      </c>
      <c r="S712" s="7" t="str">
        <f>IF('Section 10a Plan_Diffusion'!L167="","",'Section 10a Plan_Diffusion'!L167)</f>
        <v/>
      </c>
      <c r="T712" s="7" t="str">
        <f>IF('Section 10a Plan_Diffusion'!M167="","",'Section 10a Plan_Diffusion'!M167)</f>
        <v/>
      </c>
      <c r="U712" s="7" t="str">
        <f>IF('Section 10a Plan_Diffusion'!N167="","",'Section 10a Plan_Diffusion'!N167)</f>
        <v/>
      </c>
      <c r="V712" s="7">
        <f>'Section 10a Plan_Diffusion'!O167</f>
        <v>0</v>
      </c>
      <c r="W712" s="36">
        <f>'Section 10a Plan_Diffusion'!P167</f>
        <v>0</v>
      </c>
      <c r="X712" s="36">
        <f>'Section 10a Plan_Diffusion'!Q167</f>
        <v>0</v>
      </c>
      <c r="Y712" s="36">
        <f>'Section 10a Plan_Diffusion'!R167</f>
        <v>0</v>
      </c>
      <c r="Z712" s="36">
        <f>'Section 10a Plan_Diffusion'!S167</f>
        <v>0</v>
      </c>
      <c r="AA712" s="7">
        <f>'Section 10a Plan_Diffusion'!T167</f>
        <v>0</v>
      </c>
      <c r="AB712" s="7">
        <f>'Section 10a Plan_Diffusion'!U167</f>
        <v>0</v>
      </c>
    </row>
    <row r="713" spans="1:28">
      <c r="A713" s="7">
        <f>'Identification '!$F$11</f>
        <v>0</v>
      </c>
      <c r="B713" s="1276" t="str">
        <f>IF(AND('Identification '!$F$11="",'Identification '!$F$15&lt;&gt;""),'Identification '!$F$15,IF('Identification '!$F$11="","",IF('Identification '!$F$13="Inscrire le nom de votre organisme dans la cellule F15",'Identification '!$F$15,'Identification '!$F$13)))</f>
        <v/>
      </c>
      <c r="C713" s="7" t="str">
        <f>REF!$BM$8</f>
        <v>2026-2027</v>
      </c>
      <c r="D713" s="7" t="s">
        <v>3185</v>
      </c>
      <c r="E713" s="43" t="str">
        <f>'Identification '!$F$17</f>
        <v/>
      </c>
      <c r="F713" s="7" t="str">
        <f>'Identification '!$G$18</f>
        <v/>
      </c>
      <c r="G713" s="167" t="str">
        <f>IF('Section 10a Plan_Diffusion'!$D$6="","",'Section 10a Plan_Diffusion'!$D$6)</f>
        <v/>
      </c>
      <c r="H713" s="7" t="str">
        <f>IF('Section 10a Plan_Diffusion'!$D$8="","",'Section 10a Plan_Diffusion'!$D$8)</f>
        <v/>
      </c>
      <c r="I713" s="7" t="str">
        <f>IF('Section 10a Plan_Diffusion'!$K$8="","",'Section 10a Plan_Diffusion'!$K$8)</f>
        <v/>
      </c>
      <c r="J713" s="43" t="str">
        <f>IF('Section 10a Plan_Diffusion'!C168="","",'Section 10a Plan_Diffusion'!C168)</f>
        <v/>
      </c>
      <c r="K713" s="1177" t="str">
        <f>IF('Section 10a Plan_Diffusion'!D168="","",'Section 10a Plan_Diffusion'!D168)</f>
        <v/>
      </c>
      <c r="L713" s="43" t="str">
        <f>IF('Section 10a Plan_Diffusion'!E168="","",IF('Section 10a Plan_Diffusion'!E168="«Choisir»","",'Section 10a Plan_Diffusion'!E168))</f>
        <v/>
      </c>
      <c r="M713" s="43" t="str">
        <f>IF('Section 10a Plan_Diffusion'!F168="","",IF('Section 10a Plan_Diffusion'!F168="«Choisir»","",'Section 10a Plan_Diffusion'!F168))</f>
        <v/>
      </c>
      <c r="N713" s="43" t="str">
        <f>IF('Section 10a Plan_Diffusion'!G168="","",'Section 10a Plan_Diffusion'!G168)</f>
        <v/>
      </c>
      <c r="O713" s="43" t="str">
        <f>IF('Section 10a Plan_Diffusion'!H168="","",'Section 10a Plan_Diffusion'!H168)</f>
        <v/>
      </c>
      <c r="P713" s="43" t="str">
        <f>IF('Section 10a Plan_Diffusion'!I168="","",IF('Section 10a Plan_Diffusion'!I168="«Choisir»","",'Section 10a Plan_Diffusion'!I168))</f>
        <v/>
      </c>
      <c r="Q713" s="43" t="str">
        <f>IF('Section 10a Plan_Diffusion'!J168="","",IF('Section 10a Plan_Diffusion'!J168="«Choisir»","",'Section 10a Plan_Diffusion'!J168))</f>
        <v/>
      </c>
      <c r="R713" s="7" t="str">
        <f>IF('Section 10a Plan_Diffusion'!K168="","",'Section 10a Plan_Diffusion'!K168)</f>
        <v/>
      </c>
      <c r="S713" s="7" t="str">
        <f>IF('Section 10a Plan_Diffusion'!L168="","",'Section 10a Plan_Diffusion'!L168)</f>
        <v/>
      </c>
      <c r="T713" s="7" t="str">
        <f>IF('Section 10a Plan_Diffusion'!M168="","",'Section 10a Plan_Diffusion'!M168)</f>
        <v/>
      </c>
      <c r="U713" s="7" t="str">
        <f>IF('Section 10a Plan_Diffusion'!N168="","",'Section 10a Plan_Diffusion'!N168)</f>
        <v/>
      </c>
      <c r="V713" s="7">
        <f>'Section 10a Plan_Diffusion'!O168</f>
        <v>0</v>
      </c>
      <c r="W713" s="36">
        <f>'Section 10a Plan_Diffusion'!P168</f>
        <v>0</v>
      </c>
      <c r="X713" s="36">
        <f>'Section 10a Plan_Diffusion'!Q168</f>
        <v>0</v>
      </c>
      <c r="Y713" s="36">
        <f>'Section 10a Plan_Diffusion'!R168</f>
        <v>0</v>
      </c>
      <c r="Z713" s="36">
        <f>'Section 10a Plan_Diffusion'!S168</f>
        <v>0</v>
      </c>
      <c r="AA713" s="7">
        <f>'Section 10a Plan_Diffusion'!T168</f>
        <v>0</v>
      </c>
      <c r="AB713" s="7">
        <f>'Section 10a Plan_Diffusion'!U168</f>
        <v>0</v>
      </c>
    </row>
    <row r="714" spans="1:28">
      <c r="A714" s="7">
        <f>'Identification '!$F$11</f>
        <v>0</v>
      </c>
      <c r="B714" s="1276" t="str">
        <f>IF(AND('Identification '!$F$11="",'Identification '!$F$15&lt;&gt;""),'Identification '!$F$15,IF('Identification '!$F$11="","",IF('Identification '!$F$13="Inscrire le nom de votre organisme dans la cellule F15",'Identification '!$F$15,'Identification '!$F$13)))</f>
        <v/>
      </c>
      <c r="C714" s="7" t="str">
        <f>REF!$BM$8</f>
        <v>2026-2027</v>
      </c>
      <c r="D714" s="7" t="s">
        <v>3185</v>
      </c>
      <c r="E714" s="43" t="str">
        <f>'Identification '!$F$17</f>
        <v/>
      </c>
      <c r="F714" s="7" t="str">
        <f>'Identification '!$G$18</f>
        <v/>
      </c>
      <c r="G714" s="167" t="str">
        <f>IF('Section 10a Plan_Diffusion'!$D$6="","",'Section 10a Plan_Diffusion'!$D$6)</f>
        <v/>
      </c>
      <c r="H714" s="7" t="str">
        <f>IF('Section 10a Plan_Diffusion'!$D$8="","",'Section 10a Plan_Diffusion'!$D$8)</f>
        <v/>
      </c>
      <c r="I714" s="7" t="str">
        <f>IF('Section 10a Plan_Diffusion'!$K$8="","",'Section 10a Plan_Diffusion'!$K$8)</f>
        <v/>
      </c>
      <c r="J714" s="43" t="str">
        <f>IF('Section 10a Plan_Diffusion'!C169="","",'Section 10a Plan_Diffusion'!C169)</f>
        <v/>
      </c>
      <c r="K714" s="1177" t="str">
        <f>IF('Section 10a Plan_Diffusion'!D169="","",'Section 10a Plan_Diffusion'!D169)</f>
        <v/>
      </c>
      <c r="L714" s="43" t="str">
        <f>IF('Section 10a Plan_Diffusion'!E169="","",IF('Section 10a Plan_Diffusion'!E169="«Choisir»","",'Section 10a Plan_Diffusion'!E169))</f>
        <v/>
      </c>
      <c r="M714" s="43" t="str">
        <f>IF('Section 10a Plan_Diffusion'!F169="","",IF('Section 10a Plan_Diffusion'!F169="«Choisir»","",'Section 10a Plan_Diffusion'!F169))</f>
        <v/>
      </c>
      <c r="N714" s="43" t="str">
        <f>IF('Section 10a Plan_Diffusion'!G169="","",'Section 10a Plan_Diffusion'!G169)</f>
        <v/>
      </c>
      <c r="O714" s="43" t="str">
        <f>IF('Section 10a Plan_Diffusion'!H169="","",'Section 10a Plan_Diffusion'!H169)</f>
        <v/>
      </c>
      <c r="P714" s="43" t="str">
        <f>IF('Section 10a Plan_Diffusion'!I169="","",IF('Section 10a Plan_Diffusion'!I169="«Choisir»","",'Section 10a Plan_Diffusion'!I169))</f>
        <v/>
      </c>
      <c r="Q714" s="43" t="str">
        <f>IF('Section 10a Plan_Diffusion'!J169="","",IF('Section 10a Plan_Diffusion'!J169="«Choisir»","",'Section 10a Plan_Diffusion'!J169))</f>
        <v/>
      </c>
      <c r="R714" s="7" t="str">
        <f>IF('Section 10a Plan_Diffusion'!K169="","",'Section 10a Plan_Diffusion'!K169)</f>
        <v/>
      </c>
      <c r="S714" s="7" t="str">
        <f>IF('Section 10a Plan_Diffusion'!L169="","",'Section 10a Plan_Diffusion'!L169)</f>
        <v/>
      </c>
      <c r="T714" s="7" t="str">
        <f>IF('Section 10a Plan_Diffusion'!M169="","",'Section 10a Plan_Diffusion'!M169)</f>
        <v/>
      </c>
      <c r="U714" s="7" t="str">
        <f>IF('Section 10a Plan_Diffusion'!N169="","",'Section 10a Plan_Diffusion'!N169)</f>
        <v/>
      </c>
      <c r="V714" s="7">
        <f>'Section 10a Plan_Diffusion'!O169</f>
        <v>0</v>
      </c>
      <c r="W714" s="36">
        <f>'Section 10a Plan_Diffusion'!P169</f>
        <v>0</v>
      </c>
      <c r="X714" s="36">
        <f>'Section 10a Plan_Diffusion'!Q169</f>
        <v>0</v>
      </c>
      <c r="Y714" s="36">
        <f>'Section 10a Plan_Diffusion'!R169</f>
        <v>0</v>
      </c>
      <c r="Z714" s="36">
        <f>'Section 10a Plan_Diffusion'!S169</f>
        <v>0</v>
      </c>
      <c r="AA714" s="7">
        <f>'Section 10a Plan_Diffusion'!T169</f>
        <v>0</v>
      </c>
      <c r="AB714" s="7">
        <f>'Section 10a Plan_Diffusion'!U169</f>
        <v>0</v>
      </c>
    </row>
    <row r="715" spans="1:28">
      <c r="A715" s="7">
        <f>'Identification '!$F$11</f>
        <v>0</v>
      </c>
      <c r="B715" s="1276" t="str">
        <f>IF(AND('Identification '!$F$11="",'Identification '!$F$15&lt;&gt;""),'Identification '!$F$15,IF('Identification '!$F$11="","",IF('Identification '!$F$13="Inscrire le nom de votre organisme dans la cellule F15",'Identification '!$F$15,'Identification '!$F$13)))</f>
        <v/>
      </c>
      <c r="C715" s="7" t="str">
        <f>REF!$BM$8</f>
        <v>2026-2027</v>
      </c>
      <c r="D715" s="7" t="s">
        <v>3185</v>
      </c>
      <c r="E715" s="43" t="str">
        <f>'Identification '!$F$17</f>
        <v/>
      </c>
      <c r="F715" s="7" t="str">
        <f>'Identification '!$G$18</f>
        <v/>
      </c>
      <c r="G715" s="167" t="str">
        <f>IF('Section 10a Plan_Diffusion'!$D$6="","",'Section 10a Plan_Diffusion'!$D$6)</f>
        <v/>
      </c>
      <c r="H715" s="7" t="str">
        <f>IF('Section 10a Plan_Diffusion'!$D$8="","",'Section 10a Plan_Diffusion'!$D$8)</f>
        <v/>
      </c>
      <c r="I715" s="7" t="str">
        <f>IF('Section 10a Plan_Diffusion'!$K$8="","",'Section 10a Plan_Diffusion'!$K$8)</f>
        <v/>
      </c>
      <c r="J715" s="43" t="str">
        <f>IF('Section 10a Plan_Diffusion'!C170="","",'Section 10a Plan_Diffusion'!C170)</f>
        <v/>
      </c>
      <c r="K715" s="1177" t="str">
        <f>IF('Section 10a Plan_Diffusion'!D170="","",'Section 10a Plan_Diffusion'!D170)</f>
        <v/>
      </c>
      <c r="L715" s="43" t="str">
        <f>IF('Section 10a Plan_Diffusion'!E170="","",IF('Section 10a Plan_Diffusion'!E170="«Choisir»","",'Section 10a Plan_Diffusion'!E170))</f>
        <v/>
      </c>
      <c r="M715" s="43" t="str">
        <f>IF('Section 10a Plan_Diffusion'!F170="","",IF('Section 10a Plan_Diffusion'!F170="«Choisir»","",'Section 10a Plan_Diffusion'!F170))</f>
        <v/>
      </c>
      <c r="N715" s="43" t="str">
        <f>IF('Section 10a Plan_Diffusion'!G170="","",'Section 10a Plan_Diffusion'!G170)</f>
        <v/>
      </c>
      <c r="O715" s="43" t="str">
        <f>IF('Section 10a Plan_Diffusion'!H170="","",'Section 10a Plan_Diffusion'!H170)</f>
        <v/>
      </c>
      <c r="P715" s="43" t="str">
        <f>IF('Section 10a Plan_Diffusion'!I170="","",IF('Section 10a Plan_Diffusion'!I170="«Choisir»","",'Section 10a Plan_Diffusion'!I170))</f>
        <v/>
      </c>
      <c r="Q715" s="43" t="str">
        <f>IF('Section 10a Plan_Diffusion'!J170="","",IF('Section 10a Plan_Diffusion'!J170="«Choisir»","",'Section 10a Plan_Diffusion'!J170))</f>
        <v/>
      </c>
      <c r="R715" s="7" t="str">
        <f>IF('Section 10a Plan_Diffusion'!K170="","",'Section 10a Plan_Diffusion'!K170)</f>
        <v/>
      </c>
      <c r="S715" s="7" t="str">
        <f>IF('Section 10a Plan_Diffusion'!L170="","",'Section 10a Plan_Diffusion'!L170)</f>
        <v/>
      </c>
      <c r="T715" s="7" t="str">
        <f>IF('Section 10a Plan_Diffusion'!M170="","",'Section 10a Plan_Diffusion'!M170)</f>
        <v/>
      </c>
      <c r="U715" s="7" t="str">
        <f>IF('Section 10a Plan_Diffusion'!N170="","",'Section 10a Plan_Diffusion'!N170)</f>
        <v/>
      </c>
      <c r="V715" s="7">
        <f>'Section 10a Plan_Diffusion'!O170</f>
        <v>0</v>
      </c>
      <c r="W715" s="36">
        <f>'Section 10a Plan_Diffusion'!P170</f>
        <v>0</v>
      </c>
      <c r="X715" s="36">
        <f>'Section 10a Plan_Diffusion'!Q170</f>
        <v>0</v>
      </c>
      <c r="Y715" s="36">
        <f>'Section 10a Plan_Diffusion'!R170</f>
        <v>0</v>
      </c>
      <c r="Z715" s="36">
        <f>'Section 10a Plan_Diffusion'!S170</f>
        <v>0</v>
      </c>
      <c r="AA715" s="7">
        <f>'Section 10a Plan_Diffusion'!T170</f>
        <v>0</v>
      </c>
      <c r="AB715" s="7">
        <f>'Section 10a Plan_Diffusion'!U170</f>
        <v>0</v>
      </c>
    </row>
    <row r="716" spans="1:28">
      <c r="A716" s="7">
        <f>'Identification '!$F$11</f>
        <v>0</v>
      </c>
      <c r="B716" s="1276" t="str">
        <f>IF(AND('Identification '!$F$11="",'Identification '!$F$15&lt;&gt;""),'Identification '!$F$15,IF('Identification '!$F$11="","",IF('Identification '!$F$13="Inscrire le nom de votre organisme dans la cellule F15",'Identification '!$F$15,'Identification '!$F$13)))</f>
        <v/>
      </c>
      <c r="C716" s="7" t="str">
        <f>REF!$BM$8</f>
        <v>2026-2027</v>
      </c>
      <c r="D716" s="7" t="s">
        <v>3185</v>
      </c>
      <c r="E716" s="43" t="str">
        <f>'Identification '!$F$17</f>
        <v/>
      </c>
      <c r="F716" s="7" t="str">
        <f>'Identification '!$G$18</f>
        <v/>
      </c>
      <c r="G716" s="167" t="str">
        <f>IF('Section 10a Plan_Diffusion'!$D$6="","",'Section 10a Plan_Diffusion'!$D$6)</f>
        <v/>
      </c>
      <c r="H716" s="7" t="str">
        <f>IF('Section 10a Plan_Diffusion'!$D$8="","",'Section 10a Plan_Diffusion'!$D$8)</f>
        <v/>
      </c>
      <c r="I716" s="7" t="str">
        <f>IF('Section 10a Plan_Diffusion'!$K$8="","",'Section 10a Plan_Diffusion'!$K$8)</f>
        <v/>
      </c>
      <c r="J716" s="43" t="str">
        <f>IF('Section 10a Plan_Diffusion'!C171="","",'Section 10a Plan_Diffusion'!C171)</f>
        <v/>
      </c>
      <c r="K716" s="1177" t="str">
        <f>IF('Section 10a Plan_Diffusion'!D171="","",'Section 10a Plan_Diffusion'!D171)</f>
        <v/>
      </c>
      <c r="L716" s="43" t="str">
        <f>IF('Section 10a Plan_Diffusion'!E171="","",IF('Section 10a Plan_Diffusion'!E171="«Choisir»","",'Section 10a Plan_Diffusion'!E171))</f>
        <v/>
      </c>
      <c r="M716" s="43" t="str">
        <f>IF('Section 10a Plan_Diffusion'!F171="","",IF('Section 10a Plan_Diffusion'!F171="«Choisir»","",'Section 10a Plan_Diffusion'!F171))</f>
        <v/>
      </c>
      <c r="N716" s="43" t="str">
        <f>IF('Section 10a Plan_Diffusion'!G171="","",'Section 10a Plan_Diffusion'!G171)</f>
        <v/>
      </c>
      <c r="O716" s="43" t="str">
        <f>IF('Section 10a Plan_Diffusion'!H171="","",'Section 10a Plan_Diffusion'!H171)</f>
        <v/>
      </c>
      <c r="P716" s="43" t="str">
        <f>IF('Section 10a Plan_Diffusion'!I171="","",IF('Section 10a Plan_Diffusion'!I171="«Choisir»","",'Section 10a Plan_Diffusion'!I171))</f>
        <v/>
      </c>
      <c r="Q716" s="43" t="str">
        <f>IF('Section 10a Plan_Diffusion'!J171="","",IF('Section 10a Plan_Diffusion'!J171="«Choisir»","",'Section 10a Plan_Diffusion'!J171))</f>
        <v/>
      </c>
      <c r="R716" s="7" t="str">
        <f>IF('Section 10a Plan_Diffusion'!K171="","",'Section 10a Plan_Diffusion'!K171)</f>
        <v/>
      </c>
      <c r="S716" s="7" t="str">
        <f>IF('Section 10a Plan_Diffusion'!L171="","",'Section 10a Plan_Diffusion'!L171)</f>
        <v/>
      </c>
      <c r="T716" s="7" t="str">
        <f>IF('Section 10a Plan_Diffusion'!M171="","",'Section 10a Plan_Diffusion'!M171)</f>
        <v/>
      </c>
      <c r="U716" s="7" t="str">
        <f>IF('Section 10a Plan_Diffusion'!N171="","",'Section 10a Plan_Diffusion'!N171)</f>
        <v/>
      </c>
      <c r="V716" s="7">
        <f>'Section 10a Plan_Diffusion'!O171</f>
        <v>0</v>
      </c>
      <c r="W716" s="36">
        <f>'Section 10a Plan_Diffusion'!P171</f>
        <v>0</v>
      </c>
      <c r="X716" s="36">
        <f>'Section 10a Plan_Diffusion'!Q171</f>
        <v>0</v>
      </c>
      <c r="Y716" s="36">
        <f>'Section 10a Plan_Diffusion'!R171</f>
        <v>0</v>
      </c>
      <c r="Z716" s="36">
        <f>'Section 10a Plan_Diffusion'!S171</f>
        <v>0</v>
      </c>
      <c r="AA716" s="7">
        <f>'Section 10a Plan_Diffusion'!T171</f>
        <v>0</v>
      </c>
      <c r="AB716" s="7">
        <f>'Section 10a Plan_Diffusion'!U171</f>
        <v>0</v>
      </c>
    </row>
    <row r="717" spans="1:28">
      <c r="A717" s="7">
        <f>'Identification '!$F$11</f>
        <v>0</v>
      </c>
      <c r="B717" s="1276" t="str">
        <f>IF(AND('Identification '!$F$11="",'Identification '!$F$15&lt;&gt;""),'Identification '!$F$15,IF('Identification '!$F$11="","",IF('Identification '!$F$13="Inscrire le nom de votre organisme dans la cellule F15",'Identification '!$F$15,'Identification '!$F$13)))</f>
        <v/>
      </c>
      <c r="C717" s="7" t="str">
        <f>REF!$BM$8</f>
        <v>2026-2027</v>
      </c>
      <c r="D717" s="7" t="s">
        <v>3185</v>
      </c>
      <c r="E717" s="43" t="str">
        <f>'Identification '!$F$17</f>
        <v/>
      </c>
      <c r="F717" s="7" t="str">
        <f>'Identification '!$G$18</f>
        <v/>
      </c>
      <c r="G717" s="167" t="str">
        <f>IF('Section 10a Plan_Diffusion'!$D$6="","",'Section 10a Plan_Diffusion'!$D$6)</f>
        <v/>
      </c>
      <c r="H717" s="7" t="str">
        <f>IF('Section 10a Plan_Diffusion'!$D$8="","",'Section 10a Plan_Diffusion'!$D$8)</f>
        <v/>
      </c>
      <c r="I717" s="7" t="str">
        <f>IF('Section 10a Plan_Diffusion'!$K$8="","",'Section 10a Plan_Diffusion'!$K$8)</f>
        <v/>
      </c>
      <c r="J717" s="43" t="str">
        <f>IF('Section 10a Plan_Diffusion'!C172="","",'Section 10a Plan_Diffusion'!C172)</f>
        <v/>
      </c>
      <c r="K717" s="1177" t="str">
        <f>IF('Section 10a Plan_Diffusion'!D172="","",'Section 10a Plan_Diffusion'!D172)</f>
        <v/>
      </c>
      <c r="L717" s="43" t="str">
        <f>IF('Section 10a Plan_Diffusion'!E172="","",IF('Section 10a Plan_Diffusion'!E172="«Choisir»","",'Section 10a Plan_Diffusion'!E172))</f>
        <v/>
      </c>
      <c r="M717" s="43" t="str">
        <f>IF('Section 10a Plan_Diffusion'!F172="","",IF('Section 10a Plan_Diffusion'!F172="«Choisir»","",'Section 10a Plan_Diffusion'!F172))</f>
        <v/>
      </c>
      <c r="N717" s="43" t="str">
        <f>IF('Section 10a Plan_Diffusion'!G172="","",'Section 10a Plan_Diffusion'!G172)</f>
        <v/>
      </c>
      <c r="O717" s="43" t="str">
        <f>IF('Section 10a Plan_Diffusion'!H172="","",'Section 10a Plan_Diffusion'!H172)</f>
        <v/>
      </c>
      <c r="P717" s="43" t="str">
        <f>IF('Section 10a Plan_Diffusion'!I172="","",IF('Section 10a Plan_Diffusion'!I172="«Choisir»","",'Section 10a Plan_Diffusion'!I172))</f>
        <v/>
      </c>
      <c r="Q717" s="43" t="str">
        <f>IF('Section 10a Plan_Diffusion'!J172="","",IF('Section 10a Plan_Diffusion'!J172="«Choisir»","",'Section 10a Plan_Diffusion'!J172))</f>
        <v/>
      </c>
      <c r="R717" s="7" t="str">
        <f>IF('Section 10a Plan_Diffusion'!K172="","",'Section 10a Plan_Diffusion'!K172)</f>
        <v/>
      </c>
      <c r="S717" s="7" t="str">
        <f>IF('Section 10a Plan_Diffusion'!L172="","",'Section 10a Plan_Diffusion'!L172)</f>
        <v/>
      </c>
      <c r="T717" s="7" t="str">
        <f>IF('Section 10a Plan_Diffusion'!M172="","",'Section 10a Plan_Diffusion'!M172)</f>
        <v/>
      </c>
      <c r="U717" s="7" t="str">
        <f>IF('Section 10a Plan_Diffusion'!N172="","",'Section 10a Plan_Diffusion'!N172)</f>
        <v/>
      </c>
      <c r="V717" s="7">
        <f>'Section 10a Plan_Diffusion'!O172</f>
        <v>0</v>
      </c>
      <c r="W717" s="36">
        <f>'Section 10a Plan_Diffusion'!P172</f>
        <v>0</v>
      </c>
      <c r="X717" s="36">
        <f>'Section 10a Plan_Diffusion'!Q172</f>
        <v>0</v>
      </c>
      <c r="Y717" s="36">
        <f>'Section 10a Plan_Diffusion'!R172</f>
        <v>0</v>
      </c>
      <c r="Z717" s="36">
        <f>'Section 10a Plan_Diffusion'!S172</f>
        <v>0</v>
      </c>
      <c r="AA717" s="7">
        <f>'Section 10a Plan_Diffusion'!T172</f>
        <v>0</v>
      </c>
      <c r="AB717" s="7">
        <f>'Section 10a Plan_Diffusion'!U172</f>
        <v>0</v>
      </c>
    </row>
    <row r="718" spans="1:28">
      <c r="A718" s="7">
        <f>'Identification '!$F$11</f>
        <v>0</v>
      </c>
      <c r="B718" s="1276" t="str">
        <f>IF(AND('Identification '!$F$11="",'Identification '!$F$15&lt;&gt;""),'Identification '!$F$15,IF('Identification '!$F$11="","",IF('Identification '!$F$13="Inscrire le nom de votre organisme dans la cellule F15",'Identification '!$F$15,'Identification '!$F$13)))</f>
        <v/>
      </c>
      <c r="C718" s="7" t="str">
        <f>REF!$BM$8</f>
        <v>2026-2027</v>
      </c>
      <c r="D718" s="7" t="s">
        <v>3185</v>
      </c>
      <c r="E718" s="43" t="str">
        <f>'Identification '!$F$17</f>
        <v/>
      </c>
      <c r="F718" s="7" t="str">
        <f>'Identification '!$G$18</f>
        <v/>
      </c>
      <c r="G718" s="167" t="str">
        <f>IF('Section 10a Plan_Diffusion'!$D$6="","",'Section 10a Plan_Diffusion'!$D$6)</f>
        <v/>
      </c>
      <c r="H718" s="7" t="str">
        <f>IF('Section 10a Plan_Diffusion'!$D$8="","",'Section 10a Plan_Diffusion'!$D$8)</f>
        <v/>
      </c>
      <c r="I718" s="7" t="str">
        <f>IF('Section 10a Plan_Diffusion'!$K$8="","",'Section 10a Plan_Diffusion'!$K$8)</f>
        <v/>
      </c>
      <c r="J718" s="43" t="str">
        <f>IF('Section 10a Plan_Diffusion'!C173="","",'Section 10a Plan_Diffusion'!C173)</f>
        <v/>
      </c>
      <c r="K718" s="1177" t="str">
        <f>IF('Section 10a Plan_Diffusion'!D173="","",'Section 10a Plan_Diffusion'!D173)</f>
        <v/>
      </c>
      <c r="L718" s="43" t="str">
        <f>IF('Section 10a Plan_Diffusion'!E173="","",IF('Section 10a Plan_Diffusion'!E173="«Choisir»","",'Section 10a Plan_Diffusion'!E173))</f>
        <v/>
      </c>
      <c r="M718" s="43" t="str">
        <f>IF('Section 10a Plan_Diffusion'!F173="","",IF('Section 10a Plan_Diffusion'!F173="«Choisir»","",'Section 10a Plan_Diffusion'!F173))</f>
        <v/>
      </c>
      <c r="N718" s="43" t="str">
        <f>IF('Section 10a Plan_Diffusion'!G173="","",'Section 10a Plan_Diffusion'!G173)</f>
        <v/>
      </c>
      <c r="O718" s="43" t="str">
        <f>IF('Section 10a Plan_Diffusion'!H173="","",'Section 10a Plan_Diffusion'!H173)</f>
        <v/>
      </c>
      <c r="P718" s="43" t="str">
        <f>IF('Section 10a Plan_Diffusion'!I173="","",IF('Section 10a Plan_Diffusion'!I173="«Choisir»","",'Section 10a Plan_Diffusion'!I173))</f>
        <v/>
      </c>
      <c r="Q718" s="43" t="str">
        <f>IF('Section 10a Plan_Diffusion'!J173="","",IF('Section 10a Plan_Diffusion'!J173="«Choisir»","",'Section 10a Plan_Diffusion'!J173))</f>
        <v/>
      </c>
      <c r="R718" s="7" t="str">
        <f>IF('Section 10a Plan_Diffusion'!K173="","",'Section 10a Plan_Diffusion'!K173)</f>
        <v/>
      </c>
      <c r="S718" s="7" t="str">
        <f>IF('Section 10a Plan_Diffusion'!L173="","",'Section 10a Plan_Diffusion'!L173)</f>
        <v/>
      </c>
      <c r="T718" s="7" t="str">
        <f>IF('Section 10a Plan_Diffusion'!M173="","",'Section 10a Plan_Diffusion'!M173)</f>
        <v/>
      </c>
      <c r="U718" s="7" t="str">
        <f>IF('Section 10a Plan_Diffusion'!N173="","",'Section 10a Plan_Diffusion'!N173)</f>
        <v/>
      </c>
      <c r="V718" s="7">
        <f>'Section 10a Plan_Diffusion'!O173</f>
        <v>0</v>
      </c>
      <c r="W718" s="36">
        <f>'Section 10a Plan_Diffusion'!P173</f>
        <v>0</v>
      </c>
      <c r="X718" s="36">
        <f>'Section 10a Plan_Diffusion'!Q173</f>
        <v>0</v>
      </c>
      <c r="Y718" s="36">
        <f>'Section 10a Plan_Diffusion'!R173</f>
        <v>0</v>
      </c>
      <c r="Z718" s="36">
        <f>'Section 10a Plan_Diffusion'!S173</f>
        <v>0</v>
      </c>
      <c r="AA718" s="7">
        <f>'Section 10a Plan_Diffusion'!T173</f>
        <v>0</v>
      </c>
      <c r="AB718" s="7">
        <f>'Section 10a Plan_Diffusion'!U173</f>
        <v>0</v>
      </c>
    </row>
    <row r="719" spans="1:28">
      <c r="A719" s="7">
        <f>'Identification '!$F$11</f>
        <v>0</v>
      </c>
      <c r="B719" s="1276" t="str">
        <f>IF(AND('Identification '!$F$11="",'Identification '!$F$15&lt;&gt;""),'Identification '!$F$15,IF('Identification '!$F$11="","",IF('Identification '!$F$13="Inscrire le nom de votre organisme dans la cellule F15",'Identification '!$F$15,'Identification '!$F$13)))</f>
        <v/>
      </c>
      <c r="C719" s="7" t="str">
        <f>REF!$BM$8</f>
        <v>2026-2027</v>
      </c>
      <c r="D719" s="7" t="s">
        <v>3185</v>
      </c>
      <c r="E719" s="43" t="str">
        <f>'Identification '!$F$17</f>
        <v/>
      </c>
      <c r="F719" s="7" t="str">
        <f>'Identification '!$G$18</f>
        <v/>
      </c>
      <c r="G719" s="167" t="str">
        <f>IF('Section 10a Plan_Diffusion'!$D$6="","",'Section 10a Plan_Diffusion'!$D$6)</f>
        <v/>
      </c>
      <c r="H719" s="7" t="str">
        <f>IF('Section 10a Plan_Diffusion'!$D$8="","",'Section 10a Plan_Diffusion'!$D$8)</f>
        <v/>
      </c>
      <c r="I719" s="7" t="str">
        <f>IF('Section 10a Plan_Diffusion'!$K$8="","",'Section 10a Plan_Diffusion'!$K$8)</f>
        <v/>
      </c>
      <c r="J719" s="43" t="str">
        <f>IF('Section 10a Plan_Diffusion'!C174="","",'Section 10a Plan_Diffusion'!C174)</f>
        <v/>
      </c>
      <c r="K719" s="1177" t="str">
        <f>IF('Section 10a Plan_Diffusion'!D174="","",'Section 10a Plan_Diffusion'!D174)</f>
        <v/>
      </c>
      <c r="L719" s="43" t="str">
        <f>IF('Section 10a Plan_Diffusion'!E174="","",IF('Section 10a Plan_Diffusion'!E174="«Choisir»","",'Section 10a Plan_Diffusion'!E174))</f>
        <v/>
      </c>
      <c r="M719" s="43" t="str">
        <f>IF('Section 10a Plan_Diffusion'!F174="","",IF('Section 10a Plan_Diffusion'!F174="«Choisir»","",'Section 10a Plan_Diffusion'!F174))</f>
        <v/>
      </c>
      <c r="N719" s="43" t="str">
        <f>IF('Section 10a Plan_Diffusion'!G174="","",'Section 10a Plan_Diffusion'!G174)</f>
        <v/>
      </c>
      <c r="O719" s="43" t="str">
        <f>IF('Section 10a Plan_Diffusion'!H174="","",'Section 10a Plan_Diffusion'!H174)</f>
        <v/>
      </c>
      <c r="P719" s="43" t="str">
        <f>IF('Section 10a Plan_Diffusion'!I174="","",IF('Section 10a Plan_Diffusion'!I174="«Choisir»","",'Section 10a Plan_Diffusion'!I174))</f>
        <v/>
      </c>
      <c r="Q719" s="43" t="str">
        <f>IF('Section 10a Plan_Diffusion'!J174="","",IF('Section 10a Plan_Diffusion'!J174="«Choisir»","",'Section 10a Plan_Diffusion'!J174))</f>
        <v/>
      </c>
      <c r="R719" s="7" t="str">
        <f>IF('Section 10a Plan_Diffusion'!K174="","",'Section 10a Plan_Diffusion'!K174)</f>
        <v/>
      </c>
      <c r="S719" s="7" t="str">
        <f>IF('Section 10a Plan_Diffusion'!L174="","",'Section 10a Plan_Diffusion'!L174)</f>
        <v/>
      </c>
      <c r="T719" s="7" t="str">
        <f>IF('Section 10a Plan_Diffusion'!M174="","",'Section 10a Plan_Diffusion'!M174)</f>
        <v/>
      </c>
      <c r="U719" s="7" t="str">
        <f>IF('Section 10a Plan_Diffusion'!N174="","",'Section 10a Plan_Diffusion'!N174)</f>
        <v/>
      </c>
      <c r="V719" s="7">
        <f>'Section 10a Plan_Diffusion'!O174</f>
        <v>0</v>
      </c>
      <c r="W719" s="36">
        <f>'Section 10a Plan_Diffusion'!P174</f>
        <v>0</v>
      </c>
      <c r="X719" s="36">
        <f>'Section 10a Plan_Diffusion'!Q174</f>
        <v>0</v>
      </c>
      <c r="Y719" s="36">
        <f>'Section 10a Plan_Diffusion'!R174</f>
        <v>0</v>
      </c>
      <c r="Z719" s="36">
        <f>'Section 10a Plan_Diffusion'!S174</f>
        <v>0</v>
      </c>
      <c r="AA719" s="7">
        <f>'Section 10a Plan_Diffusion'!T174</f>
        <v>0</v>
      </c>
      <c r="AB719" s="7">
        <f>'Section 10a Plan_Diffusion'!U174</f>
        <v>0</v>
      </c>
    </row>
    <row r="720" spans="1:28">
      <c r="A720" s="7">
        <f>'Identification '!$F$11</f>
        <v>0</v>
      </c>
      <c r="B720" s="1276" t="str">
        <f>IF(AND('Identification '!$F$11="",'Identification '!$F$15&lt;&gt;""),'Identification '!$F$15,IF('Identification '!$F$11="","",IF('Identification '!$F$13="Inscrire le nom de votre organisme dans la cellule F15",'Identification '!$F$15,'Identification '!$F$13)))</f>
        <v/>
      </c>
      <c r="C720" s="7" t="str">
        <f>REF!$BM$8</f>
        <v>2026-2027</v>
      </c>
      <c r="D720" s="7" t="s">
        <v>3185</v>
      </c>
      <c r="E720" s="43" t="str">
        <f>'Identification '!$F$17</f>
        <v/>
      </c>
      <c r="F720" s="7" t="str">
        <f>'Identification '!$G$18</f>
        <v/>
      </c>
      <c r="G720" s="167" t="str">
        <f>IF('Section 10a Plan_Diffusion'!$D$6="","",'Section 10a Plan_Diffusion'!$D$6)</f>
        <v/>
      </c>
      <c r="H720" s="7" t="str">
        <f>IF('Section 10a Plan_Diffusion'!$D$8="","",'Section 10a Plan_Diffusion'!$D$8)</f>
        <v/>
      </c>
      <c r="I720" s="7" t="str">
        <f>IF('Section 10a Plan_Diffusion'!$K$8="","",'Section 10a Plan_Diffusion'!$K$8)</f>
        <v/>
      </c>
      <c r="J720" s="43" t="str">
        <f>IF('Section 10a Plan_Diffusion'!C175="","",'Section 10a Plan_Diffusion'!C175)</f>
        <v/>
      </c>
      <c r="K720" s="1177" t="str">
        <f>IF('Section 10a Plan_Diffusion'!D175="","",'Section 10a Plan_Diffusion'!D175)</f>
        <v/>
      </c>
      <c r="L720" s="43" t="str">
        <f>IF('Section 10a Plan_Diffusion'!E175="","",IF('Section 10a Plan_Diffusion'!E175="«Choisir»","",'Section 10a Plan_Diffusion'!E175))</f>
        <v/>
      </c>
      <c r="M720" s="43" t="str">
        <f>IF('Section 10a Plan_Diffusion'!F175="","",IF('Section 10a Plan_Diffusion'!F175="«Choisir»","",'Section 10a Plan_Diffusion'!F175))</f>
        <v/>
      </c>
      <c r="N720" s="43" t="str">
        <f>IF('Section 10a Plan_Diffusion'!G175="","",'Section 10a Plan_Diffusion'!G175)</f>
        <v/>
      </c>
      <c r="O720" s="43" t="str">
        <f>IF('Section 10a Plan_Diffusion'!H175="","",'Section 10a Plan_Diffusion'!H175)</f>
        <v/>
      </c>
      <c r="P720" s="43" t="str">
        <f>IF('Section 10a Plan_Diffusion'!I175="","",IF('Section 10a Plan_Diffusion'!I175="«Choisir»","",'Section 10a Plan_Diffusion'!I175))</f>
        <v/>
      </c>
      <c r="Q720" s="43" t="str">
        <f>IF('Section 10a Plan_Diffusion'!J175="","",IF('Section 10a Plan_Diffusion'!J175="«Choisir»","",'Section 10a Plan_Diffusion'!J175))</f>
        <v/>
      </c>
      <c r="R720" s="7" t="str">
        <f>IF('Section 10a Plan_Diffusion'!K175="","",'Section 10a Plan_Diffusion'!K175)</f>
        <v/>
      </c>
      <c r="S720" s="7" t="str">
        <f>IF('Section 10a Plan_Diffusion'!L175="","",'Section 10a Plan_Diffusion'!L175)</f>
        <v/>
      </c>
      <c r="T720" s="7" t="str">
        <f>IF('Section 10a Plan_Diffusion'!M175="","",'Section 10a Plan_Diffusion'!M175)</f>
        <v/>
      </c>
      <c r="U720" s="7" t="str">
        <f>IF('Section 10a Plan_Diffusion'!N175="","",'Section 10a Plan_Diffusion'!N175)</f>
        <v/>
      </c>
      <c r="V720" s="7">
        <f>'Section 10a Plan_Diffusion'!O175</f>
        <v>0</v>
      </c>
      <c r="W720" s="36">
        <f>'Section 10a Plan_Diffusion'!P175</f>
        <v>0</v>
      </c>
      <c r="X720" s="36">
        <f>'Section 10a Plan_Diffusion'!Q175</f>
        <v>0</v>
      </c>
      <c r="Y720" s="36">
        <f>'Section 10a Plan_Diffusion'!R175</f>
        <v>0</v>
      </c>
      <c r="Z720" s="36">
        <f>'Section 10a Plan_Diffusion'!S175</f>
        <v>0</v>
      </c>
      <c r="AA720" s="7">
        <f>'Section 10a Plan_Diffusion'!T175</f>
        <v>0</v>
      </c>
      <c r="AB720" s="7">
        <f>'Section 10a Plan_Diffusion'!U175</f>
        <v>0</v>
      </c>
    </row>
    <row r="721" spans="1:28">
      <c r="A721" s="7">
        <f>'Identification '!$F$11</f>
        <v>0</v>
      </c>
      <c r="B721" s="1276" t="str">
        <f>IF(AND('Identification '!$F$11="",'Identification '!$F$15&lt;&gt;""),'Identification '!$F$15,IF('Identification '!$F$11="","",IF('Identification '!$F$13="Inscrire le nom de votre organisme dans la cellule F15",'Identification '!$F$15,'Identification '!$F$13)))</f>
        <v/>
      </c>
      <c r="C721" s="7" t="str">
        <f>REF!$BM$8</f>
        <v>2026-2027</v>
      </c>
      <c r="D721" s="7" t="s">
        <v>3185</v>
      </c>
      <c r="E721" s="43" t="str">
        <f>'Identification '!$F$17</f>
        <v/>
      </c>
      <c r="F721" s="7" t="str">
        <f>'Identification '!$G$18</f>
        <v/>
      </c>
      <c r="G721" s="167" t="str">
        <f>IF('Section 10a Plan_Diffusion'!$D$6="","",'Section 10a Plan_Diffusion'!$D$6)</f>
        <v/>
      </c>
      <c r="H721" s="7" t="str">
        <f>IF('Section 10a Plan_Diffusion'!$D$8="","",'Section 10a Plan_Diffusion'!$D$8)</f>
        <v/>
      </c>
      <c r="I721" s="7" t="str">
        <f>IF('Section 10a Plan_Diffusion'!$K$8="","",'Section 10a Plan_Diffusion'!$K$8)</f>
        <v/>
      </c>
      <c r="J721" s="43" t="str">
        <f>IF('Section 10a Plan_Diffusion'!C176="","",'Section 10a Plan_Diffusion'!C176)</f>
        <v/>
      </c>
      <c r="K721" s="1177" t="str">
        <f>IF('Section 10a Plan_Diffusion'!D176="","",'Section 10a Plan_Diffusion'!D176)</f>
        <v/>
      </c>
      <c r="L721" s="43" t="str">
        <f>IF('Section 10a Plan_Diffusion'!E176="","",IF('Section 10a Plan_Diffusion'!E176="«Choisir»","",'Section 10a Plan_Diffusion'!E176))</f>
        <v/>
      </c>
      <c r="M721" s="43" t="str">
        <f>IF('Section 10a Plan_Diffusion'!F176="","",IF('Section 10a Plan_Diffusion'!F176="«Choisir»","",'Section 10a Plan_Diffusion'!F176))</f>
        <v/>
      </c>
      <c r="N721" s="43" t="str">
        <f>IF('Section 10a Plan_Diffusion'!G176="","",'Section 10a Plan_Diffusion'!G176)</f>
        <v/>
      </c>
      <c r="O721" s="43" t="str">
        <f>IF('Section 10a Plan_Diffusion'!H176="","",'Section 10a Plan_Diffusion'!H176)</f>
        <v/>
      </c>
      <c r="P721" s="43" t="str">
        <f>IF('Section 10a Plan_Diffusion'!I176="","",IF('Section 10a Plan_Diffusion'!I176="«Choisir»","",'Section 10a Plan_Diffusion'!I176))</f>
        <v/>
      </c>
      <c r="Q721" s="43" t="str">
        <f>IF('Section 10a Plan_Diffusion'!J176="","",IF('Section 10a Plan_Diffusion'!J176="«Choisir»","",'Section 10a Plan_Diffusion'!J176))</f>
        <v/>
      </c>
      <c r="R721" s="7" t="str">
        <f>IF('Section 10a Plan_Diffusion'!K176="","",'Section 10a Plan_Diffusion'!K176)</f>
        <v/>
      </c>
      <c r="S721" s="7" t="str">
        <f>IF('Section 10a Plan_Diffusion'!L176="","",'Section 10a Plan_Diffusion'!L176)</f>
        <v/>
      </c>
      <c r="T721" s="7" t="str">
        <f>IF('Section 10a Plan_Diffusion'!M176="","",'Section 10a Plan_Diffusion'!M176)</f>
        <v/>
      </c>
      <c r="U721" s="7" t="str">
        <f>IF('Section 10a Plan_Diffusion'!N176="","",'Section 10a Plan_Diffusion'!N176)</f>
        <v/>
      </c>
      <c r="V721" s="7">
        <f>'Section 10a Plan_Diffusion'!O176</f>
        <v>0</v>
      </c>
      <c r="W721" s="36">
        <f>'Section 10a Plan_Diffusion'!P176</f>
        <v>0</v>
      </c>
      <c r="X721" s="36">
        <f>'Section 10a Plan_Diffusion'!Q176</f>
        <v>0</v>
      </c>
      <c r="Y721" s="36">
        <f>'Section 10a Plan_Diffusion'!R176</f>
        <v>0</v>
      </c>
      <c r="Z721" s="36">
        <f>'Section 10a Plan_Diffusion'!S176</f>
        <v>0</v>
      </c>
      <c r="AA721" s="7">
        <f>'Section 10a Plan_Diffusion'!T176</f>
        <v>0</v>
      </c>
      <c r="AB721" s="7">
        <f>'Section 10a Plan_Diffusion'!U176</f>
        <v>0</v>
      </c>
    </row>
    <row r="722" spans="1:28">
      <c r="A722" s="7">
        <f>'Identification '!$F$11</f>
        <v>0</v>
      </c>
      <c r="B722" s="1276" t="str">
        <f>IF(AND('Identification '!$F$11="",'Identification '!$F$15&lt;&gt;""),'Identification '!$F$15,IF('Identification '!$F$11="","",IF('Identification '!$F$13="Inscrire le nom de votre organisme dans la cellule F15",'Identification '!$F$15,'Identification '!$F$13)))</f>
        <v/>
      </c>
      <c r="C722" s="7" t="str">
        <f>REF!$BM$8</f>
        <v>2026-2027</v>
      </c>
      <c r="D722" s="7" t="s">
        <v>3185</v>
      </c>
      <c r="E722" s="43" t="str">
        <f>'Identification '!$F$17</f>
        <v/>
      </c>
      <c r="F722" s="7" t="str">
        <f>'Identification '!$G$18</f>
        <v/>
      </c>
      <c r="G722" s="167" t="str">
        <f>IF('Section 10a Plan_Diffusion'!$D$6="","",'Section 10a Plan_Diffusion'!$D$6)</f>
        <v/>
      </c>
      <c r="H722" s="7" t="str">
        <f>IF('Section 10a Plan_Diffusion'!$D$8="","",'Section 10a Plan_Diffusion'!$D$8)</f>
        <v/>
      </c>
      <c r="I722" s="7" t="str">
        <f>IF('Section 10a Plan_Diffusion'!$K$8="","",'Section 10a Plan_Diffusion'!$K$8)</f>
        <v/>
      </c>
      <c r="J722" s="43" t="str">
        <f>IF('Section 10a Plan_Diffusion'!C177="","",'Section 10a Plan_Diffusion'!C177)</f>
        <v/>
      </c>
      <c r="K722" s="1177" t="str">
        <f>IF('Section 10a Plan_Diffusion'!D177="","",'Section 10a Plan_Diffusion'!D177)</f>
        <v/>
      </c>
      <c r="L722" s="43" t="str">
        <f>IF('Section 10a Plan_Diffusion'!E177="","",IF('Section 10a Plan_Diffusion'!E177="«Choisir»","",'Section 10a Plan_Diffusion'!E177))</f>
        <v/>
      </c>
      <c r="M722" s="43" t="str">
        <f>IF('Section 10a Plan_Diffusion'!F177="","",IF('Section 10a Plan_Diffusion'!F177="«Choisir»","",'Section 10a Plan_Diffusion'!F177))</f>
        <v/>
      </c>
      <c r="N722" s="43" t="str">
        <f>IF('Section 10a Plan_Diffusion'!G177="","",'Section 10a Plan_Diffusion'!G177)</f>
        <v/>
      </c>
      <c r="O722" s="43" t="str">
        <f>IF('Section 10a Plan_Diffusion'!H177="","",'Section 10a Plan_Diffusion'!H177)</f>
        <v/>
      </c>
      <c r="P722" s="43" t="str">
        <f>IF('Section 10a Plan_Diffusion'!I177="","",IF('Section 10a Plan_Diffusion'!I177="«Choisir»","",'Section 10a Plan_Diffusion'!I177))</f>
        <v/>
      </c>
      <c r="Q722" s="43" t="str">
        <f>IF('Section 10a Plan_Diffusion'!J177="","",IF('Section 10a Plan_Diffusion'!J177="«Choisir»","",'Section 10a Plan_Diffusion'!J177))</f>
        <v/>
      </c>
      <c r="R722" s="7" t="str">
        <f>IF('Section 10a Plan_Diffusion'!K177="","",'Section 10a Plan_Diffusion'!K177)</f>
        <v/>
      </c>
      <c r="S722" s="7" t="str">
        <f>IF('Section 10a Plan_Diffusion'!L177="","",'Section 10a Plan_Diffusion'!L177)</f>
        <v/>
      </c>
      <c r="T722" s="7" t="str">
        <f>IF('Section 10a Plan_Diffusion'!M177="","",'Section 10a Plan_Diffusion'!M177)</f>
        <v/>
      </c>
      <c r="U722" s="7" t="str">
        <f>IF('Section 10a Plan_Diffusion'!N177="","",'Section 10a Plan_Diffusion'!N177)</f>
        <v/>
      </c>
      <c r="V722" s="7">
        <f>'Section 10a Plan_Diffusion'!O177</f>
        <v>0</v>
      </c>
      <c r="W722" s="36">
        <f>'Section 10a Plan_Diffusion'!P177</f>
        <v>0</v>
      </c>
      <c r="X722" s="36">
        <f>'Section 10a Plan_Diffusion'!Q177</f>
        <v>0</v>
      </c>
      <c r="Y722" s="36">
        <f>'Section 10a Plan_Diffusion'!R177</f>
        <v>0</v>
      </c>
      <c r="Z722" s="36">
        <f>'Section 10a Plan_Diffusion'!S177</f>
        <v>0</v>
      </c>
      <c r="AA722" s="7">
        <f>'Section 10a Plan_Diffusion'!T177</f>
        <v>0</v>
      </c>
      <c r="AB722" s="7">
        <f>'Section 10a Plan_Diffusion'!U177</f>
        <v>0</v>
      </c>
    </row>
    <row r="723" spans="1:28">
      <c r="A723" s="7">
        <f>'Identification '!$F$11</f>
        <v>0</v>
      </c>
      <c r="B723" s="1276" t="str">
        <f>IF(AND('Identification '!$F$11="",'Identification '!$F$15&lt;&gt;""),'Identification '!$F$15,IF('Identification '!$F$11="","",IF('Identification '!$F$13="Inscrire le nom de votre organisme dans la cellule F15",'Identification '!$F$15,'Identification '!$F$13)))</f>
        <v/>
      </c>
      <c r="C723" s="7" t="str">
        <f>REF!$BM$8</f>
        <v>2026-2027</v>
      </c>
      <c r="D723" s="7" t="s">
        <v>3185</v>
      </c>
      <c r="E723" s="43" t="str">
        <f>'Identification '!$F$17</f>
        <v/>
      </c>
      <c r="F723" s="7" t="str">
        <f>'Identification '!$G$18</f>
        <v/>
      </c>
      <c r="G723" s="167" t="str">
        <f>IF('Section 10a Plan_Diffusion'!$D$6="","",'Section 10a Plan_Diffusion'!$D$6)</f>
        <v/>
      </c>
      <c r="H723" s="7" t="str">
        <f>IF('Section 10a Plan_Diffusion'!$D$8="","",'Section 10a Plan_Diffusion'!$D$8)</f>
        <v/>
      </c>
      <c r="I723" s="7" t="str">
        <f>IF('Section 10a Plan_Diffusion'!$K$8="","",'Section 10a Plan_Diffusion'!$K$8)</f>
        <v/>
      </c>
      <c r="J723" s="43" t="str">
        <f>IF('Section 10a Plan_Diffusion'!C178="","",'Section 10a Plan_Diffusion'!C178)</f>
        <v/>
      </c>
      <c r="K723" s="1177" t="str">
        <f>IF('Section 10a Plan_Diffusion'!D178="","",'Section 10a Plan_Diffusion'!D178)</f>
        <v/>
      </c>
      <c r="L723" s="43" t="str">
        <f>IF('Section 10a Plan_Diffusion'!E178="","",IF('Section 10a Plan_Diffusion'!E178="«Choisir»","",'Section 10a Plan_Diffusion'!E178))</f>
        <v/>
      </c>
      <c r="M723" s="43" t="str">
        <f>IF('Section 10a Plan_Diffusion'!F178="","",IF('Section 10a Plan_Diffusion'!F178="«Choisir»","",'Section 10a Plan_Diffusion'!F178))</f>
        <v/>
      </c>
      <c r="N723" s="43" t="str">
        <f>IF('Section 10a Plan_Diffusion'!G178="","",'Section 10a Plan_Diffusion'!G178)</f>
        <v/>
      </c>
      <c r="O723" s="43" t="str">
        <f>IF('Section 10a Plan_Diffusion'!H178="","",'Section 10a Plan_Diffusion'!H178)</f>
        <v/>
      </c>
      <c r="P723" s="43" t="str">
        <f>IF('Section 10a Plan_Diffusion'!I178="","",IF('Section 10a Plan_Diffusion'!I178="«Choisir»","",'Section 10a Plan_Diffusion'!I178))</f>
        <v/>
      </c>
      <c r="Q723" s="43" t="str">
        <f>IF('Section 10a Plan_Diffusion'!J178="","",IF('Section 10a Plan_Diffusion'!J178="«Choisir»","",'Section 10a Plan_Diffusion'!J178))</f>
        <v/>
      </c>
      <c r="R723" s="7" t="str">
        <f>IF('Section 10a Plan_Diffusion'!K178="","",'Section 10a Plan_Diffusion'!K178)</f>
        <v/>
      </c>
      <c r="S723" s="7" t="str">
        <f>IF('Section 10a Plan_Diffusion'!L178="","",'Section 10a Plan_Diffusion'!L178)</f>
        <v/>
      </c>
      <c r="T723" s="7" t="str">
        <f>IF('Section 10a Plan_Diffusion'!M178="","",'Section 10a Plan_Diffusion'!M178)</f>
        <v/>
      </c>
      <c r="U723" s="7" t="str">
        <f>IF('Section 10a Plan_Diffusion'!N178="","",'Section 10a Plan_Diffusion'!N178)</f>
        <v/>
      </c>
      <c r="V723" s="7">
        <f>'Section 10a Plan_Diffusion'!O178</f>
        <v>0</v>
      </c>
      <c r="W723" s="36">
        <f>'Section 10a Plan_Diffusion'!P178</f>
        <v>0</v>
      </c>
      <c r="X723" s="36">
        <f>'Section 10a Plan_Diffusion'!Q178</f>
        <v>0</v>
      </c>
      <c r="Y723" s="36">
        <f>'Section 10a Plan_Diffusion'!R178</f>
        <v>0</v>
      </c>
      <c r="Z723" s="36">
        <f>'Section 10a Plan_Diffusion'!S178</f>
        <v>0</v>
      </c>
      <c r="AA723" s="7">
        <f>'Section 10a Plan_Diffusion'!T178</f>
        <v>0</v>
      </c>
      <c r="AB723" s="7">
        <f>'Section 10a Plan_Diffusion'!U178</f>
        <v>0</v>
      </c>
    </row>
    <row r="724" spans="1:28">
      <c r="A724" s="7">
        <f>'Identification '!$F$11</f>
        <v>0</v>
      </c>
      <c r="B724" s="1276" t="str">
        <f>IF(AND('Identification '!$F$11="",'Identification '!$F$15&lt;&gt;""),'Identification '!$F$15,IF('Identification '!$F$11="","",IF('Identification '!$F$13="Inscrire le nom de votre organisme dans la cellule F15",'Identification '!$F$15,'Identification '!$F$13)))</f>
        <v/>
      </c>
      <c r="C724" s="7" t="str">
        <f>REF!$BM$8</f>
        <v>2026-2027</v>
      </c>
      <c r="D724" s="7" t="s">
        <v>3185</v>
      </c>
      <c r="E724" s="43" t="str">
        <f>'Identification '!$F$17</f>
        <v/>
      </c>
      <c r="F724" s="7" t="str">
        <f>'Identification '!$G$18</f>
        <v/>
      </c>
      <c r="G724" s="167" t="str">
        <f>IF('Section 10a Plan_Diffusion'!$D$6="","",'Section 10a Plan_Diffusion'!$D$6)</f>
        <v/>
      </c>
      <c r="H724" s="7" t="str">
        <f>IF('Section 10a Plan_Diffusion'!$D$8="","",'Section 10a Plan_Diffusion'!$D$8)</f>
        <v/>
      </c>
      <c r="I724" s="7" t="str">
        <f>IF('Section 10a Plan_Diffusion'!$K$8="","",'Section 10a Plan_Diffusion'!$K$8)</f>
        <v/>
      </c>
      <c r="J724" s="43" t="str">
        <f>IF('Section 10a Plan_Diffusion'!C179="","",'Section 10a Plan_Diffusion'!C179)</f>
        <v/>
      </c>
      <c r="K724" s="1177" t="str">
        <f>IF('Section 10a Plan_Diffusion'!D179="","",'Section 10a Plan_Diffusion'!D179)</f>
        <v/>
      </c>
      <c r="L724" s="43" t="str">
        <f>IF('Section 10a Plan_Diffusion'!E179="","",IF('Section 10a Plan_Diffusion'!E179="«Choisir»","",'Section 10a Plan_Diffusion'!E179))</f>
        <v/>
      </c>
      <c r="M724" s="43" t="str">
        <f>IF('Section 10a Plan_Diffusion'!F179="","",IF('Section 10a Plan_Diffusion'!F179="«Choisir»","",'Section 10a Plan_Diffusion'!F179))</f>
        <v/>
      </c>
      <c r="N724" s="43" t="str">
        <f>IF('Section 10a Plan_Diffusion'!G179="","",'Section 10a Plan_Diffusion'!G179)</f>
        <v/>
      </c>
      <c r="O724" s="43" t="str">
        <f>IF('Section 10a Plan_Diffusion'!H179="","",'Section 10a Plan_Diffusion'!H179)</f>
        <v/>
      </c>
      <c r="P724" s="43" t="str">
        <f>IF('Section 10a Plan_Diffusion'!I179="","",IF('Section 10a Plan_Diffusion'!I179="«Choisir»","",'Section 10a Plan_Diffusion'!I179))</f>
        <v/>
      </c>
      <c r="Q724" s="43" t="str">
        <f>IF('Section 10a Plan_Diffusion'!J179="","",IF('Section 10a Plan_Diffusion'!J179="«Choisir»","",'Section 10a Plan_Diffusion'!J179))</f>
        <v/>
      </c>
      <c r="R724" s="7" t="str">
        <f>IF('Section 10a Plan_Diffusion'!K179="","",'Section 10a Plan_Diffusion'!K179)</f>
        <v/>
      </c>
      <c r="S724" s="7" t="str">
        <f>IF('Section 10a Plan_Diffusion'!L179="","",'Section 10a Plan_Diffusion'!L179)</f>
        <v/>
      </c>
      <c r="T724" s="7" t="str">
        <f>IF('Section 10a Plan_Diffusion'!M179="","",'Section 10a Plan_Diffusion'!M179)</f>
        <v/>
      </c>
      <c r="U724" s="7" t="str">
        <f>IF('Section 10a Plan_Diffusion'!N179="","",'Section 10a Plan_Diffusion'!N179)</f>
        <v/>
      </c>
      <c r="V724" s="7">
        <f>'Section 10a Plan_Diffusion'!O179</f>
        <v>0</v>
      </c>
      <c r="W724" s="36">
        <f>'Section 10a Plan_Diffusion'!P179</f>
        <v>0</v>
      </c>
      <c r="X724" s="36">
        <f>'Section 10a Plan_Diffusion'!Q179</f>
        <v>0</v>
      </c>
      <c r="Y724" s="36">
        <f>'Section 10a Plan_Diffusion'!R179</f>
        <v>0</v>
      </c>
      <c r="Z724" s="36">
        <f>'Section 10a Plan_Diffusion'!S179</f>
        <v>0</v>
      </c>
      <c r="AA724" s="7">
        <f>'Section 10a Plan_Diffusion'!T179</f>
        <v>0</v>
      </c>
      <c r="AB724" s="7">
        <f>'Section 10a Plan_Diffusion'!U179</f>
        <v>0</v>
      </c>
    </row>
    <row r="725" spans="1:28">
      <c r="A725" s="7">
        <f>'Identification '!$F$11</f>
        <v>0</v>
      </c>
      <c r="B725" s="1276" t="str">
        <f>IF(AND('Identification '!$F$11="",'Identification '!$F$15&lt;&gt;""),'Identification '!$F$15,IF('Identification '!$F$11="","",IF('Identification '!$F$13="Inscrire le nom de votre organisme dans la cellule F15",'Identification '!$F$15,'Identification '!$F$13)))</f>
        <v/>
      </c>
      <c r="C725" s="7" t="str">
        <f>REF!$BM$8</f>
        <v>2026-2027</v>
      </c>
      <c r="D725" s="7" t="s">
        <v>3185</v>
      </c>
      <c r="E725" s="43" t="str">
        <f>'Identification '!$F$17</f>
        <v/>
      </c>
      <c r="F725" s="7" t="str">
        <f>'Identification '!$G$18</f>
        <v/>
      </c>
      <c r="G725" s="167" t="str">
        <f>IF('Section 10a Plan_Diffusion'!$D$6="","",'Section 10a Plan_Diffusion'!$D$6)</f>
        <v/>
      </c>
      <c r="H725" s="7" t="str">
        <f>IF('Section 10a Plan_Diffusion'!$D$8="","",'Section 10a Plan_Diffusion'!$D$8)</f>
        <v/>
      </c>
      <c r="I725" s="7" t="str">
        <f>IF('Section 10a Plan_Diffusion'!$K$8="","",'Section 10a Plan_Diffusion'!$K$8)</f>
        <v/>
      </c>
      <c r="J725" s="43" t="str">
        <f>IF('Section 10a Plan_Diffusion'!C180="","",'Section 10a Plan_Diffusion'!C180)</f>
        <v/>
      </c>
      <c r="K725" s="1177" t="str">
        <f>IF('Section 10a Plan_Diffusion'!D180="","",'Section 10a Plan_Diffusion'!D180)</f>
        <v/>
      </c>
      <c r="L725" s="43" t="str">
        <f>IF('Section 10a Plan_Diffusion'!E180="","",IF('Section 10a Plan_Diffusion'!E180="«Choisir»","",'Section 10a Plan_Diffusion'!E180))</f>
        <v/>
      </c>
      <c r="M725" s="43" t="str">
        <f>IF('Section 10a Plan_Diffusion'!F180="","",IF('Section 10a Plan_Diffusion'!F180="«Choisir»","",'Section 10a Plan_Diffusion'!F180))</f>
        <v/>
      </c>
      <c r="N725" s="43" t="str">
        <f>IF('Section 10a Plan_Diffusion'!G180="","",'Section 10a Plan_Diffusion'!G180)</f>
        <v/>
      </c>
      <c r="O725" s="43" t="str">
        <f>IF('Section 10a Plan_Diffusion'!H180="","",'Section 10a Plan_Diffusion'!H180)</f>
        <v/>
      </c>
      <c r="P725" s="43" t="str">
        <f>IF('Section 10a Plan_Diffusion'!I180="","",IF('Section 10a Plan_Diffusion'!I180="«Choisir»","",'Section 10a Plan_Diffusion'!I180))</f>
        <v/>
      </c>
      <c r="Q725" s="43" t="str">
        <f>IF('Section 10a Plan_Diffusion'!J180="","",IF('Section 10a Plan_Diffusion'!J180="«Choisir»","",'Section 10a Plan_Diffusion'!J180))</f>
        <v/>
      </c>
      <c r="R725" s="7" t="str">
        <f>IF('Section 10a Plan_Diffusion'!K180="","",'Section 10a Plan_Diffusion'!K180)</f>
        <v/>
      </c>
      <c r="S725" s="7" t="str">
        <f>IF('Section 10a Plan_Diffusion'!L180="","",'Section 10a Plan_Diffusion'!L180)</f>
        <v/>
      </c>
      <c r="T725" s="7" t="str">
        <f>IF('Section 10a Plan_Diffusion'!M180="","",'Section 10a Plan_Diffusion'!M180)</f>
        <v/>
      </c>
      <c r="U725" s="7" t="str">
        <f>IF('Section 10a Plan_Diffusion'!N180="","",'Section 10a Plan_Diffusion'!N180)</f>
        <v/>
      </c>
      <c r="V725" s="7">
        <f>'Section 10a Plan_Diffusion'!O180</f>
        <v>0</v>
      </c>
      <c r="W725" s="36">
        <f>'Section 10a Plan_Diffusion'!P180</f>
        <v>0</v>
      </c>
      <c r="X725" s="36">
        <f>'Section 10a Plan_Diffusion'!Q180</f>
        <v>0</v>
      </c>
      <c r="Y725" s="36">
        <f>'Section 10a Plan_Diffusion'!R180</f>
        <v>0</v>
      </c>
      <c r="Z725" s="36">
        <f>'Section 10a Plan_Diffusion'!S180</f>
        <v>0</v>
      </c>
      <c r="AA725" s="7">
        <f>'Section 10a Plan_Diffusion'!T180</f>
        <v>0</v>
      </c>
      <c r="AB725" s="7">
        <f>'Section 10a Plan_Diffusion'!U180</f>
        <v>0</v>
      </c>
    </row>
    <row r="726" spans="1:28">
      <c r="A726" s="7">
        <f>'Identification '!$F$11</f>
        <v>0</v>
      </c>
      <c r="B726" s="1276" t="str">
        <f>IF(AND('Identification '!$F$11="",'Identification '!$F$15&lt;&gt;""),'Identification '!$F$15,IF('Identification '!$F$11="","",IF('Identification '!$F$13="Inscrire le nom de votre organisme dans la cellule F15",'Identification '!$F$15,'Identification '!$F$13)))</f>
        <v/>
      </c>
      <c r="C726" s="7" t="str">
        <f>REF!$BM$8</f>
        <v>2026-2027</v>
      </c>
      <c r="D726" s="7" t="s">
        <v>3185</v>
      </c>
      <c r="E726" s="43" t="str">
        <f>'Identification '!$F$17</f>
        <v/>
      </c>
      <c r="F726" s="7" t="str">
        <f>'Identification '!$G$18</f>
        <v/>
      </c>
      <c r="G726" s="167" t="str">
        <f>IF('Section 10a Plan_Diffusion'!$D$6="","",'Section 10a Plan_Diffusion'!$D$6)</f>
        <v/>
      </c>
      <c r="H726" s="7" t="str">
        <f>IF('Section 10a Plan_Diffusion'!$D$8="","",'Section 10a Plan_Diffusion'!$D$8)</f>
        <v/>
      </c>
      <c r="I726" s="7" t="str">
        <f>IF('Section 10a Plan_Diffusion'!$K$8="","",'Section 10a Plan_Diffusion'!$K$8)</f>
        <v/>
      </c>
      <c r="J726" s="43" t="str">
        <f>IF('Section 10a Plan_Diffusion'!C181="","",'Section 10a Plan_Diffusion'!C181)</f>
        <v/>
      </c>
      <c r="K726" s="1177" t="str">
        <f>IF('Section 10a Plan_Diffusion'!D181="","",'Section 10a Plan_Diffusion'!D181)</f>
        <v/>
      </c>
      <c r="L726" s="43" t="str">
        <f>IF('Section 10a Plan_Diffusion'!E181="","",IF('Section 10a Plan_Diffusion'!E181="«Choisir»","",'Section 10a Plan_Diffusion'!E181))</f>
        <v/>
      </c>
      <c r="M726" s="43" t="str">
        <f>IF('Section 10a Plan_Diffusion'!F181="","",IF('Section 10a Plan_Diffusion'!F181="«Choisir»","",'Section 10a Plan_Diffusion'!F181))</f>
        <v/>
      </c>
      <c r="N726" s="43" t="str">
        <f>IF('Section 10a Plan_Diffusion'!G181="","",'Section 10a Plan_Diffusion'!G181)</f>
        <v/>
      </c>
      <c r="O726" s="43" t="str">
        <f>IF('Section 10a Plan_Diffusion'!H181="","",'Section 10a Plan_Diffusion'!H181)</f>
        <v/>
      </c>
      <c r="P726" s="43" t="str">
        <f>IF('Section 10a Plan_Diffusion'!I181="","",IF('Section 10a Plan_Diffusion'!I181="«Choisir»","",'Section 10a Plan_Diffusion'!I181))</f>
        <v/>
      </c>
      <c r="Q726" s="43" t="str">
        <f>IF('Section 10a Plan_Diffusion'!J181="","",IF('Section 10a Plan_Diffusion'!J181="«Choisir»","",'Section 10a Plan_Diffusion'!J181))</f>
        <v/>
      </c>
      <c r="R726" s="7" t="str">
        <f>IF('Section 10a Plan_Diffusion'!K181="","",'Section 10a Plan_Diffusion'!K181)</f>
        <v/>
      </c>
      <c r="S726" s="7" t="str">
        <f>IF('Section 10a Plan_Diffusion'!L181="","",'Section 10a Plan_Diffusion'!L181)</f>
        <v/>
      </c>
      <c r="T726" s="7" t="str">
        <f>IF('Section 10a Plan_Diffusion'!M181="","",'Section 10a Plan_Diffusion'!M181)</f>
        <v/>
      </c>
      <c r="U726" s="7" t="str">
        <f>IF('Section 10a Plan_Diffusion'!N181="","",'Section 10a Plan_Diffusion'!N181)</f>
        <v/>
      </c>
      <c r="V726" s="7">
        <f>'Section 10a Plan_Diffusion'!O181</f>
        <v>0</v>
      </c>
      <c r="W726" s="36">
        <f>'Section 10a Plan_Diffusion'!P181</f>
        <v>0</v>
      </c>
      <c r="X726" s="36">
        <f>'Section 10a Plan_Diffusion'!Q181</f>
        <v>0</v>
      </c>
      <c r="Y726" s="36">
        <f>'Section 10a Plan_Diffusion'!R181</f>
        <v>0</v>
      </c>
      <c r="Z726" s="36">
        <f>'Section 10a Plan_Diffusion'!S181</f>
        <v>0</v>
      </c>
      <c r="AA726" s="7">
        <f>'Section 10a Plan_Diffusion'!T181</f>
        <v>0</v>
      </c>
      <c r="AB726" s="7">
        <f>'Section 10a Plan_Diffusion'!U181</f>
        <v>0</v>
      </c>
    </row>
    <row r="727" spans="1:28">
      <c r="A727" s="7">
        <f>'Identification '!$F$11</f>
        <v>0</v>
      </c>
      <c r="B727" s="1276" t="str">
        <f>IF(AND('Identification '!$F$11="",'Identification '!$F$15&lt;&gt;""),'Identification '!$F$15,IF('Identification '!$F$11="","",IF('Identification '!$F$13="Inscrire le nom de votre organisme dans la cellule F15",'Identification '!$F$15,'Identification '!$F$13)))</f>
        <v/>
      </c>
      <c r="C727" s="7" t="str">
        <f>REF!$BM$8</f>
        <v>2026-2027</v>
      </c>
      <c r="D727" s="7" t="s">
        <v>3185</v>
      </c>
      <c r="E727" s="43" t="str">
        <f>'Identification '!$F$17</f>
        <v/>
      </c>
      <c r="F727" s="7" t="str">
        <f>'Identification '!$G$18</f>
        <v/>
      </c>
      <c r="G727" s="167" t="str">
        <f>IF('Section 10a Plan_Diffusion'!$D$6="","",'Section 10a Plan_Diffusion'!$D$6)</f>
        <v/>
      </c>
      <c r="H727" s="7" t="str">
        <f>IF('Section 10a Plan_Diffusion'!$D$8="","",'Section 10a Plan_Diffusion'!$D$8)</f>
        <v/>
      </c>
      <c r="I727" s="7" t="str">
        <f>IF('Section 10a Plan_Diffusion'!$K$8="","",'Section 10a Plan_Diffusion'!$K$8)</f>
        <v/>
      </c>
      <c r="J727" s="43" t="str">
        <f>IF('Section 10a Plan_Diffusion'!C182="","",'Section 10a Plan_Diffusion'!C182)</f>
        <v/>
      </c>
      <c r="K727" s="1177" t="str">
        <f>IF('Section 10a Plan_Diffusion'!D182="","",'Section 10a Plan_Diffusion'!D182)</f>
        <v/>
      </c>
      <c r="L727" s="43" t="str">
        <f>IF('Section 10a Plan_Diffusion'!E182="","",IF('Section 10a Plan_Diffusion'!E182="«Choisir»","",'Section 10a Plan_Diffusion'!E182))</f>
        <v/>
      </c>
      <c r="M727" s="43" t="str">
        <f>IF('Section 10a Plan_Diffusion'!F182="","",IF('Section 10a Plan_Diffusion'!F182="«Choisir»","",'Section 10a Plan_Diffusion'!F182))</f>
        <v/>
      </c>
      <c r="N727" s="43" t="str">
        <f>IF('Section 10a Plan_Diffusion'!G182="","",'Section 10a Plan_Diffusion'!G182)</f>
        <v/>
      </c>
      <c r="O727" s="43" t="str">
        <f>IF('Section 10a Plan_Diffusion'!H182="","",'Section 10a Plan_Diffusion'!H182)</f>
        <v/>
      </c>
      <c r="P727" s="43" t="str">
        <f>IF('Section 10a Plan_Diffusion'!I182="","",IF('Section 10a Plan_Diffusion'!I182="«Choisir»","",'Section 10a Plan_Diffusion'!I182))</f>
        <v/>
      </c>
      <c r="Q727" s="43" t="str">
        <f>IF('Section 10a Plan_Diffusion'!J182="","",IF('Section 10a Plan_Diffusion'!J182="«Choisir»","",'Section 10a Plan_Diffusion'!J182))</f>
        <v/>
      </c>
      <c r="R727" s="7" t="str">
        <f>IF('Section 10a Plan_Diffusion'!K182="","",'Section 10a Plan_Diffusion'!K182)</f>
        <v/>
      </c>
      <c r="S727" s="7" t="str">
        <f>IF('Section 10a Plan_Diffusion'!L182="","",'Section 10a Plan_Diffusion'!L182)</f>
        <v/>
      </c>
      <c r="T727" s="7" t="str">
        <f>IF('Section 10a Plan_Diffusion'!M182="","",'Section 10a Plan_Diffusion'!M182)</f>
        <v/>
      </c>
      <c r="U727" s="7" t="str">
        <f>IF('Section 10a Plan_Diffusion'!N182="","",'Section 10a Plan_Diffusion'!N182)</f>
        <v/>
      </c>
      <c r="V727" s="7">
        <f>'Section 10a Plan_Diffusion'!O182</f>
        <v>0</v>
      </c>
      <c r="W727" s="36">
        <f>'Section 10a Plan_Diffusion'!P182</f>
        <v>0</v>
      </c>
      <c r="X727" s="36">
        <f>'Section 10a Plan_Diffusion'!Q182</f>
        <v>0</v>
      </c>
      <c r="Y727" s="36">
        <f>'Section 10a Plan_Diffusion'!R182</f>
        <v>0</v>
      </c>
      <c r="Z727" s="36">
        <f>'Section 10a Plan_Diffusion'!S182</f>
        <v>0</v>
      </c>
      <c r="AA727" s="7">
        <f>'Section 10a Plan_Diffusion'!T182</f>
        <v>0</v>
      </c>
      <c r="AB727" s="7">
        <f>'Section 10a Plan_Diffusion'!U182</f>
        <v>0</v>
      </c>
    </row>
    <row r="728" spans="1:28">
      <c r="A728" s="7">
        <f>'Identification '!$F$11</f>
        <v>0</v>
      </c>
      <c r="B728" s="1276" t="str">
        <f>IF(AND('Identification '!$F$11="",'Identification '!$F$15&lt;&gt;""),'Identification '!$F$15,IF('Identification '!$F$11="","",IF('Identification '!$F$13="Inscrire le nom de votre organisme dans la cellule F15",'Identification '!$F$15,'Identification '!$F$13)))</f>
        <v/>
      </c>
      <c r="C728" s="7" t="str">
        <f>REF!$BM$8</f>
        <v>2026-2027</v>
      </c>
      <c r="D728" s="7" t="s">
        <v>3185</v>
      </c>
      <c r="E728" s="43" t="str">
        <f>'Identification '!$F$17</f>
        <v/>
      </c>
      <c r="F728" s="7" t="str">
        <f>'Identification '!$G$18</f>
        <v/>
      </c>
      <c r="G728" s="167" t="str">
        <f>IF('Section 10a Plan_Diffusion'!$D$6="","",'Section 10a Plan_Diffusion'!$D$6)</f>
        <v/>
      </c>
      <c r="H728" s="7" t="str">
        <f>IF('Section 10a Plan_Diffusion'!$D$8="","",'Section 10a Plan_Diffusion'!$D$8)</f>
        <v/>
      </c>
      <c r="I728" s="7" t="str">
        <f>IF('Section 10a Plan_Diffusion'!$K$8="","",'Section 10a Plan_Diffusion'!$K$8)</f>
        <v/>
      </c>
      <c r="J728" s="43" t="str">
        <f>IF('Section 10a Plan_Diffusion'!C183="","",'Section 10a Plan_Diffusion'!C183)</f>
        <v/>
      </c>
      <c r="K728" s="1177" t="str">
        <f>IF('Section 10a Plan_Diffusion'!D183="","",'Section 10a Plan_Diffusion'!D183)</f>
        <v/>
      </c>
      <c r="L728" s="43" t="str">
        <f>IF('Section 10a Plan_Diffusion'!E183="","",IF('Section 10a Plan_Diffusion'!E183="«Choisir»","",'Section 10a Plan_Diffusion'!E183))</f>
        <v/>
      </c>
      <c r="M728" s="43" t="str">
        <f>IF('Section 10a Plan_Diffusion'!F183="","",IF('Section 10a Plan_Diffusion'!F183="«Choisir»","",'Section 10a Plan_Diffusion'!F183))</f>
        <v/>
      </c>
      <c r="N728" s="43" t="str">
        <f>IF('Section 10a Plan_Diffusion'!G183="","",'Section 10a Plan_Diffusion'!G183)</f>
        <v/>
      </c>
      <c r="O728" s="43" t="str">
        <f>IF('Section 10a Plan_Diffusion'!H183="","",'Section 10a Plan_Diffusion'!H183)</f>
        <v/>
      </c>
      <c r="P728" s="43" t="str">
        <f>IF('Section 10a Plan_Diffusion'!I183="","",IF('Section 10a Plan_Diffusion'!I183="«Choisir»","",'Section 10a Plan_Diffusion'!I183))</f>
        <v/>
      </c>
      <c r="Q728" s="43" t="str">
        <f>IF('Section 10a Plan_Diffusion'!J183="","",IF('Section 10a Plan_Diffusion'!J183="«Choisir»","",'Section 10a Plan_Diffusion'!J183))</f>
        <v/>
      </c>
      <c r="R728" s="7" t="str">
        <f>IF('Section 10a Plan_Diffusion'!K183="","",'Section 10a Plan_Diffusion'!K183)</f>
        <v/>
      </c>
      <c r="S728" s="7" t="str">
        <f>IF('Section 10a Plan_Diffusion'!L183="","",'Section 10a Plan_Diffusion'!L183)</f>
        <v/>
      </c>
      <c r="T728" s="7" t="str">
        <f>IF('Section 10a Plan_Diffusion'!M183="","",'Section 10a Plan_Diffusion'!M183)</f>
        <v/>
      </c>
      <c r="U728" s="7" t="str">
        <f>IF('Section 10a Plan_Diffusion'!N183="","",'Section 10a Plan_Diffusion'!N183)</f>
        <v/>
      </c>
      <c r="V728" s="7">
        <f>'Section 10a Plan_Diffusion'!O183</f>
        <v>0</v>
      </c>
      <c r="W728" s="36">
        <f>'Section 10a Plan_Diffusion'!P183</f>
        <v>0</v>
      </c>
      <c r="X728" s="36">
        <f>'Section 10a Plan_Diffusion'!Q183</f>
        <v>0</v>
      </c>
      <c r="Y728" s="36">
        <f>'Section 10a Plan_Diffusion'!R183</f>
        <v>0</v>
      </c>
      <c r="Z728" s="36">
        <f>'Section 10a Plan_Diffusion'!S183</f>
        <v>0</v>
      </c>
      <c r="AA728" s="7">
        <f>'Section 10a Plan_Diffusion'!T183</f>
        <v>0</v>
      </c>
      <c r="AB728" s="7">
        <f>'Section 10a Plan_Diffusion'!U183</f>
        <v>0</v>
      </c>
    </row>
    <row r="729" spans="1:28">
      <c r="A729" s="7">
        <f>'Identification '!$F$11</f>
        <v>0</v>
      </c>
      <c r="B729" s="1276" t="str">
        <f>IF(AND('Identification '!$F$11="",'Identification '!$F$15&lt;&gt;""),'Identification '!$F$15,IF('Identification '!$F$11="","",IF('Identification '!$F$13="Inscrire le nom de votre organisme dans la cellule F15",'Identification '!$F$15,'Identification '!$F$13)))</f>
        <v/>
      </c>
      <c r="C729" s="7" t="str">
        <f>REF!$BM$8</f>
        <v>2026-2027</v>
      </c>
      <c r="D729" s="7" t="s">
        <v>3185</v>
      </c>
      <c r="E729" s="43" t="str">
        <f>'Identification '!$F$17</f>
        <v/>
      </c>
      <c r="F729" s="7" t="str">
        <f>'Identification '!$G$18</f>
        <v/>
      </c>
      <c r="G729" s="167" t="str">
        <f>IF('Section 10a Plan_Diffusion'!$D$6="","",'Section 10a Plan_Diffusion'!$D$6)</f>
        <v/>
      </c>
      <c r="H729" s="7" t="str">
        <f>IF('Section 10a Plan_Diffusion'!$D$8="","",'Section 10a Plan_Diffusion'!$D$8)</f>
        <v/>
      </c>
      <c r="I729" s="7" t="str">
        <f>IF('Section 10a Plan_Diffusion'!$K$8="","",'Section 10a Plan_Diffusion'!$K$8)</f>
        <v/>
      </c>
      <c r="J729" s="43" t="str">
        <f>IF('Section 10a Plan_Diffusion'!C184="","",'Section 10a Plan_Diffusion'!C184)</f>
        <v/>
      </c>
      <c r="K729" s="1177" t="str">
        <f>IF('Section 10a Plan_Diffusion'!D184="","",'Section 10a Plan_Diffusion'!D184)</f>
        <v/>
      </c>
      <c r="L729" s="43" t="str">
        <f>IF('Section 10a Plan_Diffusion'!E184="","",IF('Section 10a Plan_Diffusion'!E184="«Choisir»","",'Section 10a Plan_Diffusion'!E184))</f>
        <v/>
      </c>
      <c r="M729" s="43" t="str">
        <f>IF('Section 10a Plan_Diffusion'!F184="","",IF('Section 10a Plan_Diffusion'!F184="«Choisir»","",'Section 10a Plan_Diffusion'!F184))</f>
        <v/>
      </c>
      <c r="N729" s="43" t="str">
        <f>IF('Section 10a Plan_Diffusion'!G184="","",'Section 10a Plan_Diffusion'!G184)</f>
        <v/>
      </c>
      <c r="O729" s="43" t="str">
        <f>IF('Section 10a Plan_Diffusion'!H184="","",'Section 10a Plan_Diffusion'!H184)</f>
        <v/>
      </c>
      <c r="P729" s="43" t="str">
        <f>IF('Section 10a Plan_Diffusion'!I184="","",IF('Section 10a Plan_Diffusion'!I184="«Choisir»","",'Section 10a Plan_Diffusion'!I184))</f>
        <v/>
      </c>
      <c r="Q729" s="43" t="str">
        <f>IF('Section 10a Plan_Diffusion'!J184="","",IF('Section 10a Plan_Diffusion'!J184="«Choisir»","",'Section 10a Plan_Diffusion'!J184))</f>
        <v/>
      </c>
      <c r="R729" s="7" t="str">
        <f>IF('Section 10a Plan_Diffusion'!K184="","",'Section 10a Plan_Diffusion'!K184)</f>
        <v/>
      </c>
      <c r="S729" s="7" t="str">
        <f>IF('Section 10a Plan_Diffusion'!L184="","",'Section 10a Plan_Diffusion'!L184)</f>
        <v/>
      </c>
      <c r="T729" s="7" t="str">
        <f>IF('Section 10a Plan_Diffusion'!M184="","",'Section 10a Plan_Diffusion'!M184)</f>
        <v/>
      </c>
      <c r="U729" s="7" t="str">
        <f>IF('Section 10a Plan_Diffusion'!N184="","",'Section 10a Plan_Diffusion'!N184)</f>
        <v/>
      </c>
      <c r="V729" s="7">
        <f>'Section 10a Plan_Diffusion'!O184</f>
        <v>0</v>
      </c>
      <c r="W729" s="36">
        <f>'Section 10a Plan_Diffusion'!P184</f>
        <v>0</v>
      </c>
      <c r="X729" s="36">
        <f>'Section 10a Plan_Diffusion'!Q184</f>
        <v>0</v>
      </c>
      <c r="Y729" s="36">
        <f>'Section 10a Plan_Diffusion'!R184</f>
        <v>0</v>
      </c>
      <c r="Z729" s="36">
        <f>'Section 10a Plan_Diffusion'!S184</f>
        <v>0</v>
      </c>
      <c r="AA729" s="7">
        <f>'Section 10a Plan_Diffusion'!T184</f>
        <v>0</v>
      </c>
      <c r="AB729" s="7">
        <f>'Section 10a Plan_Diffusion'!U184</f>
        <v>0</v>
      </c>
    </row>
    <row r="730" spans="1:28">
      <c r="A730" s="7">
        <f>'Identification '!$F$11</f>
        <v>0</v>
      </c>
      <c r="B730" s="1276" t="str">
        <f>IF(AND('Identification '!$F$11="",'Identification '!$F$15&lt;&gt;""),'Identification '!$F$15,IF('Identification '!$F$11="","",IF('Identification '!$F$13="Inscrire le nom de votre organisme dans la cellule F15",'Identification '!$F$15,'Identification '!$F$13)))</f>
        <v/>
      </c>
      <c r="C730" s="7" t="str">
        <f>REF!$BM$8</f>
        <v>2026-2027</v>
      </c>
      <c r="D730" s="7" t="s">
        <v>3185</v>
      </c>
      <c r="E730" s="43" t="str">
        <f>'Identification '!$F$17</f>
        <v/>
      </c>
      <c r="F730" s="7" t="str">
        <f>'Identification '!$G$18</f>
        <v/>
      </c>
      <c r="G730" s="167" t="str">
        <f>IF('Section 10a Plan_Diffusion'!$D$6="","",'Section 10a Plan_Diffusion'!$D$6)</f>
        <v/>
      </c>
      <c r="H730" s="7" t="str">
        <f>IF('Section 10a Plan_Diffusion'!$D$8="","",'Section 10a Plan_Diffusion'!$D$8)</f>
        <v/>
      </c>
      <c r="I730" s="7" t="str">
        <f>IF('Section 10a Plan_Diffusion'!$K$8="","",'Section 10a Plan_Diffusion'!$K$8)</f>
        <v/>
      </c>
      <c r="J730" s="43" t="str">
        <f>IF('Section 10a Plan_Diffusion'!C185="","",'Section 10a Plan_Diffusion'!C185)</f>
        <v/>
      </c>
      <c r="K730" s="1177" t="str">
        <f>IF('Section 10a Plan_Diffusion'!D185="","",'Section 10a Plan_Diffusion'!D185)</f>
        <v/>
      </c>
      <c r="L730" s="43" t="str">
        <f>IF('Section 10a Plan_Diffusion'!E185="","",IF('Section 10a Plan_Diffusion'!E185="«Choisir»","",'Section 10a Plan_Diffusion'!E185))</f>
        <v/>
      </c>
      <c r="M730" s="43" t="str">
        <f>IF('Section 10a Plan_Diffusion'!F185="","",IF('Section 10a Plan_Diffusion'!F185="«Choisir»","",'Section 10a Plan_Diffusion'!F185))</f>
        <v/>
      </c>
      <c r="N730" s="43" t="str">
        <f>IF('Section 10a Plan_Diffusion'!G185="","",'Section 10a Plan_Diffusion'!G185)</f>
        <v/>
      </c>
      <c r="O730" s="43" t="str">
        <f>IF('Section 10a Plan_Diffusion'!H185="","",'Section 10a Plan_Diffusion'!H185)</f>
        <v/>
      </c>
      <c r="P730" s="43" t="str">
        <f>IF('Section 10a Plan_Diffusion'!I185="","",IF('Section 10a Plan_Diffusion'!I185="«Choisir»","",'Section 10a Plan_Diffusion'!I185))</f>
        <v/>
      </c>
      <c r="Q730" s="43" t="str">
        <f>IF('Section 10a Plan_Diffusion'!J185="","",IF('Section 10a Plan_Diffusion'!J185="«Choisir»","",'Section 10a Plan_Diffusion'!J185))</f>
        <v/>
      </c>
      <c r="R730" s="7" t="str">
        <f>IF('Section 10a Plan_Diffusion'!K185="","",'Section 10a Plan_Diffusion'!K185)</f>
        <v/>
      </c>
      <c r="S730" s="7" t="str">
        <f>IF('Section 10a Plan_Diffusion'!L185="","",'Section 10a Plan_Diffusion'!L185)</f>
        <v/>
      </c>
      <c r="T730" s="7" t="str">
        <f>IF('Section 10a Plan_Diffusion'!M185="","",'Section 10a Plan_Diffusion'!M185)</f>
        <v/>
      </c>
      <c r="U730" s="7" t="str">
        <f>IF('Section 10a Plan_Diffusion'!N185="","",'Section 10a Plan_Diffusion'!N185)</f>
        <v/>
      </c>
      <c r="V730" s="7">
        <f>'Section 10a Plan_Diffusion'!O185</f>
        <v>0</v>
      </c>
      <c r="W730" s="36">
        <f>'Section 10a Plan_Diffusion'!P185</f>
        <v>0</v>
      </c>
      <c r="X730" s="36">
        <f>'Section 10a Plan_Diffusion'!Q185</f>
        <v>0</v>
      </c>
      <c r="Y730" s="36">
        <f>'Section 10a Plan_Diffusion'!R185</f>
        <v>0</v>
      </c>
      <c r="Z730" s="36">
        <f>'Section 10a Plan_Diffusion'!S185</f>
        <v>0</v>
      </c>
      <c r="AA730" s="7">
        <f>'Section 10a Plan_Diffusion'!T185</f>
        <v>0</v>
      </c>
      <c r="AB730" s="7">
        <f>'Section 10a Plan_Diffusion'!U185</f>
        <v>0</v>
      </c>
    </row>
    <row r="731" spans="1:28">
      <c r="A731" s="7">
        <f>'Identification '!$F$11</f>
        <v>0</v>
      </c>
      <c r="B731" s="1276" t="str">
        <f>IF(AND('Identification '!$F$11="",'Identification '!$F$15&lt;&gt;""),'Identification '!$F$15,IF('Identification '!$F$11="","",IF('Identification '!$F$13="Inscrire le nom de votre organisme dans la cellule F15",'Identification '!$F$15,'Identification '!$F$13)))</f>
        <v/>
      </c>
      <c r="C731" s="7" t="str">
        <f>REF!$BM$8</f>
        <v>2026-2027</v>
      </c>
      <c r="D731" s="7" t="s">
        <v>3185</v>
      </c>
      <c r="E731" s="43" t="str">
        <f>'Identification '!$F$17</f>
        <v/>
      </c>
      <c r="F731" s="7" t="str">
        <f>'Identification '!$G$18</f>
        <v/>
      </c>
      <c r="G731" s="167" t="str">
        <f>IF('Section 10a Plan_Diffusion'!$D$6="","",'Section 10a Plan_Diffusion'!$D$6)</f>
        <v/>
      </c>
      <c r="H731" s="7" t="str">
        <f>IF('Section 10a Plan_Diffusion'!$D$8="","",'Section 10a Plan_Diffusion'!$D$8)</f>
        <v/>
      </c>
      <c r="I731" s="7" t="str">
        <f>IF('Section 10a Plan_Diffusion'!$K$8="","",'Section 10a Plan_Diffusion'!$K$8)</f>
        <v/>
      </c>
      <c r="J731" s="43" t="str">
        <f>IF('Section 10a Plan_Diffusion'!C186="","",'Section 10a Plan_Diffusion'!C186)</f>
        <v/>
      </c>
      <c r="K731" s="1177" t="str">
        <f>IF('Section 10a Plan_Diffusion'!D186="","",'Section 10a Plan_Diffusion'!D186)</f>
        <v/>
      </c>
      <c r="L731" s="43" t="str">
        <f>IF('Section 10a Plan_Diffusion'!E186="","",IF('Section 10a Plan_Diffusion'!E186="«Choisir»","",'Section 10a Plan_Diffusion'!E186))</f>
        <v/>
      </c>
      <c r="M731" s="43" t="str">
        <f>IF('Section 10a Plan_Diffusion'!F186="","",IF('Section 10a Plan_Diffusion'!F186="«Choisir»","",'Section 10a Plan_Diffusion'!F186))</f>
        <v/>
      </c>
      <c r="N731" s="43" t="str">
        <f>IF('Section 10a Plan_Diffusion'!G186="","",'Section 10a Plan_Diffusion'!G186)</f>
        <v/>
      </c>
      <c r="O731" s="43" t="str">
        <f>IF('Section 10a Plan_Diffusion'!H186="","",'Section 10a Plan_Diffusion'!H186)</f>
        <v/>
      </c>
      <c r="P731" s="43" t="str">
        <f>IF('Section 10a Plan_Diffusion'!I186="","",IF('Section 10a Plan_Diffusion'!I186="«Choisir»","",'Section 10a Plan_Diffusion'!I186))</f>
        <v/>
      </c>
      <c r="Q731" s="43" t="str">
        <f>IF('Section 10a Plan_Diffusion'!J186="","",IF('Section 10a Plan_Diffusion'!J186="«Choisir»","",'Section 10a Plan_Diffusion'!J186))</f>
        <v/>
      </c>
      <c r="R731" s="7" t="str">
        <f>IF('Section 10a Plan_Diffusion'!K186="","",'Section 10a Plan_Diffusion'!K186)</f>
        <v/>
      </c>
      <c r="S731" s="7" t="str">
        <f>IF('Section 10a Plan_Diffusion'!L186="","",'Section 10a Plan_Diffusion'!L186)</f>
        <v/>
      </c>
      <c r="T731" s="7" t="str">
        <f>IF('Section 10a Plan_Diffusion'!M186="","",'Section 10a Plan_Diffusion'!M186)</f>
        <v/>
      </c>
      <c r="U731" s="7" t="str">
        <f>IF('Section 10a Plan_Diffusion'!N186="","",'Section 10a Plan_Diffusion'!N186)</f>
        <v/>
      </c>
      <c r="V731" s="7">
        <f>'Section 10a Plan_Diffusion'!O186</f>
        <v>0</v>
      </c>
      <c r="W731" s="36">
        <f>'Section 10a Plan_Diffusion'!P186</f>
        <v>0</v>
      </c>
      <c r="X731" s="36">
        <f>'Section 10a Plan_Diffusion'!Q186</f>
        <v>0</v>
      </c>
      <c r="Y731" s="36">
        <f>'Section 10a Plan_Diffusion'!R186</f>
        <v>0</v>
      </c>
      <c r="Z731" s="36">
        <f>'Section 10a Plan_Diffusion'!S186</f>
        <v>0</v>
      </c>
      <c r="AA731" s="7">
        <f>'Section 10a Plan_Diffusion'!T186</f>
        <v>0</v>
      </c>
      <c r="AB731" s="7">
        <f>'Section 10a Plan_Diffusion'!U186</f>
        <v>0</v>
      </c>
    </row>
    <row r="732" spans="1:28">
      <c r="A732" s="7">
        <f>'Identification '!$F$11</f>
        <v>0</v>
      </c>
      <c r="B732" s="1276" t="str">
        <f>IF(AND('Identification '!$F$11="",'Identification '!$F$15&lt;&gt;""),'Identification '!$F$15,IF('Identification '!$F$11="","",IF('Identification '!$F$13="Inscrire le nom de votre organisme dans la cellule F15",'Identification '!$F$15,'Identification '!$F$13)))</f>
        <v/>
      </c>
      <c r="C732" s="7" t="str">
        <f>REF!$BM$8</f>
        <v>2026-2027</v>
      </c>
      <c r="D732" s="7" t="s">
        <v>3185</v>
      </c>
      <c r="E732" s="43" t="str">
        <f>'Identification '!$F$17</f>
        <v/>
      </c>
      <c r="F732" s="7" t="str">
        <f>'Identification '!$G$18</f>
        <v/>
      </c>
      <c r="G732" s="167" t="str">
        <f>IF('Section 10a Plan_Diffusion'!$D$6="","",'Section 10a Plan_Diffusion'!$D$6)</f>
        <v/>
      </c>
      <c r="H732" s="7" t="str">
        <f>IF('Section 10a Plan_Diffusion'!$D$8="","",'Section 10a Plan_Diffusion'!$D$8)</f>
        <v/>
      </c>
      <c r="I732" s="7" t="str">
        <f>IF('Section 10a Plan_Diffusion'!$K$8="","",'Section 10a Plan_Diffusion'!$K$8)</f>
        <v/>
      </c>
      <c r="J732" s="43" t="str">
        <f>IF('Section 10a Plan_Diffusion'!C187="","",'Section 10a Plan_Diffusion'!C187)</f>
        <v/>
      </c>
      <c r="K732" s="1177" t="str">
        <f>IF('Section 10a Plan_Diffusion'!D187="","",'Section 10a Plan_Diffusion'!D187)</f>
        <v/>
      </c>
      <c r="L732" s="43" t="str">
        <f>IF('Section 10a Plan_Diffusion'!E187="","",IF('Section 10a Plan_Diffusion'!E187="«Choisir»","",'Section 10a Plan_Diffusion'!E187))</f>
        <v/>
      </c>
      <c r="M732" s="43" t="str">
        <f>IF('Section 10a Plan_Diffusion'!F187="","",IF('Section 10a Plan_Diffusion'!F187="«Choisir»","",'Section 10a Plan_Diffusion'!F187))</f>
        <v/>
      </c>
      <c r="N732" s="43" t="str">
        <f>IF('Section 10a Plan_Diffusion'!G187="","",'Section 10a Plan_Diffusion'!G187)</f>
        <v/>
      </c>
      <c r="O732" s="43" t="str">
        <f>IF('Section 10a Plan_Diffusion'!H187="","",'Section 10a Plan_Diffusion'!H187)</f>
        <v/>
      </c>
      <c r="P732" s="43" t="str">
        <f>IF('Section 10a Plan_Diffusion'!I187="","",IF('Section 10a Plan_Diffusion'!I187="«Choisir»","",'Section 10a Plan_Diffusion'!I187))</f>
        <v/>
      </c>
      <c r="Q732" s="43" t="str">
        <f>IF('Section 10a Plan_Diffusion'!J187="","",IF('Section 10a Plan_Diffusion'!J187="«Choisir»","",'Section 10a Plan_Diffusion'!J187))</f>
        <v/>
      </c>
      <c r="R732" s="7" t="str">
        <f>IF('Section 10a Plan_Diffusion'!K187="","",'Section 10a Plan_Diffusion'!K187)</f>
        <v/>
      </c>
      <c r="S732" s="7" t="str">
        <f>IF('Section 10a Plan_Diffusion'!L187="","",'Section 10a Plan_Diffusion'!L187)</f>
        <v/>
      </c>
      <c r="T732" s="7" t="str">
        <f>IF('Section 10a Plan_Diffusion'!M187="","",'Section 10a Plan_Diffusion'!M187)</f>
        <v/>
      </c>
      <c r="U732" s="7" t="str">
        <f>IF('Section 10a Plan_Diffusion'!N187="","",'Section 10a Plan_Diffusion'!N187)</f>
        <v/>
      </c>
      <c r="V732" s="7">
        <f>'Section 10a Plan_Diffusion'!O187</f>
        <v>0</v>
      </c>
      <c r="W732" s="36">
        <f>'Section 10a Plan_Diffusion'!P187</f>
        <v>0</v>
      </c>
      <c r="X732" s="36">
        <f>'Section 10a Plan_Diffusion'!Q187</f>
        <v>0</v>
      </c>
      <c r="Y732" s="36">
        <f>'Section 10a Plan_Diffusion'!R187</f>
        <v>0</v>
      </c>
      <c r="Z732" s="36">
        <f>'Section 10a Plan_Diffusion'!S187</f>
        <v>0</v>
      </c>
      <c r="AA732" s="7">
        <f>'Section 10a Plan_Diffusion'!T187</f>
        <v>0</v>
      </c>
      <c r="AB732" s="7">
        <f>'Section 10a Plan_Diffusion'!U187</f>
        <v>0</v>
      </c>
    </row>
    <row r="733" spans="1:28">
      <c r="A733" s="7">
        <f>'Identification '!$F$11</f>
        <v>0</v>
      </c>
      <c r="B733" s="1276" t="str">
        <f>IF(AND('Identification '!$F$11="",'Identification '!$F$15&lt;&gt;""),'Identification '!$F$15,IF('Identification '!$F$11="","",IF('Identification '!$F$13="Inscrire le nom de votre organisme dans la cellule F15",'Identification '!$F$15,'Identification '!$F$13)))</f>
        <v/>
      </c>
      <c r="C733" s="7" t="str">
        <f>REF!$BM$8</f>
        <v>2026-2027</v>
      </c>
      <c r="D733" s="7" t="s">
        <v>3185</v>
      </c>
      <c r="E733" s="43" t="str">
        <f>'Identification '!$F$17</f>
        <v/>
      </c>
      <c r="F733" s="7" t="str">
        <f>'Identification '!$G$18</f>
        <v/>
      </c>
      <c r="G733" s="167" t="str">
        <f>IF('Section 10a Plan_Diffusion'!$D$6="","",'Section 10a Plan_Diffusion'!$D$6)</f>
        <v/>
      </c>
      <c r="H733" s="7" t="str">
        <f>IF('Section 10a Plan_Diffusion'!$D$8="","",'Section 10a Plan_Diffusion'!$D$8)</f>
        <v/>
      </c>
      <c r="I733" s="7" t="str">
        <f>IF('Section 10a Plan_Diffusion'!$K$8="","",'Section 10a Plan_Diffusion'!$K$8)</f>
        <v/>
      </c>
      <c r="J733" s="43" t="str">
        <f>IF('Section 10a Plan_Diffusion'!C188="","",'Section 10a Plan_Diffusion'!C188)</f>
        <v/>
      </c>
      <c r="K733" s="1177" t="str">
        <f>IF('Section 10a Plan_Diffusion'!D188="","",'Section 10a Plan_Diffusion'!D188)</f>
        <v/>
      </c>
      <c r="L733" s="43" t="str">
        <f>IF('Section 10a Plan_Diffusion'!E188="","",IF('Section 10a Plan_Diffusion'!E188="«Choisir»","",'Section 10a Plan_Diffusion'!E188))</f>
        <v/>
      </c>
      <c r="M733" s="43" t="str">
        <f>IF('Section 10a Plan_Diffusion'!F188="","",IF('Section 10a Plan_Diffusion'!F188="«Choisir»","",'Section 10a Plan_Diffusion'!F188))</f>
        <v/>
      </c>
      <c r="N733" s="43" t="str">
        <f>IF('Section 10a Plan_Diffusion'!G188="","",'Section 10a Plan_Diffusion'!G188)</f>
        <v/>
      </c>
      <c r="O733" s="43" t="str">
        <f>IF('Section 10a Plan_Diffusion'!H188="","",'Section 10a Plan_Diffusion'!H188)</f>
        <v/>
      </c>
      <c r="P733" s="43" t="str">
        <f>IF('Section 10a Plan_Diffusion'!I188="","",IF('Section 10a Plan_Diffusion'!I188="«Choisir»","",'Section 10a Plan_Diffusion'!I188))</f>
        <v/>
      </c>
      <c r="Q733" s="43" t="str">
        <f>IF('Section 10a Plan_Diffusion'!J188="","",IF('Section 10a Plan_Diffusion'!J188="«Choisir»","",'Section 10a Plan_Diffusion'!J188))</f>
        <v/>
      </c>
      <c r="R733" s="7" t="str">
        <f>IF('Section 10a Plan_Diffusion'!K188="","",'Section 10a Plan_Diffusion'!K188)</f>
        <v/>
      </c>
      <c r="S733" s="7" t="str">
        <f>IF('Section 10a Plan_Diffusion'!L188="","",'Section 10a Plan_Diffusion'!L188)</f>
        <v/>
      </c>
      <c r="T733" s="7" t="str">
        <f>IF('Section 10a Plan_Diffusion'!M188="","",'Section 10a Plan_Diffusion'!M188)</f>
        <v/>
      </c>
      <c r="U733" s="7" t="str">
        <f>IF('Section 10a Plan_Diffusion'!N188="","",'Section 10a Plan_Diffusion'!N188)</f>
        <v/>
      </c>
      <c r="V733" s="7">
        <f>'Section 10a Plan_Diffusion'!O188</f>
        <v>0</v>
      </c>
      <c r="W733" s="36">
        <f>'Section 10a Plan_Diffusion'!P188</f>
        <v>0</v>
      </c>
      <c r="X733" s="36">
        <f>'Section 10a Plan_Diffusion'!Q188</f>
        <v>0</v>
      </c>
      <c r="Y733" s="36">
        <f>'Section 10a Plan_Diffusion'!R188</f>
        <v>0</v>
      </c>
      <c r="Z733" s="36">
        <f>'Section 10a Plan_Diffusion'!S188</f>
        <v>0</v>
      </c>
      <c r="AA733" s="7">
        <f>'Section 10a Plan_Diffusion'!T188</f>
        <v>0</v>
      </c>
      <c r="AB733" s="7">
        <f>'Section 10a Plan_Diffusion'!U188</f>
        <v>0</v>
      </c>
    </row>
    <row r="734" spans="1:28">
      <c r="A734" s="7">
        <f>'Identification '!$F$11</f>
        <v>0</v>
      </c>
      <c r="B734" s="1276" t="str">
        <f>IF(AND('Identification '!$F$11="",'Identification '!$F$15&lt;&gt;""),'Identification '!$F$15,IF('Identification '!$F$11="","",IF('Identification '!$F$13="Inscrire le nom de votre organisme dans la cellule F15",'Identification '!$F$15,'Identification '!$F$13)))</f>
        <v/>
      </c>
      <c r="C734" s="7" t="str">
        <f>REF!$BM$8</f>
        <v>2026-2027</v>
      </c>
      <c r="D734" s="7" t="s">
        <v>3185</v>
      </c>
      <c r="E734" s="43" t="str">
        <f>'Identification '!$F$17</f>
        <v/>
      </c>
      <c r="F734" s="7" t="str">
        <f>'Identification '!$G$18</f>
        <v/>
      </c>
      <c r="G734" s="167" t="str">
        <f>IF('Section 10a Plan_Diffusion'!$D$6="","",'Section 10a Plan_Diffusion'!$D$6)</f>
        <v/>
      </c>
      <c r="H734" s="7" t="str">
        <f>IF('Section 10a Plan_Diffusion'!$D$8="","",'Section 10a Plan_Diffusion'!$D$8)</f>
        <v/>
      </c>
      <c r="I734" s="7" t="str">
        <f>IF('Section 10a Plan_Diffusion'!$K$8="","",'Section 10a Plan_Diffusion'!$K$8)</f>
        <v/>
      </c>
      <c r="J734" s="43" t="str">
        <f>IF('Section 10a Plan_Diffusion'!C189="","",'Section 10a Plan_Diffusion'!C189)</f>
        <v/>
      </c>
      <c r="K734" s="1177" t="str">
        <f>IF('Section 10a Plan_Diffusion'!D189="","",'Section 10a Plan_Diffusion'!D189)</f>
        <v/>
      </c>
      <c r="L734" s="43" t="str">
        <f>IF('Section 10a Plan_Diffusion'!E189="","",IF('Section 10a Plan_Diffusion'!E189="«Choisir»","",'Section 10a Plan_Diffusion'!E189))</f>
        <v/>
      </c>
      <c r="M734" s="43" t="str">
        <f>IF('Section 10a Plan_Diffusion'!F189="","",IF('Section 10a Plan_Diffusion'!F189="«Choisir»","",'Section 10a Plan_Diffusion'!F189))</f>
        <v/>
      </c>
      <c r="N734" s="43" t="str">
        <f>IF('Section 10a Plan_Diffusion'!G189="","",'Section 10a Plan_Diffusion'!G189)</f>
        <v/>
      </c>
      <c r="O734" s="43" t="str">
        <f>IF('Section 10a Plan_Diffusion'!H189="","",'Section 10a Plan_Diffusion'!H189)</f>
        <v/>
      </c>
      <c r="P734" s="43" t="str">
        <f>IF('Section 10a Plan_Diffusion'!I189="","",IF('Section 10a Plan_Diffusion'!I189="«Choisir»","",'Section 10a Plan_Diffusion'!I189))</f>
        <v/>
      </c>
      <c r="Q734" s="43" t="str">
        <f>IF('Section 10a Plan_Diffusion'!J189="","",IF('Section 10a Plan_Diffusion'!J189="«Choisir»","",'Section 10a Plan_Diffusion'!J189))</f>
        <v/>
      </c>
      <c r="R734" s="7" t="str">
        <f>IF('Section 10a Plan_Diffusion'!K189="","",'Section 10a Plan_Diffusion'!K189)</f>
        <v/>
      </c>
      <c r="S734" s="7" t="str">
        <f>IF('Section 10a Plan_Diffusion'!L189="","",'Section 10a Plan_Diffusion'!L189)</f>
        <v/>
      </c>
      <c r="T734" s="7" t="str">
        <f>IF('Section 10a Plan_Diffusion'!M189="","",'Section 10a Plan_Diffusion'!M189)</f>
        <v/>
      </c>
      <c r="U734" s="7" t="str">
        <f>IF('Section 10a Plan_Diffusion'!N189="","",'Section 10a Plan_Diffusion'!N189)</f>
        <v/>
      </c>
      <c r="V734" s="7">
        <f>'Section 10a Plan_Diffusion'!O189</f>
        <v>0</v>
      </c>
      <c r="W734" s="36">
        <f>'Section 10a Plan_Diffusion'!P189</f>
        <v>0</v>
      </c>
      <c r="X734" s="36">
        <f>'Section 10a Plan_Diffusion'!Q189</f>
        <v>0</v>
      </c>
      <c r="Y734" s="36">
        <f>'Section 10a Plan_Diffusion'!R189</f>
        <v>0</v>
      </c>
      <c r="Z734" s="36">
        <f>'Section 10a Plan_Diffusion'!S189</f>
        <v>0</v>
      </c>
      <c r="AA734" s="7">
        <f>'Section 10a Plan_Diffusion'!T189</f>
        <v>0</v>
      </c>
      <c r="AB734" s="7">
        <f>'Section 10a Plan_Diffusion'!U189</f>
        <v>0</v>
      </c>
    </row>
    <row r="735" spans="1:28">
      <c r="A735" s="7">
        <f>'Identification '!$F$11</f>
        <v>0</v>
      </c>
      <c r="B735" s="1276" t="str">
        <f>IF(AND('Identification '!$F$11="",'Identification '!$F$15&lt;&gt;""),'Identification '!$F$15,IF('Identification '!$F$11="","",IF('Identification '!$F$13="Inscrire le nom de votre organisme dans la cellule F15",'Identification '!$F$15,'Identification '!$F$13)))</f>
        <v/>
      </c>
      <c r="C735" s="7" t="str">
        <f>REF!$BM$8</f>
        <v>2026-2027</v>
      </c>
      <c r="D735" s="7" t="s">
        <v>3185</v>
      </c>
      <c r="E735" s="43" t="str">
        <f>'Identification '!$F$17</f>
        <v/>
      </c>
      <c r="F735" s="7" t="str">
        <f>'Identification '!$G$18</f>
        <v/>
      </c>
      <c r="G735" s="167" t="str">
        <f>IF('Section 10a Plan_Diffusion'!$D$6="","",'Section 10a Plan_Diffusion'!$D$6)</f>
        <v/>
      </c>
      <c r="H735" s="7" t="str">
        <f>IF('Section 10a Plan_Diffusion'!$D$8="","",'Section 10a Plan_Diffusion'!$D$8)</f>
        <v/>
      </c>
      <c r="I735" s="7" t="str">
        <f>IF('Section 10a Plan_Diffusion'!$K$8="","",'Section 10a Plan_Diffusion'!$K$8)</f>
        <v/>
      </c>
      <c r="J735" s="43" t="str">
        <f>IF('Section 10a Plan_Diffusion'!C190="","",'Section 10a Plan_Diffusion'!C190)</f>
        <v/>
      </c>
      <c r="K735" s="1177" t="str">
        <f>IF('Section 10a Plan_Diffusion'!D190="","",'Section 10a Plan_Diffusion'!D190)</f>
        <v/>
      </c>
      <c r="L735" s="43" t="str">
        <f>IF('Section 10a Plan_Diffusion'!E190="","",IF('Section 10a Plan_Diffusion'!E190="«Choisir»","",'Section 10a Plan_Diffusion'!E190))</f>
        <v/>
      </c>
      <c r="M735" s="43" t="str">
        <f>IF('Section 10a Plan_Diffusion'!F190="","",IF('Section 10a Plan_Diffusion'!F190="«Choisir»","",'Section 10a Plan_Diffusion'!F190))</f>
        <v/>
      </c>
      <c r="N735" s="43" t="str">
        <f>IF('Section 10a Plan_Diffusion'!G190="","",'Section 10a Plan_Diffusion'!G190)</f>
        <v/>
      </c>
      <c r="O735" s="43" t="str">
        <f>IF('Section 10a Plan_Diffusion'!H190="","",'Section 10a Plan_Diffusion'!H190)</f>
        <v/>
      </c>
      <c r="P735" s="43" t="str">
        <f>IF('Section 10a Plan_Diffusion'!I190="","",IF('Section 10a Plan_Diffusion'!I190="«Choisir»","",'Section 10a Plan_Diffusion'!I190))</f>
        <v/>
      </c>
      <c r="Q735" s="43" t="str">
        <f>IF('Section 10a Plan_Diffusion'!J190="","",IF('Section 10a Plan_Diffusion'!J190="«Choisir»","",'Section 10a Plan_Diffusion'!J190))</f>
        <v/>
      </c>
      <c r="R735" s="7" t="str">
        <f>IF('Section 10a Plan_Diffusion'!K190="","",'Section 10a Plan_Diffusion'!K190)</f>
        <v/>
      </c>
      <c r="S735" s="7" t="str">
        <f>IF('Section 10a Plan_Diffusion'!L190="","",'Section 10a Plan_Diffusion'!L190)</f>
        <v/>
      </c>
      <c r="T735" s="7" t="str">
        <f>IF('Section 10a Plan_Diffusion'!M190="","",'Section 10a Plan_Diffusion'!M190)</f>
        <v/>
      </c>
      <c r="U735" s="7" t="str">
        <f>IF('Section 10a Plan_Diffusion'!N190="","",'Section 10a Plan_Diffusion'!N190)</f>
        <v/>
      </c>
      <c r="V735" s="7">
        <f>'Section 10a Plan_Diffusion'!O190</f>
        <v>0</v>
      </c>
      <c r="W735" s="36">
        <f>'Section 10a Plan_Diffusion'!P190</f>
        <v>0</v>
      </c>
      <c r="X735" s="36">
        <f>'Section 10a Plan_Diffusion'!Q190</f>
        <v>0</v>
      </c>
      <c r="Y735" s="36">
        <f>'Section 10a Plan_Diffusion'!R190</f>
        <v>0</v>
      </c>
      <c r="Z735" s="36">
        <f>'Section 10a Plan_Diffusion'!S190</f>
        <v>0</v>
      </c>
      <c r="AA735" s="7">
        <f>'Section 10a Plan_Diffusion'!T190</f>
        <v>0</v>
      </c>
      <c r="AB735" s="7">
        <f>'Section 10a Plan_Diffusion'!U190</f>
        <v>0</v>
      </c>
    </row>
    <row r="736" spans="1:28">
      <c r="A736" s="7">
        <f>'Identification '!$F$11</f>
        <v>0</v>
      </c>
      <c r="B736" s="1276" t="str">
        <f>IF(AND('Identification '!$F$11="",'Identification '!$F$15&lt;&gt;""),'Identification '!$F$15,IF('Identification '!$F$11="","",IF('Identification '!$F$13="Inscrire le nom de votre organisme dans la cellule F15",'Identification '!$F$15,'Identification '!$F$13)))</f>
        <v/>
      </c>
      <c r="C736" s="7" t="str">
        <f>REF!$BM$8</f>
        <v>2026-2027</v>
      </c>
      <c r="D736" s="7" t="s">
        <v>3185</v>
      </c>
      <c r="E736" s="43" t="str">
        <f>'Identification '!$F$17</f>
        <v/>
      </c>
      <c r="F736" s="7" t="str">
        <f>'Identification '!$G$18</f>
        <v/>
      </c>
      <c r="G736" s="167" t="str">
        <f>IF('Section 10a Plan_Diffusion'!$D$6="","",'Section 10a Plan_Diffusion'!$D$6)</f>
        <v/>
      </c>
      <c r="H736" s="7" t="str">
        <f>IF('Section 10a Plan_Diffusion'!$D$8="","",'Section 10a Plan_Diffusion'!$D$8)</f>
        <v/>
      </c>
      <c r="I736" s="7" t="str">
        <f>IF('Section 10a Plan_Diffusion'!$K$8="","",'Section 10a Plan_Diffusion'!$K$8)</f>
        <v/>
      </c>
      <c r="J736" s="43" t="str">
        <f>IF('Section 10a Plan_Diffusion'!C191="","",'Section 10a Plan_Diffusion'!C191)</f>
        <v/>
      </c>
      <c r="K736" s="1177" t="str">
        <f>IF('Section 10a Plan_Diffusion'!D191="","",'Section 10a Plan_Diffusion'!D191)</f>
        <v/>
      </c>
      <c r="L736" s="43" t="str">
        <f>IF('Section 10a Plan_Diffusion'!E191="","",IF('Section 10a Plan_Diffusion'!E191="«Choisir»","",'Section 10a Plan_Diffusion'!E191))</f>
        <v/>
      </c>
      <c r="M736" s="43" t="str">
        <f>IF('Section 10a Plan_Diffusion'!F191="","",IF('Section 10a Plan_Diffusion'!F191="«Choisir»","",'Section 10a Plan_Diffusion'!F191))</f>
        <v/>
      </c>
      <c r="N736" s="43" t="str">
        <f>IF('Section 10a Plan_Diffusion'!G191="","",'Section 10a Plan_Diffusion'!G191)</f>
        <v/>
      </c>
      <c r="O736" s="43" t="str">
        <f>IF('Section 10a Plan_Diffusion'!H191="","",'Section 10a Plan_Diffusion'!H191)</f>
        <v/>
      </c>
      <c r="P736" s="43" t="str">
        <f>IF('Section 10a Plan_Diffusion'!I191="","",IF('Section 10a Plan_Diffusion'!I191="«Choisir»","",'Section 10a Plan_Diffusion'!I191))</f>
        <v/>
      </c>
      <c r="Q736" s="43" t="str">
        <f>IF('Section 10a Plan_Diffusion'!J191="","",IF('Section 10a Plan_Diffusion'!J191="«Choisir»","",'Section 10a Plan_Diffusion'!J191))</f>
        <v/>
      </c>
      <c r="R736" s="7" t="str">
        <f>IF('Section 10a Plan_Diffusion'!K191="","",'Section 10a Plan_Diffusion'!K191)</f>
        <v/>
      </c>
      <c r="S736" s="7" t="str">
        <f>IF('Section 10a Plan_Diffusion'!L191="","",'Section 10a Plan_Diffusion'!L191)</f>
        <v/>
      </c>
      <c r="T736" s="7" t="str">
        <f>IF('Section 10a Plan_Diffusion'!M191="","",'Section 10a Plan_Diffusion'!M191)</f>
        <v/>
      </c>
      <c r="U736" s="7" t="str">
        <f>IF('Section 10a Plan_Diffusion'!N191="","",'Section 10a Plan_Diffusion'!N191)</f>
        <v/>
      </c>
      <c r="V736" s="7">
        <f>'Section 10a Plan_Diffusion'!O191</f>
        <v>0</v>
      </c>
      <c r="W736" s="36">
        <f>'Section 10a Plan_Diffusion'!P191</f>
        <v>0</v>
      </c>
      <c r="X736" s="36">
        <f>'Section 10a Plan_Diffusion'!Q191</f>
        <v>0</v>
      </c>
      <c r="Y736" s="36">
        <f>'Section 10a Plan_Diffusion'!R191</f>
        <v>0</v>
      </c>
      <c r="Z736" s="36">
        <f>'Section 10a Plan_Diffusion'!S191</f>
        <v>0</v>
      </c>
      <c r="AA736" s="7">
        <f>'Section 10a Plan_Diffusion'!T191</f>
        <v>0</v>
      </c>
      <c r="AB736" s="7">
        <f>'Section 10a Plan_Diffusion'!U191</f>
        <v>0</v>
      </c>
    </row>
    <row r="737" spans="1:28">
      <c r="A737" s="7">
        <f>'Identification '!$F$11</f>
        <v>0</v>
      </c>
      <c r="B737" s="1276" t="str">
        <f>IF(AND('Identification '!$F$11="",'Identification '!$F$15&lt;&gt;""),'Identification '!$F$15,IF('Identification '!$F$11="","",IF('Identification '!$F$13="Inscrire le nom de votre organisme dans la cellule F15",'Identification '!$F$15,'Identification '!$F$13)))</f>
        <v/>
      </c>
      <c r="C737" s="7" t="str">
        <f>REF!$BM$8</f>
        <v>2026-2027</v>
      </c>
      <c r="D737" s="7" t="s">
        <v>3185</v>
      </c>
      <c r="E737" s="43" t="str">
        <f>'Identification '!$F$17</f>
        <v/>
      </c>
      <c r="F737" s="7" t="str">
        <f>'Identification '!$G$18</f>
        <v/>
      </c>
      <c r="G737" s="167" t="str">
        <f>IF('Section 10a Plan_Diffusion'!$D$6="","",'Section 10a Plan_Diffusion'!$D$6)</f>
        <v/>
      </c>
      <c r="H737" s="7" t="str">
        <f>IF('Section 10a Plan_Diffusion'!$D$8="","",'Section 10a Plan_Diffusion'!$D$8)</f>
        <v/>
      </c>
      <c r="I737" s="7" t="str">
        <f>IF('Section 10a Plan_Diffusion'!$K$8="","",'Section 10a Plan_Diffusion'!$K$8)</f>
        <v/>
      </c>
      <c r="J737" s="43" t="str">
        <f>IF('Section 10a Plan_Diffusion'!C192="","",'Section 10a Plan_Diffusion'!C192)</f>
        <v/>
      </c>
      <c r="K737" s="1177" t="str">
        <f>IF('Section 10a Plan_Diffusion'!D192="","",'Section 10a Plan_Diffusion'!D192)</f>
        <v/>
      </c>
      <c r="L737" s="43" t="str">
        <f>IF('Section 10a Plan_Diffusion'!E192="","",IF('Section 10a Plan_Diffusion'!E192="«Choisir»","",'Section 10a Plan_Diffusion'!E192))</f>
        <v/>
      </c>
      <c r="M737" s="43" t="str">
        <f>IF('Section 10a Plan_Diffusion'!F192="","",IF('Section 10a Plan_Diffusion'!F192="«Choisir»","",'Section 10a Plan_Diffusion'!F192))</f>
        <v/>
      </c>
      <c r="N737" s="43" t="str">
        <f>IF('Section 10a Plan_Diffusion'!G192="","",'Section 10a Plan_Diffusion'!G192)</f>
        <v/>
      </c>
      <c r="O737" s="43" t="str">
        <f>IF('Section 10a Plan_Diffusion'!H192="","",'Section 10a Plan_Diffusion'!H192)</f>
        <v/>
      </c>
      <c r="P737" s="43" t="str">
        <f>IF('Section 10a Plan_Diffusion'!I192="","",IF('Section 10a Plan_Diffusion'!I192="«Choisir»","",'Section 10a Plan_Diffusion'!I192))</f>
        <v/>
      </c>
      <c r="Q737" s="43" t="str">
        <f>IF('Section 10a Plan_Diffusion'!J192="","",IF('Section 10a Plan_Diffusion'!J192="«Choisir»","",'Section 10a Plan_Diffusion'!J192))</f>
        <v/>
      </c>
      <c r="R737" s="7" t="str">
        <f>IF('Section 10a Plan_Diffusion'!K192="","",'Section 10a Plan_Diffusion'!K192)</f>
        <v/>
      </c>
      <c r="S737" s="7" t="str">
        <f>IF('Section 10a Plan_Diffusion'!L192="","",'Section 10a Plan_Diffusion'!L192)</f>
        <v/>
      </c>
      <c r="T737" s="7" t="str">
        <f>IF('Section 10a Plan_Diffusion'!M192="","",'Section 10a Plan_Diffusion'!M192)</f>
        <v/>
      </c>
      <c r="U737" s="7" t="str">
        <f>IF('Section 10a Plan_Diffusion'!N192="","",'Section 10a Plan_Diffusion'!N192)</f>
        <v/>
      </c>
      <c r="V737" s="7">
        <f>'Section 10a Plan_Diffusion'!O192</f>
        <v>0</v>
      </c>
      <c r="W737" s="36">
        <f>'Section 10a Plan_Diffusion'!P192</f>
        <v>0</v>
      </c>
      <c r="X737" s="36">
        <f>'Section 10a Plan_Diffusion'!Q192</f>
        <v>0</v>
      </c>
      <c r="Y737" s="36">
        <f>'Section 10a Plan_Diffusion'!R192</f>
        <v>0</v>
      </c>
      <c r="Z737" s="36">
        <f>'Section 10a Plan_Diffusion'!S192</f>
        <v>0</v>
      </c>
      <c r="AA737" s="7">
        <f>'Section 10a Plan_Diffusion'!T192</f>
        <v>0</v>
      </c>
      <c r="AB737" s="7">
        <f>'Section 10a Plan_Diffusion'!U192</f>
        <v>0</v>
      </c>
    </row>
    <row r="738" spans="1:28">
      <c r="A738" s="7">
        <f>'Identification '!$F$11</f>
        <v>0</v>
      </c>
      <c r="B738" s="1276" t="str">
        <f>IF(AND('Identification '!$F$11="",'Identification '!$F$15&lt;&gt;""),'Identification '!$F$15,IF('Identification '!$F$11="","",IF('Identification '!$F$13="Inscrire le nom de votre organisme dans la cellule F15",'Identification '!$F$15,'Identification '!$F$13)))</f>
        <v/>
      </c>
      <c r="C738" s="7" t="str">
        <f>REF!$BM$8</f>
        <v>2026-2027</v>
      </c>
      <c r="D738" s="7" t="s">
        <v>3185</v>
      </c>
      <c r="E738" s="43" t="str">
        <f>'Identification '!$F$17</f>
        <v/>
      </c>
      <c r="F738" s="7" t="str">
        <f>'Identification '!$G$18</f>
        <v/>
      </c>
      <c r="G738" s="167" t="str">
        <f>IF('Section 10a Plan_Diffusion'!$D$6="","",'Section 10a Plan_Diffusion'!$D$6)</f>
        <v/>
      </c>
      <c r="H738" s="7" t="str">
        <f>IF('Section 10a Plan_Diffusion'!$D$8="","",'Section 10a Plan_Diffusion'!$D$8)</f>
        <v/>
      </c>
      <c r="I738" s="7" t="str">
        <f>IF('Section 10a Plan_Diffusion'!$K$8="","",'Section 10a Plan_Diffusion'!$K$8)</f>
        <v/>
      </c>
      <c r="J738" s="43" t="str">
        <f>IF('Section 10a Plan_Diffusion'!C193="","",'Section 10a Plan_Diffusion'!C193)</f>
        <v/>
      </c>
      <c r="K738" s="1177" t="str">
        <f>IF('Section 10a Plan_Diffusion'!D193="","",'Section 10a Plan_Diffusion'!D193)</f>
        <v/>
      </c>
      <c r="L738" s="43" t="str">
        <f>IF('Section 10a Plan_Diffusion'!E193="","",IF('Section 10a Plan_Diffusion'!E193="«Choisir»","",'Section 10a Plan_Diffusion'!E193))</f>
        <v/>
      </c>
      <c r="M738" s="43" t="str">
        <f>IF('Section 10a Plan_Diffusion'!F193="","",IF('Section 10a Plan_Diffusion'!F193="«Choisir»","",'Section 10a Plan_Diffusion'!F193))</f>
        <v/>
      </c>
      <c r="N738" s="43" t="str">
        <f>IF('Section 10a Plan_Diffusion'!G193="","",'Section 10a Plan_Diffusion'!G193)</f>
        <v/>
      </c>
      <c r="O738" s="43" t="str">
        <f>IF('Section 10a Plan_Diffusion'!H193="","",'Section 10a Plan_Diffusion'!H193)</f>
        <v/>
      </c>
      <c r="P738" s="43" t="str">
        <f>IF('Section 10a Plan_Diffusion'!I193="","",IF('Section 10a Plan_Diffusion'!I193="«Choisir»","",'Section 10a Plan_Diffusion'!I193))</f>
        <v/>
      </c>
      <c r="Q738" s="43" t="str">
        <f>IF('Section 10a Plan_Diffusion'!J193="","",IF('Section 10a Plan_Diffusion'!J193="«Choisir»","",'Section 10a Plan_Diffusion'!J193))</f>
        <v/>
      </c>
      <c r="R738" s="7" t="str">
        <f>IF('Section 10a Plan_Diffusion'!K193="","",'Section 10a Plan_Diffusion'!K193)</f>
        <v/>
      </c>
      <c r="S738" s="7" t="str">
        <f>IF('Section 10a Plan_Diffusion'!L193="","",'Section 10a Plan_Diffusion'!L193)</f>
        <v/>
      </c>
      <c r="T738" s="7" t="str">
        <f>IF('Section 10a Plan_Diffusion'!M193="","",'Section 10a Plan_Diffusion'!M193)</f>
        <v/>
      </c>
      <c r="U738" s="7" t="str">
        <f>IF('Section 10a Plan_Diffusion'!N193="","",'Section 10a Plan_Diffusion'!N193)</f>
        <v/>
      </c>
      <c r="V738" s="7">
        <f>'Section 10a Plan_Diffusion'!O193</f>
        <v>0</v>
      </c>
      <c r="W738" s="36">
        <f>'Section 10a Plan_Diffusion'!P193</f>
        <v>0</v>
      </c>
      <c r="X738" s="36">
        <f>'Section 10a Plan_Diffusion'!Q193</f>
        <v>0</v>
      </c>
      <c r="Y738" s="36">
        <f>'Section 10a Plan_Diffusion'!R193</f>
        <v>0</v>
      </c>
      <c r="Z738" s="36">
        <f>'Section 10a Plan_Diffusion'!S193</f>
        <v>0</v>
      </c>
      <c r="AA738" s="7">
        <f>'Section 10a Plan_Diffusion'!T193</f>
        <v>0</v>
      </c>
      <c r="AB738" s="7">
        <f>'Section 10a Plan_Diffusion'!U193</f>
        <v>0</v>
      </c>
    </row>
    <row r="739" spans="1:28">
      <c r="A739" s="7">
        <f>'Identification '!$F$11</f>
        <v>0</v>
      </c>
      <c r="B739" s="1276" t="str">
        <f>IF(AND('Identification '!$F$11="",'Identification '!$F$15&lt;&gt;""),'Identification '!$F$15,IF('Identification '!$F$11="","",IF('Identification '!$F$13="Inscrire le nom de votre organisme dans la cellule F15",'Identification '!$F$15,'Identification '!$F$13)))</f>
        <v/>
      </c>
      <c r="C739" s="7" t="str">
        <f>REF!$BM$8</f>
        <v>2026-2027</v>
      </c>
      <c r="D739" s="7" t="s">
        <v>3185</v>
      </c>
      <c r="E739" s="43" t="str">
        <f>'Identification '!$F$17</f>
        <v/>
      </c>
      <c r="F739" s="7" t="str">
        <f>'Identification '!$G$18</f>
        <v/>
      </c>
      <c r="G739" s="167" t="str">
        <f>IF('Section 10a Plan_Diffusion'!$D$6="","",'Section 10a Plan_Diffusion'!$D$6)</f>
        <v/>
      </c>
      <c r="H739" s="7" t="str">
        <f>IF('Section 10a Plan_Diffusion'!$D$8="","",'Section 10a Plan_Diffusion'!$D$8)</f>
        <v/>
      </c>
      <c r="I739" s="7" t="str">
        <f>IF('Section 10a Plan_Diffusion'!$K$8="","",'Section 10a Plan_Diffusion'!$K$8)</f>
        <v/>
      </c>
      <c r="J739" s="43" t="str">
        <f>IF('Section 10a Plan_Diffusion'!C194="","",'Section 10a Plan_Diffusion'!C194)</f>
        <v/>
      </c>
      <c r="K739" s="1177" t="str">
        <f>IF('Section 10a Plan_Diffusion'!D194="","",'Section 10a Plan_Diffusion'!D194)</f>
        <v/>
      </c>
      <c r="L739" s="43" t="str">
        <f>IF('Section 10a Plan_Diffusion'!E194="","",IF('Section 10a Plan_Diffusion'!E194="«Choisir»","",'Section 10a Plan_Diffusion'!E194))</f>
        <v/>
      </c>
      <c r="M739" s="43" t="str">
        <f>IF('Section 10a Plan_Diffusion'!F194="","",IF('Section 10a Plan_Diffusion'!F194="«Choisir»","",'Section 10a Plan_Diffusion'!F194))</f>
        <v/>
      </c>
      <c r="N739" s="43" t="str">
        <f>IF('Section 10a Plan_Diffusion'!G194="","",'Section 10a Plan_Diffusion'!G194)</f>
        <v/>
      </c>
      <c r="O739" s="43" t="str">
        <f>IF('Section 10a Plan_Diffusion'!H194="","",'Section 10a Plan_Diffusion'!H194)</f>
        <v/>
      </c>
      <c r="P739" s="43" t="str">
        <f>IF('Section 10a Plan_Diffusion'!I194="","",IF('Section 10a Plan_Diffusion'!I194="«Choisir»","",'Section 10a Plan_Diffusion'!I194))</f>
        <v/>
      </c>
      <c r="Q739" s="43" t="str">
        <f>IF('Section 10a Plan_Diffusion'!J194="","",IF('Section 10a Plan_Diffusion'!J194="«Choisir»","",'Section 10a Plan_Diffusion'!J194))</f>
        <v/>
      </c>
      <c r="R739" s="7" t="str">
        <f>IF('Section 10a Plan_Diffusion'!K194="","",'Section 10a Plan_Diffusion'!K194)</f>
        <v/>
      </c>
      <c r="S739" s="7" t="str">
        <f>IF('Section 10a Plan_Diffusion'!L194="","",'Section 10a Plan_Diffusion'!L194)</f>
        <v/>
      </c>
      <c r="T739" s="7" t="str">
        <f>IF('Section 10a Plan_Diffusion'!M194="","",'Section 10a Plan_Diffusion'!M194)</f>
        <v/>
      </c>
      <c r="U739" s="7" t="str">
        <f>IF('Section 10a Plan_Diffusion'!N194="","",'Section 10a Plan_Diffusion'!N194)</f>
        <v/>
      </c>
      <c r="V739" s="7">
        <f>'Section 10a Plan_Diffusion'!O194</f>
        <v>0</v>
      </c>
      <c r="W739" s="36">
        <f>'Section 10a Plan_Diffusion'!P194</f>
        <v>0</v>
      </c>
      <c r="X739" s="36">
        <f>'Section 10a Plan_Diffusion'!Q194</f>
        <v>0</v>
      </c>
      <c r="Y739" s="36">
        <f>'Section 10a Plan_Diffusion'!R194</f>
        <v>0</v>
      </c>
      <c r="Z739" s="36">
        <f>'Section 10a Plan_Diffusion'!S194</f>
        <v>0</v>
      </c>
      <c r="AA739" s="7">
        <f>'Section 10a Plan_Diffusion'!T194</f>
        <v>0</v>
      </c>
      <c r="AB739" s="7">
        <f>'Section 10a Plan_Diffusion'!U194</f>
        <v>0</v>
      </c>
    </row>
    <row r="740" spans="1:28">
      <c r="A740" s="7">
        <f>'Identification '!$F$11</f>
        <v>0</v>
      </c>
      <c r="B740" s="1276" t="str">
        <f>IF(AND('Identification '!$F$11="",'Identification '!$F$15&lt;&gt;""),'Identification '!$F$15,IF('Identification '!$F$11="","",IF('Identification '!$F$13="Inscrire le nom de votre organisme dans la cellule F15",'Identification '!$F$15,'Identification '!$F$13)))</f>
        <v/>
      </c>
      <c r="C740" s="7" t="str">
        <f>REF!$BM$8</f>
        <v>2026-2027</v>
      </c>
      <c r="D740" s="7" t="s">
        <v>3185</v>
      </c>
      <c r="E740" s="43" t="str">
        <f>'Identification '!$F$17</f>
        <v/>
      </c>
      <c r="F740" s="7" t="str">
        <f>'Identification '!$G$18</f>
        <v/>
      </c>
      <c r="G740" s="167" t="str">
        <f>IF('Section 10a Plan_Diffusion'!$D$6="","",'Section 10a Plan_Diffusion'!$D$6)</f>
        <v/>
      </c>
      <c r="H740" s="7" t="str">
        <f>IF('Section 10a Plan_Diffusion'!$D$8="","",'Section 10a Plan_Diffusion'!$D$8)</f>
        <v/>
      </c>
      <c r="I740" s="7" t="str">
        <f>IF('Section 10a Plan_Diffusion'!$K$8="","",'Section 10a Plan_Diffusion'!$K$8)</f>
        <v/>
      </c>
      <c r="J740" s="43" t="str">
        <f>IF('Section 10a Plan_Diffusion'!C195="","",'Section 10a Plan_Diffusion'!C195)</f>
        <v/>
      </c>
      <c r="K740" s="1177" t="str">
        <f>IF('Section 10a Plan_Diffusion'!D195="","",'Section 10a Plan_Diffusion'!D195)</f>
        <v/>
      </c>
      <c r="L740" s="43" t="str">
        <f>IF('Section 10a Plan_Diffusion'!E195="","",IF('Section 10a Plan_Diffusion'!E195="«Choisir»","",'Section 10a Plan_Diffusion'!E195))</f>
        <v/>
      </c>
      <c r="M740" s="43" t="str">
        <f>IF('Section 10a Plan_Diffusion'!F195="","",IF('Section 10a Plan_Diffusion'!F195="«Choisir»","",'Section 10a Plan_Diffusion'!F195))</f>
        <v/>
      </c>
      <c r="N740" s="43" t="str">
        <f>IF('Section 10a Plan_Diffusion'!G195="","",'Section 10a Plan_Diffusion'!G195)</f>
        <v/>
      </c>
      <c r="O740" s="43" t="str">
        <f>IF('Section 10a Plan_Diffusion'!H195="","",'Section 10a Plan_Diffusion'!H195)</f>
        <v/>
      </c>
      <c r="P740" s="43" t="str">
        <f>IF('Section 10a Plan_Diffusion'!I195="","",IF('Section 10a Plan_Diffusion'!I195="«Choisir»","",'Section 10a Plan_Diffusion'!I195))</f>
        <v/>
      </c>
      <c r="Q740" s="43" t="str">
        <f>IF('Section 10a Plan_Diffusion'!J195="","",IF('Section 10a Plan_Diffusion'!J195="«Choisir»","",'Section 10a Plan_Diffusion'!J195))</f>
        <v/>
      </c>
      <c r="R740" s="7" t="str">
        <f>IF('Section 10a Plan_Diffusion'!K195="","",'Section 10a Plan_Diffusion'!K195)</f>
        <v/>
      </c>
      <c r="S740" s="7" t="str">
        <f>IF('Section 10a Plan_Diffusion'!L195="","",'Section 10a Plan_Diffusion'!L195)</f>
        <v/>
      </c>
      <c r="T740" s="7" t="str">
        <f>IF('Section 10a Plan_Diffusion'!M195="","",'Section 10a Plan_Diffusion'!M195)</f>
        <v/>
      </c>
      <c r="U740" s="7" t="str">
        <f>IF('Section 10a Plan_Diffusion'!N195="","",'Section 10a Plan_Diffusion'!N195)</f>
        <v/>
      </c>
      <c r="V740" s="7">
        <f>'Section 10a Plan_Diffusion'!O195</f>
        <v>0</v>
      </c>
      <c r="W740" s="36">
        <f>'Section 10a Plan_Diffusion'!P195</f>
        <v>0</v>
      </c>
      <c r="X740" s="36">
        <f>'Section 10a Plan_Diffusion'!Q195</f>
        <v>0</v>
      </c>
      <c r="Y740" s="36">
        <f>'Section 10a Plan_Diffusion'!R195</f>
        <v>0</v>
      </c>
      <c r="Z740" s="36">
        <f>'Section 10a Plan_Diffusion'!S195</f>
        <v>0</v>
      </c>
      <c r="AA740" s="7">
        <f>'Section 10a Plan_Diffusion'!T195</f>
        <v>0</v>
      </c>
      <c r="AB740" s="7">
        <f>'Section 10a Plan_Diffusion'!U195</f>
        <v>0</v>
      </c>
    </row>
    <row r="741" spans="1:28">
      <c r="A741" s="7">
        <f>'Identification '!$F$11</f>
        <v>0</v>
      </c>
      <c r="B741" s="1276" t="str">
        <f>IF(AND('Identification '!$F$11="",'Identification '!$F$15&lt;&gt;""),'Identification '!$F$15,IF('Identification '!$F$11="","",IF('Identification '!$F$13="Inscrire le nom de votre organisme dans la cellule F15",'Identification '!$F$15,'Identification '!$F$13)))</f>
        <v/>
      </c>
      <c r="C741" s="7" t="str">
        <f>REF!$BM$8</f>
        <v>2026-2027</v>
      </c>
      <c r="D741" s="7" t="s">
        <v>3185</v>
      </c>
      <c r="E741" s="43" t="str">
        <f>'Identification '!$F$17</f>
        <v/>
      </c>
      <c r="F741" s="7" t="str">
        <f>'Identification '!$G$18</f>
        <v/>
      </c>
      <c r="G741" s="167" t="str">
        <f>IF('Section 10a Plan_Diffusion'!$D$6="","",'Section 10a Plan_Diffusion'!$D$6)</f>
        <v/>
      </c>
      <c r="H741" s="7" t="str">
        <f>IF('Section 10a Plan_Diffusion'!$D$8="","",'Section 10a Plan_Diffusion'!$D$8)</f>
        <v/>
      </c>
      <c r="I741" s="7" t="str">
        <f>IF('Section 10a Plan_Diffusion'!$K$8="","",'Section 10a Plan_Diffusion'!$K$8)</f>
        <v/>
      </c>
      <c r="J741" s="43" t="str">
        <f>IF('Section 10a Plan_Diffusion'!C196="","",'Section 10a Plan_Diffusion'!C196)</f>
        <v/>
      </c>
      <c r="K741" s="1177" t="str">
        <f>IF('Section 10a Plan_Diffusion'!D196="","",'Section 10a Plan_Diffusion'!D196)</f>
        <v/>
      </c>
      <c r="L741" s="43" t="str">
        <f>IF('Section 10a Plan_Diffusion'!E196="","",IF('Section 10a Plan_Diffusion'!E196="«Choisir»","",'Section 10a Plan_Diffusion'!E196))</f>
        <v/>
      </c>
      <c r="M741" s="43" t="str">
        <f>IF('Section 10a Plan_Diffusion'!F196="","",IF('Section 10a Plan_Diffusion'!F196="«Choisir»","",'Section 10a Plan_Diffusion'!F196))</f>
        <v/>
      </c>
      <c r="N741" s="43" t="str">
        <f>IF('Section 10a Plan_Diffusion'!G196="","",'Section 10a Plan_Diffusion'!G196)</f>
        <v/>
      </c>
      <c r="O741" s="43" t="str">
        <f>IF('Section 10a Plan_Diffusion'!H196="","",'Section 10a Plan_Diffusion'!H196)</f>
        <v/>
      </c>
      <c r="P741" s="43" t="str">
        <f>IF('Section 10a Plan_Diffusion'!I196="","",IF('Section 10a Plan_Diffusion'!I196="«Choisir»","",'Section 10a Plan_Diffusion'!I196))</f>
        <v/>
      </c>
      <c r="Q741" s="43" t="str">
        <f>IF('Section 10a Plan_Diffusion'!J196="","",IF('Section 10a Plan_Diffusion'!J196="«Choisir»","",'Section 10a Plan_Diffusion'!J196))</f>
        <v/>
      </c>
      <c r="R741" s="7" t="str">
        <f>IF('Section 10a Plan_Diffusion'!K196="","",'Section 10a Plan_Diffusion'!K196)</f>
        <v/>
      </c>
      <c r="S741" s="7" t="str">
        <f>IF('Section 10a Plan_Diffusion'!L196="","",'Section 10a Plan_Diffusion'!L196)</f>
        <v/>
      </c>
      <c r="T741" s="7" t="str">
        <f>IF('Section 10a Plan_Diffusion'!M196="","",'Section 10a Plan_Diffusion'!M196)</f>
        <v/>
      </c>
      <c r="U741" s="7" t="str">
        <f>IF('Section 10a Plan_Diffusion'!N196="","",'Section 10a Plan_Diffusion'!N196)</f>
        <v/>
      </c>
      <c r="V741" s="7">
        <f>'Section 10a Plan_Diffusion'!O196</f>
        <v>0</v>
      </c>
      <c r="W741" s="36">
        <f>'Section 10a Plan_Diffusion'!P196</f>
        <v>0</v>
      </c>
      <c r="X741" s="36">
        <f>'Section 10a Plan_Diffusion'!Q196</f>
        <v>0</v>
      </c>
      <c r="Y741" s="36">
        <f>'Section 10a Plan_Diffusion'!R196</f>
        <v>0</v>
      </c>
      <c r="Z741" s="36">
        <f>'Section 10a Plan_Diffusion'!S196</f>
        <v>0</v>
      </c>
      <c r="AA741" s="7">
        <f>'Section 10a Plan_Diffusion'!T196</f>
        <v>0</v>
      </c>
      <c r="AB741" s="7">
        <f>'Section 10a Plan_Diffusion'!U196</f>
        <v>0</v>
      </c>
    </row>
    <row r="742" spans="1:28">
      <c r="A742" s="7">
        <f>'Identification '!$F$11</f>
        <v>0</v>
      </c>
      <c r="B742" s="1276" t="str">
        <f>IF(AND('Identification '!$F$11="",'Identification '!$F$15&lt;&gt;""),'Identification '!$F$15,IF('Identification '!$F$11="","",IF('Identification '!$F$13="Inscrire le nom de votre organisme dans la cellule F15",'Identification '!$F$15,'Identification '!$F$13)))</f>
        <v/>
      </c>
      <c r="C742" s="7" t="str">
        <f>REF!$BM$8</f>
        <v>2026-2027</v>
      </c>
      <c r="D742" s="7" t="s">
        <v>3185</v>
      </c>
      <c r="E742" s="43" t="str">
        <f>'Identification '!$F$17</f>
        <v/>
      </c>
      <c r="F742" s="7" t="str">
        <f>'Identification '!$G$18</f>
        <v/>
      </c>
      <c r="G742" s="167" t="str">
        <f>IF('Section 10a Plan_Diffusion'!$D$6="","",'Section 10a Plan_Diffusion'!$D$6)</f>
        <v/>
      </c>
      <c r="H742" s="7" t="str">
        <f>IF('Section 10a Plan_Diffusion'!$D$8="","",'Section 10a Plan_Diffusion'!$D$8)</f>
        <v/>
      </c>
      <c r="I742" s="7" t="str">
        <f>IF('Section 10a Plan_Diffusion'!$K$8="","",'Section 10a Plan_Diffusion'!$K$8)</f>
        <v/>
      </c>
      <c r="J742" s="43" t="str">
        <f>IF('Section 10a Plan_Diffusion'!C197="","",'Section 10a Plan_Diffusion'!C197)</f>
        <v/>
      </c>
      <c r="K742" s="1177" t="str">
        <f>IF('Section 10a Plan_Diffusion'!D197="","",'Section 10a Plan_Diffusion'!D197)</f>
        <v/>
      </c>
      <c r="L742" s="43" t="str">
        <f>IF('Section 10a Plan_Diffusion'!E197="","",IF('Section 10a Plan_Diffusion'!E197="«Choisir»","",'Section 10a Plan_Diffusion'!E197))</f>
        <v/>
      </c>
      <c r="M742" s="43" t="str">
        <f>IF('Section 10a Plan_Diffusion'!F197="","",IF('Section 10a Plan_Diffusion'!F197="«Choisir»","",'Section 10a Plan_Diffusion'!F197))</f>
        <v/>
      </c>
      <c r="N742" s="43" t="str">
        <f>IF('Section 10a Plan_Diffusion'!G197="","",'Section 10a Plan_Diffusion'!G197)</f>
        <v/>
      </c>
      <c r="O742" s="43" t="str">
        <f>IF('Section 10a Plan_Diffusion'!H197="","",'Section 10a Plan_Diffusion'!H197)</f>
        <v/>
      </c>
      <c r="P742" s="43" t="str">
        <f>IF('Section 10a Plan_Diffusion'!I197="","",IF('Section 10a Plan_Diffusion'!I197="«Choisir»","",'Section 10a Plan_Diffusion'!I197))</f>
        <v/>
      </c>
      <c r="Q742" s="43" t="str">
        <f>IF('Section 10a Plan_Diffusion'!J197="","",IF('Section 10a Plan_Diffusion'!J197="«Choisir»","",'Section 10a Plan_Diffusion'!J197))</f>
        <v/>
      </c>
      <c r="R742" s="7" t="str">
        <f>IF('Section 10a Plan_Diffusion'!K197="","",'Section 10a Plan_Diffusion'!K197)</f>
        <v/>
      </c>
      <c r="S742" s="7" t="str">
        <f>IF('Section 10a Plan_Diffusion'!L197="","",'Section 10a Plan_Diffusion'!L197)</f>
        <v/>
      </c>
      <c r="T742" s="7" t="str">
        <f>IF('Section 10a Plan_Diffusion'!M197="","",'Section 10a Plan_Diffusion'!M197)</f>
        <v/>
      </c>
      <c r="U742" s="7" t="str">
        <f>IF('Section 10a Plan_Diffusion'!N197="","",'Section 10a Plan_Diffusion'!N197)</f>
        <v/>
      </c>
      <c r="V742" s="7">
        <f>'Section 10a Plan_Diffusion'!O197</f>
        <v>0</v>
      </c>
      <c r="W742" s="36">
        <f>'Section 10a Plan_Diffusion'!P197</f>
        <v>0</v>
      </c>
      <c r="X742" s="36">
        <f>'Section 10a Plan_Diffusion'!Q197</f>
        <v>0</v>
      </c>
      <c r="Y742" s="36">
        <f>'Section 10a Plan_Diffusion'!R197</f>
        <v>0</v>
      </c>
      <c r="Z742" s="36">
        <f>'Section 10a Plan_Diffusion'!S197</f>
        <v>0</v>
      </c>
      <c r="AA742" s="7">
        <f>'Section 10a Plan_Diffusion'!T197</f>
        <v>0</v>
      </c>
      <c r="AB742" s="7">
        <f>'Section 10a Plan_Diffusion'!U197</f>
        <v>0</v>
      </c>
    </row>
    <row r="743" spans="1:28">
      <c r="A743" s="7">
        <f>'Identification '!$F$11</f>
        <v>0</v>
      </c>
      <c r="B743" s="1276" t="str">
        <f>IF(AND('Identification '!$F$11="",'Identification '!$F$15&lt;&gt;""),'Identification '!$F$15,IF('Identification '!$F$11="","",IF('Identification '!$F$13="Inscrire le nom de votre organisme dans la cellule F15",'Identification '!$F$15,'Identification '!$F$13)))</f>
        <v/>
      </c>
      <c r="C743" s="7" t="str">
        <f>REF!$BM$8</f>
        <v>2026-2027</v>
      </c>
      <c r="D743" s="7" t="s">
        <v>3185</v>
      </c>
      <c r="E743" s="43" t="str">
        <f>'Identification '!$F$17</f>
        <v/>
      </c>
      <c r="F743" s="7" t="str">
        <f>'Identification '!$G$18</f>
        <v/>
      </c>
      <c r="G743" s="167" t="str">
        <f>IF('Section 10a Plan_Diffusion'!$D$6="","",'Section 10a Plan_Diffusion'!$D$6)</f>
        <v/>
      </c>
      <c r="H743" s="7" t="str">
        <f>IF('Section 10a Plan_Diffusion'!$D$8="","",'Section 10a Plan_Diffusion'!$D$8)</f>
        <v/>
      </c>
      <c r="I743" s="7" t="str">
        <f>IF('Section 10a Plan_Diffusion'!$K$8="","",'Section 10a Plan_Diffusion'!$K$8)</f>
        <v/>
      </c>
      <c r="J743" s="43" t="str">
        <f>IF('Section 10a Plan_Diffusion'!C198="","",'Section 10a Plan_Diffusion'!C198)</f>
        <v/>
      </c>
      <c r="K743" s="1177" t="str">
        <f>IF('Section 10a Plan_Diffusion'!D198="","",'Section 10a Plan_Diffusion'!D198)</f>
        <v/>
      </c>
      <c r="L743" s="43" t="str">
        <f>IF('Section 10a Plan_Diffusion'!E198="","",IF('Section 10a Plan_Diffusion'!E198="«Choisir»","",'Section 10a Plan_Diffusion'!E198))</f>
        <v/>
      </c>
      <c r="M743" s="43" t="str">
        <f>IF('Section 10a Plan_Diffusion'!F198="","",IF('Section 10a Plan_Diffusion'!F198="«Choisir»","",'Section 10a Plan_Diffusion'!F198))</f>
        <v/>
      </c>
      <c r="N743" s="43" t="str">
        <f>IF('Section 10a Plan_Diffusion'!G198="","",'Section 10a Plan_Diffusion'!G198)</f>
        <v/>
      </c>
      <c r="O743" s="43" t="str">
        <f>IF('Section 10a Plan_Diffusion'!H198="","",'Section 10a Plan_Diffusion'!H198)</f>
        <v/>
      </c>
      <c r="P743" s="43" t="str">
        <f>IF('Section 10a Plan_Diffusion'!I198="","",IF('Section 10a Plan_Diffusion'!I198="«Choisir»","",'Section 10a Plan_Diffusion'!I198))</f>
        <v/>
      </c>
      <c r="Q743" s="43" t="str">
        <f>IF('Section 10a Plan_Diffusion'!J198="","",IF('Section 10a Plan_Diffusion'!J198="«Choisir»","",'Section 10a Plan_Diffusion'!J198))</f>
        <v/>
      </c>
      <c r="R743" s="7" t="str">
        <f>IF('Section 10a Plan_Diffusion'!K198="","",'Section 10a Plan_Diffusion'!K198)</f>
        <v/>
      </c>
      <c r="S743" s="7" t="str">
        <f>IF('Section 10a Plan_Diffusion'!L198="","",'Section 10a Plan_Diffusion'!L198)</f>
        <v/>
      </c>
      <c r="T743" s="7" t="str">
        <f>IF('Section 10a Plan_Diffusion'!M198="","",'Section 10a Plan_Diffusion'!M198)</f>
        <v/>
      </c>
      <c r="U743" s="7" t="str">
        <f>IF('Section 10a Plan_Diffusion'!N198="","",'Section 10a Plan_Diffusion'!N198)</f>
        <v/>
      </c>
      <c r="V743" s="7">
        <f>'Section 10a Plan_Diffusion'!O198</f>
        <v>0</v>
      </c>
      <c r="W743" s="36">
        <f>'Section 10a Plan_Diffusion'!P198</f>
        <v>0</v>
      </c>
      <c r="X743" s="36">
        <f>'Section 10a Plan_Diffusion'!Q198</f>
        <v>0</v>
      </c>
      <c r="Y743" s="36">
        <f>'Section 10a Plan_Diffusion'!R198</f>
        <v>0</v>
      </c>
      <c r="Z743" s="36">
        <f>'Section 10a Plan_Diffusion'!S198</f>
        <v>0</v>
      </c>
      <c r="AA743" s="7">
        <f>'Section 10a Plan_Diffusion'!T198</f>
        <v>0</v>
      </c>
      <c r="AB743" s="7">
        <f>'Section 10a Plan_Diffusion'!U198</f>
        <v>0</v>
      </c>
    </row>
    <row r="744" spans="1:28">
      <c r="A744" s="7">
        <f>'Identification '!$F$11</f>
        <v>0</v>
      </c>
      <c r="B744" s="1276" t="str">
        <f>IF(AND('Identification '!$F$11="",'Identification '!$F$15&lt;&gt;""),'Identification '!$F$15,IF('Identification '!$F$11="","",IF('Identification '!$F$13="Inscrire le nom de votre organisme dans la cellule F15",'Identification '!$F$15,'Identification '!$F$13)))</f>
        <v/>
      </c>
      <c r="C744" s="7" t="str">
        <f>REF!$BM$8</f>
        <v>2026-2027</v>
      </c>
      <c r="D744" s="7" t="s">
        <v>3185</v>
      </c>
      <c r="E744" s="43" t="str">
        <f>'Identification '!$F$17</f>
        <v/>
      </c>
      <c r="F744" s="7" t="str">
        <f>'Identification '!$G$18</f>
        <v/>
      </c>
      <c r="G744" s="167" t="str">
        <f>IF('Section 10a Plan_Diffusion'!$D$6="","",'Section 10a Plan_Diffusion'!$D$6)</f>
        <v/>
      </c>
      <c r="H744" s="7" t="str">
        <f>IF('Section 10a Plan_Diffusion'!$D$8="","",'Section 10a Plan_Diffusion'!$D$8)</f>
        <v/>
      </c>
      <c r="I744" s="7" t="str">
        <f>IF('Section 10a Plan_Diffusion'!$K$8="","",'Section 10a Plan_Diffusion'!$K$8)</f>
        <v/>
      </c>
      <c r="J744" s="43" t="str">
        <f>IF('Section 10a Plan_Diffusion'!C199="","",'Section 10a Plan_Diffusion'!C199)</f>
        <v/>
      </c>
      <c r="K744" s="1177" t="str">
        <f>IF('Section 10a Plan_Diffusion'!D199="","",'Section 10a Plan_Diffusion'!D199)</f>
        <v/>
      </c>
      <c r="L744" s="43" t="str">
        <f>IF('Section 10a Plan_Diffusion'!E199="","",IF('Section 10a Plan_Diffusion'!E199="«Choisir»","",'Section 10a Plan_Diffusion'!E199))</f>
        <v/>
      </c>
      <c r="M744" s="43" t="str">
        <f>IF('Section 10a Plan_Diffusion'!F199="","",IF('Section 10a Plan_Diffusion'!F199="«Choisir»","",'Section 10a Plan_Diffusion'!F199))</f>
        <v/>
      </c>
      <c r="N744" s="43" t="str">
        <f>IF('Section 10a Plan_Diffusion'!G199="","",'Section 10a Plan_Diffusion'!G199)</f>
        <v/>
      </c>
      <c r="O744" s="43" t="str">
        <f>IF('Section 10a Plan_Diffusion'!H199="","",'Section 10a Plan_Diffusion'!H199)</f>
        <v/>
      </c>
      <c r="P744" s="43" t="str">
        <f>IF('Section 10a Plan_Diffusion'!I199="","",IF('Section 10a Plan_Diffusion'!I199="«Choisir»","",'Section 10a Plan_Diffusion'!I199))</f>
        <v/>
      </c>
      <c r="Q744" s="43" t="str">
        <f>IF('Section 10a Plan_Diffusion'!J199="","",IF('Section 10a Plan_Diffusion'!J199="«Choisir»","",'Section 10a Plan_Diffusion'!J199))</f>
        <v/>
      </c>
      <c r="R744" s="7" t="str">
        <f>IF('Section 10a Plan_Diffusion'!K199="","",'Section 10a Plan_Diffusion'!K199)</f>
        <v/>
      </c>
      <c r="S744" s="7" t="str">
        <f>IF('Section 10a Plan_Diffusion'!L199="","",'Section 10a Plan_Diffusion'!L199)</f>
        <v/>
      </c>
      <c r="T744" s="7" t="str">
        <f>IF('Section 10a Plan_Diffusion'!M199="","",'Section 10a Plan_Diffusion'!M199)</f>
        <v/>
      </c>
      <c r="U744" s="7" t="str">
        <f>IF('Section 10a Plan_Diffusion'!N199="","",'Section 10a Plan_Diffusion'!N199)</f>
        <v/>
      </c>
      <c r="V744" s="7">
        <f>'Section 10a Plan_Diffusion'!O199</f>
        <v>0</v>
      </c>
      <c r="W744" s="36">
        <f>'Section 10a Plan_Diffusion'!P199</f>
        <v>0</v>
      </c>
      <c r="X744" s="36">
        <f>'Section 10a Plan_Diffusion'!Q199</f>
        <v>0</v>
      </c>
      <c r="Y744" s="36">
        <f>'Section 10a Plan_Diffusion'!R199</f>
        <v>0</v>
      </c>
      <c r="Z744" s="36">
        <f>'Section 10a Plan_Diffusion'!S199</f>
        <v>0</v>
      </c>
      <c r="AA744" s="7">
        <f>'Section 10a Plan_Diffusion'!T199</f>
        <v>0</v>
      </c>
      <c r="AB744" s="7">
        <f>'Section 10a Plan_Diffusion'!U199</f>
        <v>0</v>
      </c>
    </row>
    <row r="745" spans="1:28">
      <c r="A745" s="7">
        <f>'Identification '!$F$11</f>
        <v>0</v>
      </c>
      <c r="B745" s="1276" t="str">
        <f>IF(AND('Identification '!$F$11="",'Identification '!$F$15&lt;&gt;""),'Identification '!$F$15,IF('Identification '!$F$11="","",IF('Identification '!$F$13="Inscrire le nom de votre organisme dans la cellule F15",'Identification '!$F$15,'Identification '!$F$13)))</f>
        <v/>
      </c>
      <c r="C745" s="7" t="str">
        <f>REF!$BM$8</f>
        <v>2026-2027</v>
      </c>
      <c r="D745" s="7" t="s">
        <v>3185</v>
      </c>
      <c r="E745" s="43" t="str">
        <f>'Identification '!$F$17</f>
        <v/>
      </c>
      <c r="F745" s="7" t="str">
        <f>'Identification '!$G$18</f>
        <v/>
      </c>
      <c r="G745" s="167" t="str">
        <f>IF('Section 10a Plan_Diffusion'!$D$6="","",'Section 10a Plan_Diffusion'!$D$6)</f>
        <v/>
      </c>
      <c r="H745" s="7" t="str">
        <f>IF('Section 10a Plan_Diffusion'!$D$8="","",'Section 10a Plan_Diffusion'!$D$8)</f>
        <v/>
      </c>
      <c r="I745" s="7" t="str">
        <f>IF('Section 10a Plan_Diffusion'!$K$8="","",'Section 10a Plan_Diffusion'!$K$8)</f>
        <v/>
      </c>
      <c r="J745" s="43" t="str">
        <f>IF('Section 10a Plan_Diffusion'!C200="","",'Section 10a Plan_Diffusion'!C200)</f>
        <v/>
      </c>
      <c r="K745" s="1177" t="str">
        <f>IF('Section 10a Plan_Diffusion'!D200="","",'Section 10a Plan_Diffusion'!D200)</f>
        <v/>
      </c>
      <c r="L745" s="43" t="str">
        <f>IF('Section 10a Plan_Diffusion'!E200="","",IF('Section 10a Plan_Diffusion'!E200="«Choisir»","",'Section 10a Plan_Diffusion'!E200))</f>
        <v/>
      </c>
      <c r="M745" s="43" t="str">
        <f>IF('Section 10a Plan_Diffusion'!F200="","",IF('Section 10a Plan_Diffusion'!F200="«Choisir»","",'Section 10a Plan_Diffusion'!F200))</f>
        <v/>
      </c>
      <c r="N745" s="43" t="str">
        <f>IF('Section 10a Plan_Diffusion'!G200="","",'Section 10a Plan_Diffusion'!G200)</f>
        <v/>
      </c>
      <c r="O745" s="43" t="str">
        <f>IF('Section 10a Plan_Diffusion'!H200="","",'Section 10a Plan_Diffusion'!H200)</f>
        <v/>
      </c>
      <c r="P745" s="43" t="str">
        <f>IF('Section 10a Plan_Diffusion'!I200="","",IF('Section 10a Plan_Diffusion'!I200="«Choisir»","",'Section 10a Plan_Diffusion'!I200))</f>
        <v/>
      </c>
      <c r="Q745" s="43" t="str">
        <f>IF('Section 10a Plan_Diffusion'!J200="","",IF('Section 10a Plan_Diffusion'!J200="«Choisir»","",'Section 10a Plan_Diffusion'!J200))</f>
        <v/>
      </c>
      <c r="R745" s="7" t="str">
        <f>IF('Section 10a Plan_Diffusion'!K200="","",'Section 10a Plan_Diffusion'!K200)</f>
        <v/>
      </c>
      <c r="S745" s="7" t="str">
        <f>IF('Section 10a Plan_Diffusion'!L200="","",'Section 10a Plan_Diffusion'!L200)</f>
        <v/>
      </c>
      <c r="T745" s="7" t="str">
        <f>IF('Section 10a Plan_Diffusion'!M200="","",'Section 10a Plan_Diffusion'!M200)</f>
        <v/>
      </c>
      <c r="U745" s="7" t="str">
        <f>IF('Section 10a Plan_Diffusion'!N200="","",'Section 10a Plan_Diffusion'!N200)</f>
        <v/>
      </c>
      <c r="V745" s="7">
        <f>'Section 10a Plan_Diffusion'!O200</f>
        <v>0</v>
      </c>
      <c r="W745" s="36">
        <f>'Section 10a Plan_Diffusion'!P200</f>
        <v>0</v>
      </c>
      <c r="X745" s="36">
        <f>'Section 10a Plan_Diffusion'!Q200</f>
        <v>0</v>
      </c>
      <c r="Y745" s="36">
        <f>'Section 10a Plan_Diffusion'!R200</f>
        <v>0</v>
      </c>
      <c r="Z745" s="36">
        <f>'Section 10a Plan_Diffusion'!S200</f>
        <v>0</v>
      </c>
      <c r="AA745" s="7">
        <f>'Section 10a Plan_Diffusion'!T200</f>
        <v>0</v>
      </c>
      <c r="AB745" s="7">
        <f>'Section 10a Plan_Diffusion'!U200</f>
        <v>0</v>
      </c>
    </row>
    <row r="746" spans="1:28">
      <c r="A746" s="7">
        <f>'Identification '!$F$11</f>
        <v>0</v>
      </c>
      <c r="B746" s="1276" t="str">
        <f>IF(AND('Identification '!$F$11="",'Identification '!$F$15&lt;&gt;""),'Identification '!$F$15,IF('Identification '!$F$11="","",IF('Identification '!$F$13="Inscrire le nom de votre organisme dans la cellule F15",'Identification '!$F$15,'Identification '!$F$13)))</f>
        <v/>
      </c>
      <c r="C746" s="7" t="str">
        <f>REF!$BM$8</f>
        <v>2026-2027</v>
      </c>
      <c r="D746" s="7" t="s">
        <v>3185</v>
      </c>
      <c r="E746" s="43" t="str">
        <f>'Identification '!$F$17</f>
        <v/>
      </c>
      <c r="F746" s="7" t="str">
        <f>'Identification '!$G$18</f>
        <v/>
      </c>
      <c r="G746" s="167" t="str">
        <f>IF('Section 10a Plan_Diffusion'!$D$6="","",'Section 10a Plan_Diffusion'!$D$6)</f>
        <v/>
      </c>
      <c r="H746" s="7" t="str">
        <f>IF('Section 10a Plan_Diffusion'!$D$8="","",'Section 10a Plan_Diffusion'!$D$8)</f>
        <v/>
      </c>
      <c r="I746" s="7" t="str">
        <f>IF('Section 10a Plan_Diffusion'!$K$8="","",'Section 10a Plan_Diffusion'!$K$8)</f>
        <v/>
      </c>
      <c r="J746" s="43" t="str">
        <f>IF('Section 10a Plan_Diffusion'!C201="","",'Section 10a Plan_Diffusion'!C201)</f>
        <v/>
      </c>
      <c r="K746" s="1177" t="str">
        <f>IF('Section 10a Plan_Diffusion'!D201="","",'Section 10a Plan_Diffusion'!D201)</f>
        <v/>
      </c>
      <c r="L746" s="43" t="str">
        <f>IF('Section 10a Plan_Diffusion'!E201="","",IF('Section 10a Plan_Diffusion'!E201="«Choisir»","",'Section 10a Plan_Diffusion'!E201))</f>
        <v/>
      </c>
      <c r="M746" s="43" t="str">
        <f>IF('Section 10a Plan_Diffusion'!F201="","",IF('Section 10a Plan_Diffusion'!F201="«Choisir»","",'Section 10a Plan_Diffusion'!F201))</f>
        <v/>
      </c>
      <c r="N746" s="43" t="str">
        <f>IF('Section 10a Plan_Diffusion'!G201="","",'Section 10a Plan_Diffusion'!G201)</f>
        <v/>
      </c>
      <c r="O746" s="43" t="str">
        <f>IF('Section 10a Plan_Diffusion'!H201="","",'Section 10a Plan_Diffusion'!H201)</f>
        <v/>
      </c>
      <c r="P746" s="43" t="str">
        <f>IF('Section 10a Plan_Diffusion'!I201="","",IF('Section 10a Plan_Diffusion'!I201="«Choisir»","",'Section 10a Plan_Diffusion'!I201))</f>
        <v/>
      </c>
      <c r="Q746" s="43" t="str">
        <f>IF('Section 10a Plan_Diffusion'!J201="","",IF('Section 10a Plan_Diffusion'!J201="«Choisir»","",'Section 10a Plan_Diffusion'!J201))</f>
        <v/>
      </c>
      <c r="R746" s="7" t="str">
        <f>IF('Section 10a Plan_Diffusion'!K201="","",'Section 10a Plan_Diffusion'!K201)</f>
        <v/>
      </c>
      <c r="S746" s="7" t="str">
        <f>IF('Section 10a Plan_Diffusion'!L201="","",'Section 10a Plan_Diffusion'!L201)</f>
        <v/>
      </c>
      <c r="T746" s="7" t="str">
        <f>IF('Section 10a Plan_Diffusion'!M201="","",'Section 10a Plan_Diffusion'!M201)</f>
        <v/>
      </c>
      <c r="U746" s="7" t="str">
        <f>IF('Section 10a Plan_Diffusion'!N201="","",'Section 10a Plan_Diffusion'!N201)</f>
        <v/>
      </c>
      <c r="V746" s="7">
        <f>'Section 10a Plan_Diffusion'!O201</f>
        <v>0</v>
      </c>
      <c r="W746" s="36">
        <f>'Section 10a Plan_Diffusion'!P201</f>
        <v>0</v>
      </c>
      <c r="X746" s="36">
        <f>'Section 10a Plan_Diffusion'!Q201</f>
        <v>0</v>
      </c>
      <c r="Y746" s="36">
        <f>'Section 10a Plan_Diffusion'!R201</f>
        <v>0</v>
      </c>
      <c r="Z746" s="36">
        <f>'Section 10a Plan_Diffusion'!S201</f>
        <v>0</v>
      </c>
      <c r="AA746" s="7">
        <f>'Section 10a Plan_Diffusion'!T201</f>
        <v>0</v>
      </c>
      <c r="AB746" s="7">
        <f>'Section 10a Plan_Diffusion'!U201</f>
        <v>0</v>
      </c>
    </row>
    <row r="747" spans="1:28">
      <c r="A747" s="7">
        <f>'Identification '!$F$11</f>
        <v>0</v>
      </c>
      <c r="B747" s="1276" t="str">
        <f>IF(AND('Identification '!$F$11="",'Identification '!$F$15&lt;&gt;""),'Identification '!$F$15,IF('Identification '!$F$11="","",IF('Identification '!$F$13="Inscrire le nom de votre organisme dans la cellule F15",'Identification '!$F$15,'Identification '!$F$13)))</f>
        <v/>
      </c>
      <c r="C747" s="7" t="str">
        <f>REF!$BM$8</f>
        <v>2026-2027</v>
      </c>
      <c r="D747" s="7" t="s">
        <v>3185</v>
      </c>
      <c r="E747" s="43" t="str">
        <f>'Identification '!$F$17</f>
        <v/>
      </c>
      <c r="F747" s="7" t="str">
        <f>'Identification '!$G$18</f>
        <v/>
      </c>
      <c r="G747" s="167" t="str">
        <f>IF('Section 10a Plan_Diffusion'!$D$6="","",'Section 10a Plan_Diffusion'!$D$6)</f>
        <v/>
      </c>
      <c r="H747" s="7" t="str">
        <f>IF('Section 10a Plan_Diffusion'!$D$8="","",'Section 10a Plan_Diffusion'!$D$8)</f>
        <v/>
      </c>
      <c r="I747" s="7" t="str">
        <f>IF('Section 10a Plan_Diffusion'!$K$8="","",'Section 10a Plan_Diffusion'!$K$8)</f>
        <v/>
      </c>
      <c r="J747" s="43" t="str">
        <f>IF('Section 10a Plan_Diffusion'!C202="","",'Section 10a Plan_Diffusion'!C202)</f>
        <v/>
      </c>
      <c r="K747" s="1177" t="str">
        <f>IF('Section 10a Plan_Diffusion'!D202="","",'Section 10a Plan_Diffusion'!D202)</f>
        <v/>
      </c>
      <c r="L747" s="43" t="str">
        <f>IF('Section 10a Plan_Diffusion'!E202="","",IF('Section 10a Plan_Diffusion'!E202="«Choisir»","",'Section 10a Plan_Diffusion'!E202))</f>
        <v/>
      </c>
      <c r="M747" s="43" t="str">
        <f>IF('Section 10a Plan_Diffusion'!F202="","",IF('Section 10a Plan_Diffusion'!F202="«Choisir»","",'Section 10a Plan_Diffusion'!F202))</f>
        <v/>
      </c>
      <c r="N747" s="43" t="str">
        <f>IF('Section 10a Plan_Diffusion'!G202="","",'Section 10a Plan_Diffusion'!G202)</f>
        <v/>
      </c>
      <c r="O747" s="43" t="str">
        <f>IF('Section 10a Plan_Diffusion'!H202="","",'Section 10a Plan_Diffusion'!H202)</f>
        <v/>
      </c>
      <c r="P747" s="43" t="str">
        <f>IF('Section 10a Plan_Diffusion'!I202="","",IF('Section 10a Plan_Diffusion'!I202="«Choisir»","",'Section 10a Plan_Diffusion'!I202))</f>
        <v/>
      </c>
      <c r="Q747" s="43" t="str">
        <f>IF('Section 10a Plan_Diffusion'!J202="","",IF('Section 10a Plan_Diffusion'!J202="«Choisir»","",'Section 10a Plan_Diffusion'!J202))</f>
        <v/>
      </c>
      <c r="R747" s="7" t="str">
        <f>IF('Section 10a Plan_Diffusion'!K202="","",'Section 10a Plan_Diffusion'!K202)</f>
        <v/>
      </c>
      <c r="S747" s="7" t="str">
        <f>IF('Section 10a Plan_Diffusion'!L202="","",'Section 10a Plan_Diffusion'!L202)</f>
        <v/>
      </c>
      <c r="T747" s="7" t="str">
        <f>IF('Section 10a Plan_Diffusion'!M202="","",'Section 10a Plan_Diffusion'!M202)</f>
        <v/>
      </c>
      <c r="U747" s="7" t="str">
        <f>IF('Section 10a Plan_Diffusion'!N202="","",'Section 10a Plan_Diffusion'!N202)</f>
        <v/>
      </c>
      <c r="V747" s="7">
        <f>'Section 10a Plan_Diffusion'!O202</f>
        <v>0</v>
      </c>
      <c r="W747" s="36">
        <f>'Section 10a Plan_Diffusion'!P202</f>
        <v>0</v>
      </c>
      <c r="X747" s="36">
        <f>'Section 10a Plan_Diffusion'!Q202</f>
        <v>0</v>
      </c>
      <c r="Y747" s="36">
        <f>'Section 10a Plan_Diffusion'!R202</f>
        <v>0</v>
      </c>
      <c r="Z747" s="36">
        <f>'Section 10a Plan_Diffusion'!S202</f>
        <v>0</v>
      </c>
      <c r="AA747" s="7">
        <f>'Section 10a Plan_Diffusion'!T202</f>
        <v>0</v>
      </c>
      <c r="AB747" s="7">
        <f>'Section 10a Plan_Diffusion'!U202</f>
        <v>0</v>
      </c>
    </row>
    <row r="748" spans="1:28">
      <c r="A748" s="7">
        <f>'Identification '!$F$11</f>
        <v>0</v>
      </c>
      <c r="B748" s="1276" t="str">
        <f>IF(AND('Identification '!$F$11="",'Identification '!$F$15&lt;&gt;""),'Identification '!$F$15,IF('Identification '!$F$11="","",IF('Identification '!$F$13="Inscrire le nom de votre organisme dans la cellule F15",'Identification '!$F$15,'Identification '!$F$13)))</f>
        <v/>
      </c>
      <c r="C748" s="7" t="str">
        <f>REF!$BM$8</f>
        <v>2026-2027</v>
      </c>
      <c r="D748" s="7" t="s">
        <v>3185</v>
      </c>
      <c r="E748" s="43" t="str">
        <f>'Identification '!$F$17</f>
        <v/>
      </c>
      <c r="F748" s="7" t="str">
        <f>'Identification '!$G$18</f>
        <v/>
      </c>
      <c r="G748" s="167" t="str">
        <f>IF('Section 10a Plan_Diffusion'!$D$6="","",'Section 10a Plan_Diffusion'!$D$6)</f>
        <v/>
      </c>
      <c r="H748" s="7" t="str">
        <f>IF('Section 10a Plan_Diffusion'!$D$8="","",'Section 10a Plan_Diffusion'!$D$8)</f>
        <v/>
      </c>
      <c r="I748" s="7" t="str">
        <f>IF('Section 10a Plan_Diffusion'!$K$8="","",'Section 10a Plan_Diffusion'!$K$8)</f>
        <v/>
      </c>
      <c r="J748" s="43" t="str">
        <f>IF('Section 10a Plan_Diffusion'!C203="","",'Section 10a Plan_Diffusion'!C203)</f>
        <v/>
      </c>
      <c r="K748" s="1177" t="str">
        <f>IF('Section 10a Plan_Diffusion'!D203="","",'Section 10a Plan_Diffusion'!D203)</f>
        <v/>
      </c>
      <c r="L748" s="43" t="str">
        <f>IF('Section 10a Plan_Diffusion'!E203="","",IF('Section 10a Plan_Diffusion'!E203="«Choisir»","",'Section 10a Plan_Diffusion'!E203))</f>
        <v/>
      </c>
      <c r="M748" s="43" t="str">
        <f>IF('Section 10a Plan_Diffusion'!F203="","",IF('Section 10a Plan_Diffusion'!F203="«Choisir»","",'Section 10a Plan_Diffusion'!F203))</f>
        <v/>
      </c>
      <c r="N748" s="43" t="str">
        <f>IF('Section 10a Plan_Diffusion'!G203="","",'Section 10a Plan_Diffusion'!G203)</f>
        <v/>
      </c>
      <c r="O748" s="43" t="str">
        <f>IF('Section 10a Plan_Diffusion'!H203="","",'Section 10a Plan_Diffusion'!H203)</f>
        <v/>
      </c>
      <c r="P748" s="43" t="str">
        <f>IF('Section 10a Plan_Diffusion'!I203="","",IF('Section 10a Plan_Diffusion'!I203="«Choisir»","",'Section 10a Plan_Diffusion'!I203))</f>
        <v/>
      </c>
      <c r="Q748" s="43" t="str">
        <f>IF('Section 10a Plan_Diffusion'!J203="","",IF('Section 10a Plan_Diffusion'!J203="«Choisir»","",'Section 10a Plan_Diffusion'!J203))</f>
        <v/>
      </c>
      <c r="R748" s="7" t="str">
        <f>IF('Section 10a Plan_Diffusion'!K203="","",'Section 10a Plan_Diffusion'!K203)</f>
        <v/>
      </c>
      <c r="S748" s="7" t="str">
        <f>IF('Section 10a Plan_Diffusion'!L203="","",'Section 10a Plan_Diffusion'!L203)</f>
        <v/>
      </c>
      <c r="T748" s="7" t="str">
        <f>IF('Section 10a Plan_Diffusion'!M203="","",'Section 10a Plan_Diffusion'!M203)</f>
        <v/>
      </c>
      <c r="U748" s="7" t="str">
        <f>IF('Section 10a Plan_Diffusion'!N203="","",'Section 10a Plan_Diffusion'!N203)</f>
        <v/>
      </c>
      <c r="V748" s="7">
        <f>'Section 10a Plan_Diffusion'!O203</f>
        <v>0</v>
      </c>
      <c r="W748" s="36">
        <f>'Section 10a Plan_Diffusion'!P203</f>
        <v>0</v>
      </c>
      <c r="X748" s="36">
        <f>'Section 10a Plan_Diffusion'!Q203</f>
        <v>0</v>
      </c>
      <c r="Y748" s="36">
        <f>'Section 10a Plan_Diffusion'!R203</f>
        <v>0</v>
      </c>
      <c r="Z748" s="36">
        <f>'Section 10a Plan_Diffusion'!S203</f>
        <v>0</v>
      </c>
      <c r="AA748" s="7">
        <f>'Section 10a Plan_Diffusion'!T203</f>
        <v>0</v>
      </c>
      <c r="AB748" s="7">
        <f>'Section 10a Plan_Diffusion'!U203</f>
        <v>0</v>
      </c>
    </row>
    <row r="749" spans="1:28">
      <c r="A749" s="7">
        <f>'Identification '!$F$11</f>
        <v>0</v>
      </c>
      <c r="B749" s="1276" t="str">
        <f>IF(AND('Identification '!$F$11="",'Identification '!$F$15&lt;&gt;""),'Identification '!$F$15,IF('Identification '!$F$11="","",IF('Identification '!$F$13="Inscrire le nom de votre organisme dans la cellule F15",'Identification '!$F$15,'Identification '!$F$13)))</f>
        <v/>
      </c>
      <c r="C749" s="7" t="str">
        <f>REF!$BM$8</f>
        <v>2026-2027</v>
      </c>
      <c r="D749" s="7" t="s">
        <v>3185</v>
      </c>
      <c r="E749" s="43" t="str">
        <f>'Identification '!$F$17</f>
        <v/>
      </c>
      <c r="F749" s="7" t="str">
        <f>'Identification '!$G$18</f>
        <v/>
      </c>
      <c r="G749" s="167" t="str">
        <f>IF('Section 10a Plan_Diffusion'!$D$6="","",'Section 10a Plan_Diffusion'!$D$6)</f>
        <v/>
      </c>
      <c r="H749" s="7" t="str">
        <f>IF('Section 10a Plan_Diffusion'!$D$8="","",'Section 10a Plan_Diffusion'!$D$8)</f>
        <v/>
      </c>
      <c r="I749" s="7" t="str">
        <f>IF('Section 10a Plan_Diffusion'!$K$8="","",'Section 10a Plan_Diffusion'!$K$8)</f>
        <v/>
      </c>
      <c r="J749" s="43" t="str">
        <f>IF('Section 10a Plan_Diffusion'!C204="","",'Section 10a Plan_Diffusion'!C204)</f>
        <v/>
      </c>
      <c r="K749" s="1177" t="str">
        <f>IF('Section 10a Plan_Diffusion'!D204="","",'Section 10a Plan_Diffusion'!D204)</f>
        <v/>
      </c>
      <c r="L749" s="43" t="str">
        <f>IF('Section 10a Plan_Diffusion'!E204="","",IF('Section 10a Plan_Diffusion'!E204="«Choisir»","",'Section 10a Plan_Diffusion'!E204))</f>
        <v/>
      </c>
      <c r="M749" s="43" t="str">
        <f>IF('Section 10a Plan_Diffusion'!F204="","",IF('Section 10a Plan_Diffusion'!F204="«Choisir»","",'Section 10a Plan_Diffusion'!F204))</f>
        <v/>
      </c>
      <c r="N749" s="43" t="str">
        <f>IF('Section 10a Plan_Diffusion'!G204="","",'Section 10a Plan_Diffusion'!G204)</f>
        <v/>
      </c>
      <c r="O749" s="43" t="str">
        <f>IF('Section 10a Plan_Diffusion'!H204="","",'Section 10a Plan_Diffusion'!H204)</f>
        <v/>
      </c>
      <c r="P749" s="43" t="str">
        <f>IF('Section 10a Plan_Diffusion'!I204="","",IF('Section 10a Plan_Diffusion'!I204="«Choisir»","",'Section 10a Plan_Diffusion'!I204))</f>
        <v/>
      </c>
      <c r="Q749" s="43" t="str">
        <f>IF('Section 10a Plan_Diffusion'!J204="","",IF('Section 10a Plan_Diffusion'!J204="«Choisir»","",'Section 10a Plan_Diffusion'!J204))</f>
        <v/>
      </c>
      <c r="R749" s="7" t="str">
        <f>IF('Section 10a Plan_Diffusion'!K204="","",'Section 10a Plan_Diffusion'!K204)</f>
        <v/>
      </c>
      <c r="S749" s="7" t="str">
        <f>IF('Section 10a Plan_Diffusion'!L204="","",'Section 10a Plan_Diffusion'!L204)</f>
        <v/>
      </c>
      <c r="T749" s="7" t="str">
        <f>IF('Section 10a Plan_Diffusion'!M204="","",'Section 10a Plan_Diffusion'!M204)</f>
        <v/>
      </c>
      <c r="U749" s="7" t="str">
        <f>IF('Section 10a Plan_Diffusion'!N204="","",'Section 10a Plan_Diffusion'!N204)</f>
        <v/>
      </c>
      <c r="V749" s="7">
        <f>'Section 10a Plan_Diffusion'!O204</f>
        <v>0</v>
      </c>
      <c r="W749" s="36">
        <f>'Section 10a Plan_Diffusion'!P204</f>
        <v>0</v>
      </c>
      <c r="X749" s="36">
        <f>'Section 10a Plan_Diffusion'!Q204</f>
        <v>0</v>
      </c>
      <c r="Y749" s="36">
        <f>'Section 10a Plan_Diffusion'!R204</f>
        <v>0</v>
      </c>
      <c r="Z749" s="36">
        <f>'Section 10a Plan_Diffusion'!S204</f>
        <v>0</v>
      </c>
      <c r="AA749" s="7">
        <f>'Section 10a Plan_Diffusion'!T204</f>
        <v>0</v>
      </c>
      <c r="AB749" s="7">
        <f>'Section 10a Plan_Diffusion'!U204</f>
        <v>0</v>
      </c>
    </row>
    <row r="750" spans="1:28">
      <c r="A750" s="7">
        <f>'Identification '!$F$11</f>
        <v>0</v>
      </c>
      <c r="B750" s="1276" t="str">
        <f>IF(AND('Identification '!$F$11="",'Identification '!$F$15&lt;&gt;""),'Identification '!$F$15,IF('Identification '!$F$11="","",IF('Identification '!$F$13="Inscrire le nom de votre organisme dans la cellule F15",'Identification '!$F$15,'Identification '!$F$13)))</f>
        <v/>
      </c>
      <c r="C750" s="7" t="str">
        <f>REF!$BM$8</f>
        <v>2026-2027</v>
      </c>
      <c r="D750" s="7" t="s">
        <v>3185</v>
      </c>
      <c r="E750" s="43" t="str">
        <f>'Identification '!$F$17</f>
        <v/>
      </c>
      <c r="F750" s="7" t="str">
        <f>'Identification '!$G$18</f>
        <v/>
      </c>
      <c r="G750" s="167" t="str">
        <f>IF('Section 10a Plan_Diffusion'!$D$6="","",'Section 10a Plan_Diffusion'!$D$6)</f>
        <v/>
      </c>
      <c r="H750" s="7" t="str">
        <f>IF('Section 10a Plan_Diffusion'!$D$8="","",'Section 10a Plan_Diffusion'!$D$8)</f>
        <v/>
      </c>
      <c r="I750" s="7" t="str">
        <f>IF('Section 10a Plan_Diffusion'!$K$8="","",'Section 10a Plan_Diffusion'!$K$8)</f>
        <v/>
      </c>
      <c r="J750" s="43" t="str">
        <f>IF('Section 10a Plan_Diffusion'!C205="","",'Section 10a Plan_Diffusion'!C205)</f>
        <v/>
      </c>
      <c r="K750" s="1177" t="str">
        <f>IF('Section 10a Plan_Diffusion'!D205="","",'Section 10a Plan_Diffusion'!D205)</f>
        <v/>
      </c>
      <c r="L750" s="43" t="str">
        <f>IF('Section 10a Plan_Diffusion'!E205="","",IF('Section 10a Plan_Diffusion'!E205="«Choisir»","",'Section 10a Plan_Diffusion'!E205))</f>
        <v/>
      </c>
      <c r="M750" s="43" t="str">
        <f>IF('Section 10a Plan_Diffusion'!F205="","",IF('Section 10a Plan_Diffusion'!F205="«Choisir»","",'Section 10a Plan_Diffusion'!F205))</f>
        <v/>
      </c>
      <c r="N750" s="43" t="str">
        <f>IF('Section 10a Plan_Diffusion'!G205="","",'Section 10a Plan_Diffusion'!G205)</f>
        <v/>
      </c>
      <c r="O750" s="43" t="str">
        <f>IF('Section 10a Plan_Diffusion'!H205="","",'Section 10a Plan_Diffusion'!H205)</f>
        <v/>
      </c>
      <c r="P750" s="43" t="str">
        <f>IF('Section 10a Plan_Diffusion'!I205="","",IF('Section 10a Plan_Diffusion'!I205="«Choisir»","",'Section 10a Plan_Diffusion'!I205))</f>
        <v/>
      </c>
      <c r="Q750" s="43" t="str">
        <f>IF('Section 10a Plan_Diffusion'!J205="","",IF('Section 10a Plan_Diffusion'!J205="«Choisir»","",'Section 10a Plan_Diffusion'!J205))</f>
        <v/>
      </c>
      <c r="R750" s="7" t="str">
        <f>IF('Section 10a Plan_Diffusion'!K205="","",'Section 10a Plan_Diffusion'!K205)</f>
        <v/>
      </c>
      <c r="S750" s="7" t="str">
        <f>IF('Section 10a Plan_Diffusion'!L205="","",'Section 10a Plan_Diffusion'!L205)</f>
        <v/>
      </c>
      <c r="T750" s="7" t="str">
        <f>IF('Section 10a Plan_Diffusion'!M205="","",'Section 10a Plan_Diffusion'!M205)</f>
        <v/>
      </c>
      <c r="U750" s="7" t="str">
        <f>IF('Section 10a Plan_Diffusion'!N205="","",'Section 10a Plan_Diffusion'!N205)</f>
        <v/>
      </c>
      <c r="V750" s="7">
        <f>'Section 10a Plan_Diffusion'!O205</f>
        <v>0</v>
      </c>
      <c r="W750" s="36">
        <f>'Section 10a Plan_Diffusion'!P205</f>
        <v>0</v>
      </c>
      <c r="X750" s="36">
        <f>'Section 10a Plan_Diffusion'!Q205</f>
        <v>0</v>
      </c>
      <c r="Y750" s="36">
        <f>'Section 10a Plan_Diffusion'!R205</f>
        <v>0</v>
      </c>
      <c r="Z750" s="36">
        <f>'Section 10a Plan_Diffusion'!S205</f>
        <v>0</v>
      </c>
      <c r="AA750" s="7">
        <f>'Section 10a Plan_Diffusion'!T205</f>
        <v>0</v>
      </c>
      <c r="AB750" s="7">
        <f>'Section 10a Plan_Diffusion'!U205</f>
        <v>0</v>
      </c>
    </row>
    <row r="751" spans="1:28">
      <c r="A751" s="7">
        <f>'Identification '!$F$11</f>
        <v>0</v>
      </c>
      <c r="B751" s="1276" t="str">
        <f>IF(AND('Identification '!$F$11="",'Identification '!$F$15&lt;&gt;""),'Identification '!$F$15,IF('Identification '!$F$11="","",IF('Identification '!$F$13="Inscrire le nom de votre organisme dans la cellule F15",'Identification '!$F$15,'Identification '!$F$13)))</f>
        <v/>
      </c>
      <c r="C751" s="7" t="str">
        <f>REF!$BM$8</f>
        <v>2026-2027</v>
      </c>
      <c r="D751" s="7" t="s">
        <v>3185</v>
      </c>
      <c r="E751" s="43" t="str">
        <f>'Identification '!$F$17</f>
        <v/>
      </c>
      <c r="F751" s="7" t="str">
        <f>'Identification '!$G$18</f>
        <v/>
      </c>
      <c r="G751" s="167" t="str">
        <f>IF('Section 10a Plan_Diffusion'!$D$6="","",'Section 10a Plan_Diffusion'!$D$6)</f>
        <v/>
      </c>
      <c r="H751" s="7" t="str">
        <f>IF('Section 10a Plan_Diffusion'!$D$8="","",'Section 10a Plan_Diffusion'!$D$8)</f>
        <v/>
      </c>
      <c r="I751" s="7" t="str">
        <f>IF('Section 10a Plan_Diffusion'!$K$8="","",'Section 10a Plan_Diffusion'!$K$8)</f>
        <v/>
      </c>
      <c r="J751" s="43" t="str">
        <f>IF('Section 10a Plan_Diffusion'!C206="","",'Section 10a Plan_Diffusion'!C206)</f>
        <v/>
      </c>
      <c r="K751" s="1177" t="str">
        <f>IF('Section 10a Plan_Diffusion'!D206="","",'Section 10a Plan_Diffusion'!D206)</f>
        <v/>
      </c>
      <c r="L751" s="43" t="str">
        <f>IF('Section 10a Plan_Diffusion'!E206="","",IF('Section 10a Plan_Diffusion'!E206="«Choisir»","",'Section 10a Plan_Diffusion'!E206))</f>
        <v/>
      </c>
      <c r="M751" s="43" t="str">
        <f>IF('Section 10a Plan_Diffusion'!F206="","",IF('Section 10a Plan_Diffusion'!F206="«Choisir»","",'Section 10a Plan_Diffusion'!F206))</f>
        <v/>
      </c>
      <c r="N751" s="43" t="str">
        <f>IF('Section 10a Plan_Diffusion'!G206="","",'Section 10a Plan_Diffusion'!G206)</f>
        <v/>
      </c>
      <c r="O751" s="43" t="str">
        <f>IF('Section 10a Plan_Diffusion'!H206="","",'Section 10a Plan_Diffusion'!H206)</f>
        <v/>
      </c>
      <c r="P751" s="43" t="str">
        <f>IF('Section 10a Plan_Diffusion'!I206="","",IF('Section 10a Plan_Diffusion'!I206="«Choisir»","",'Section 10a Plan_Diffusion'!I206))</f>
        <v/>
      </c>
      <c r="Q751" s="43" t="str">
        <f>IF('Section 10a Plan_Diffusion'!J206="","",IF('Section 10a Plan_Diffusion'!J206="«Choisir»","",'Section 10a Plan_Diffusion'!J206))</f>
        <v/>
      </c>
      <c r="R751" s="7" t="str">
        <f>IF('Section 10a Plan_Diffusion'!K206="","",'Section 10a Plan_Diffusion'!K206)</f>
        <v/>
      </c>
      <c r="S751" s="7" t="str">
        <f>IF('Section 10a Plan_Diffusion'!L206="","",'Section 10a Plan_Diffusion'!L206)</f>
        <v/>
      </c>
      <c r="T751" s="7" t="str">
        <f>IF('Section 10a Plan_Diffusion'!M206="","",'Section 10a Plan_Diffusion'!M206)</f>
        <v/>
      </c>
      <c r="U751" s="7" t="str">
        <f>IF('Section 10a Plan_Diffusion'!N206="","",'Section 10a Plan_Diffusion'!N206)</f>
        <v/>
      </c>
      <c r="V751" s="7">
        <f>'Section 10a Plan_Diffusion'!O206</f>
        <v>0</v>
      </c>
      <c r="W751" s="36">
        <f>'Section 10a Plan_Diffusion'!P206</f>
        <v>0</v>
      </c>
      <c r="X751" s="36">
        <f>'Section 10a Plan_Diffusion'!Q206</f>
        <v>0</v>
      </c>
      <c r="Y751" s="36">
        <f>'Section 10a Plan_Diffusion'!R206</f>
        <v>0</v>
      </c>
      <c r="Z751" s="36">
        <f>'Section 10a Plan_Diffusion'!S206</f>
        <v>0</v>
      </c>
      <c r="AA751" s="7">
        <f>'Section 10a Plan_Diffusion'!T206</f>
        <v>0</v>
      </c>
      <c r="AB751" s="7">
        <f>'Section 10a Plan_Diffusion'!U206</f>
        <v>0</v>
      </c>
    </row>
    <row r="752" spans="1:28">
      <c r="A752" s="7">
        <f>'Identification '!$F$11</f>
        <v>0</v>
      </c>
      <c r="B752" s="1276" t="str">
        <f>IF(AND('Identification '!$F$11="",'Identification '!$F$15&lt;&gt;""),'Identification '!$F$15,IF('Identification '!$F$11="","",IF('Identification '!$F$13="Inscrire le nom de votre organisme dans la cellule F15",'Identification '!$F$15,'Identification '!$F$13)))</f>
        <v/>
      </c>
      <c r="C752" s="7" t="str">
        <f>REF!$BM$8</f>
        <v>2026-2027</v>
      </c>
      <c r="D752" s="7" t="s">
        <v>3185</v>
      </c>
      <c r="E752" s="43" t="str">
        <f>'Identification '!$F$17</f>
        <v/>
      </c>
      <c r="F752" s="7" t="str">
        <f>'Identification '!$G$18</f>
        <v/>
      </c>
      <c r="G752" s="167" t="str">
        <f>IF('Section 10a Plan_Diffusion'!$D$6="","",'Section 10a Plan_Diffusion'!$D$6)</f>
        <v/>
      </c>
      <c r="H752" s="7" t="str">
        <f>IF('Section 10a Plan_Diffusion'!$D$8="","",'Section 10a Plan_Diffusion'!$D$8)</f>
        <v/>
      </c>
      <c r="I752" s="7" t="str">
        <f>IF('Section 10a Plan_Diffusion'!$K$8="","",'Section 10a Plan_Diffusion'!$K$8)</f>
        <v/>
      </c>
      <c r="J752" s="43" t="str">
        <f>IF('Section 10a Plan_Diffusion'!C207="","",'Section 10a Plan_Diffusion'!C207)</f>
        <v/>
      </c>
      <c r="K752" s="1177" t="str">
        <f>IF('Section 10a Plan_Diffusion'!D207="","",'Section 10a Plan_Diffusion'!D207)</f>
        <v/>
      </c>
      <c r="L752" s="43" t="str">
        <f>IF('Section 10a Plan_Diffusion'!E207="","",IF('Section 10a Plan_Diffusion'!E207="«Choisir»","",'Section 10a Plan_Diffusion'!E207))</f>
        <v/>
      </c>
      <c r="M752" s="43" t="str">
        <f>IF('Section 10a Plan_Diffusion'!F207="","",IF('Section 10a Plan_Diffusion'!F207="«Choisir»","",'Section 10a Plan_Diffusion'!F207))</f>
        <v/>
      </c>
      <c r="N752" s="43" t="str">
        <f>IF('Section 10a Plan_Diffusion'!G207="","",'Section 10a Plan_Diffusion'!G207)</f>
        <v/>
      </c>
      <c r="O752" s="43" t="str">
        <f>IF('Section 10a Plan_Diffusion'!H207="","",'Section 10a Plan_Diffusion'!H207)</f>
        <v/>
      </c>
      <c r="P752" s="43" t="str">
        <f>IF('Section 10a Plan_Diffusion'!I207="","",IF('Section 10a Plan_Diffusion'!I207="«Choisir»","",'Section 10a Plan_Diffusion'!I207))</f>
        <v/>
      </c>
      <c r="Q752" s="43" t="str">
        <f>IF('Section 10a Plan_Diffusion'!J207="","",IF('Section 10a Plan_Diffusion'!J207="«Choisir»","",'Section 10a Plan_Diffusion'!J207))</f>
        <v/>
      </c>
      <c r="R752" s="7" t="str">
        <f>IF('Section 10a Plan_Diffusion'!K207="","",'Section 10a Plan_Diffusion'!K207)</f>
        <v/>
      </c>
      <c r="S752" s="7" t="str">
        <f>IF('Section 10a Plan_Diffusion'!L207="","",'Section 10a Plan_Diffusion'!L207)</f>
        <v/>
      </c>
      <c r="T752" s="7" t="str">
        <f>IF('Section 10a Plan_Diffusion'!M207="","",'Section 10a Plan_Diffusion'!M207)</f>
        <v/>
      </c>
      <c r="U752" s="7" t="str">
        <f>IF('Section 10a Plan_Diffusion'!N207="","",'Section 10a Plan_Diffusion'!N207)</f>
        <v/>
      </c>
      <c r="V752" s="7">
        <f>'Section 10a Plan_Diffusion'!O207</f>
        <v>0</v>
      </c>
      <c r="W752" s="36">
        <f>'Section 10a Plan_Diffusion'!P207</f>
        <v>0</v>
      </c>
      <c r="X752" s="36">
        <f>'Section 10a Plan_Diffusion'!Q207</f>
        <v>0</v>
      </c>
      <c r="Y752" s="36">
        <f>'Section 10a Plan_Diffusion'!R207</f>
        <v>0</v>
      </c>
      <c r="Z752" s="36">
        <f>'Section 10a Plan_Diffusion'!S207</f>
        <v>0</v>
      </c>
      <c r="AA752" s="7">
        <f>'Section 10a Plan_Diffusion'!T207</f>
        <v>0</v>
      </c>
      <c r="AB752" s="7">
        <f>'Section 10a Plan_Diffusion'!U207</f>
        <v>0</v>
      </c>
    </row>
    <row r="753" spans="1:28">
      <c r="A753" s="7">
        <f>'Identification '!$F$11</f>
        <v>0</v>
      </c>
      <c r="B753" s="1276" t="str">
        <f>IF(AND('Identification '!$F$11="",'Identification '!$F$15&lt;&gt;""),'Identification '!$F$15,IF('Identification '!$F$11="","",IF('Identification '!$F$13="Inscrire le nom de votre organisme dans la cellule F15",'Identification '!$F$15,'Identification '!$F$13)))</f>
        <v/>
      </c>
      <c r="C753" s="7" t="str">
        <f>REF!$BM$8</f>
        <v>2026-2027</v>
      </c>
      <c r="D753" s="7" t="s">
        <v>3185</v>
      </c>
      <c r="E753" s="43" t="str">
        <f>'Identification '!$F$17</f>
        <v/>
      </c>
      <c r="F753" s="7" t="str">
        <f>'Identification '!$G$18</f>
        <v/>
      </c>
      <c r="G753" s="167" t="str">
        <f>IF('Section 10a Plan_Diffusion'!$D$6="","",'Section 10a Plan_Diffusion'!$D$6)</f>
        <v/>
      </c>
      <c r="H753" s="7" t="str">
        <f>IF('Section 10a Plan_Diffusion'!$D$8="","",'Section 10a Plan_Diffusion'!$D$8)</f>
        <v/>
      </c>
      <c r="I753" s="7" t="str">
        <f>IF('Section 10a Plan_Diffusion'!$K$8="","",'Section 10a Plan_Diffusion'!$K$8)</f>
        <v/>
      </c>
      <c r="J753" s="43" t="str">
        <f>IF('Section 10a Plan_Diffusion'!C208="","",'Section 10a Plan_Diffusion'!C208)</f>
        <v/>
      </c>
      <c r="K753" s="1177" t="str">
        <f>IF('Section 10a Plan_Diffusion'!D208="","",'Section 10a Plan_Diffusion'!D208)</f>
        <v/>
      </c>
      <c r="L753" s="43" t="str">
        <f>IF('Section 10a Plan_Diffusion'!E208="","",IF('Section 10a Plan_Diffusion'!E208="«Choisir»","",'Section 10a Plan_Diffusion'!E208))</f>
        <v/>
      </c>
      <c r="M753" s="43" t="str">
        <f>IF('Section 10a Plan_Diffusion'!F208="","",IF('Section 10a Plan_Diffusion'!F208="«Choisir»","",'Section 10a Plan_Diffusion'!F208))</f>
        <v/>
      </c>
      <c r="N753" s="43" t="str">
        <f>IF('Section 10a Plan_Diffusion'!G208="","",'Section 10a Plan_Diffusion'!G208)</f>
        <v/>
      </c>
      <c r="O753" s="43" t="str">
        <f>IF('Section 10a Plan_Diffusion'!H208="","",'Section 10a Plan_Diffusion'!H208)</f>
        <v/>
      </c>
      <c r="P753" s="43" t="str">
        <f>IF('Section 10a Plan_Diffusion'!I208="","",IF('Section 10a Plan_Diffusion'!I208="«Choisir»","",'Section 10a Plan_Diffusion'!I208))</f>
        <v/>
      </c>
      <c r="Q753" s="43" t="str">
        <f>IF('Section 10a Plan_Diffusion'!J208="","",IF('Section 10a Plan_Diffusion'!J208="«Choisir»","",'Section 10a Plan_Diffusion'!J208))</f>
        <v/>
      </c>
      <c r="R753" s="7" t="str">
        <f>IF('Section 10a Plan_Diffusion'!K208="","",'Section 10a Plan_Diffusion'!K208)</f>
        <v/>
      </c>
      <c r="S753" s="7" t="str">
        <f>IF('Section 10a Plan_Diffusion'!L208="","",'Section 10a Plan_Diffusion'!L208)</f>
        <v/>
      </c>
      <c r="T753" s="7" t="str">
        <f>IF('Section 10a Plan_Diffusion'!M208="","",'Section 10a Plan_Diffusion'!M208)</f>
        <v/>
      </c>
      <c r="U753" s="7" t="str">
        <f>IF('Section 10a Plan_Diffusion'!N208="","",'Section 10a Plan_Diffusion'!N208)</f>
        <v/>
      </c>
      <c r="V753" s="7">
        <f>'Section 10a Plan_Diffusion'!O208</f>
        <v>0</v>
      </c>
      <c r="W753" s="36">
        <f>'Section 10a Plan_Diffusion'!P208</f>
        <v>0</v>
      </c>
      <c r="X753" s="36">
        <f>'Section 10a Plan_Diffusion'!Q208</f>
        <v>0</v>
      </c>
      <c r="Y753" s="36">
        <f>'Section 10a Plan_Diffusion'!R208</f>
        <v>0</v>
      </c>
      <c r="Z753" s="36">
        <f>'Section 10a Plan_Diffusion'!S208</f>
        <v>0</v>
      </c>
      <c r="AA753" s="7">
        <f>'Section 10a Plan_Diffusion'!T208</f>
        <v>0</v>
      </c>
      <c r="AB753" s="7">
        <f>'Section 10a Plan_Diffusion'!U208</f>
        <v>0</v>
      </c>
    </row>
    <row r="754" spans="1:28">
      <c r="A754" s="7">
        <f>'Identification '!$F$11</f>
        <v>0</v>
      </c>
      <c r="B754" s="1276" t="str">
        <f>IF(AND('Identification '!$F$11="",'Identification '!$F$15&lt;&gt;""),'Identification '!$F$15,IF('Identification '!$F$11="","",IF('Identification '!$F$13="Inscrire le nom de votre organisme dans la cellule F15",'Identification '!$F$15,'Identification '!$F$13)))</f>
        <v/>
      </c>
      <c r="C754" s="7" t="str">
        <f>REF!$BM$8</f>
        <v>2026-2027</v>
      </c>
      <c r="D754" s="7" t="s">
        <v>3185</v>
      </c>
      <c r="E754" s="43" t="str">
        <f>'Identification '!$F$17</f>
        <v/>
      </c>
      <c r="F754" s="7" t="str">
        <f>'Identification '!$G$18</f>
        <v/>
      </c>
      <c r="G754" s="167" t="str">
        <f>IF('Section 10a Plan_Diffusion'!$D$6="","",'Section 10a Plan_Diffusion'!$D$6)</f>
        <v/>
      </c>
      <c r="H754" s="7" t="str">
        <f>IF('Section 10a Plan_Diffusion'!$D$8="","",'Section 10a Plan_Diffusion'!$D$8)</f>
        <v/>
      </c>
      <c r="I754" s="7" t="str">
        <f>IF('Section 10a Plan_Diffusion'!$K$8="","",'Section 10a Plan_Diffusion'!$K$8)</f>
        <v/>
      </c>
      <c r="J754" s="43" t="str">
        <f>IF('Section 10a Plan_Diffusion'!C209="","",'Section 10a Plan_Diffusion'!C209)</f>
        <v/>
      </c>
      <c r="K754" s="1177" t="str">
        <f>IF('Section 10a Plan_Diffusion'!D209="","",'Section 10a Plan_Diffusion'!D209)</f>
        <v/>
      </c>
      <c r="L754" s="43" t="str">
        <f>IF('Section 10a Plan_Diffusion'!E209="","",IF('Section 10a Plan_Diffusion'!E209="«Choisir»","",'Section 10a Plan_Diffusion'!E209))</f>
        <v/>
      </c>
      <c r="M754" s="43" t="str">
        <f>IF('Section 10a Plan_Diffusion'!F209="","",IF('Section 10a Plan_Diffusion'!F209="«Choisir»","",'Section 10a Plan_Diffusion'!F209))</f>
        <v/>
      </c>
      <c r="N754" s="43" t="str">
        <f>IF('Section 10a Plan_Diffusion'!G209="","",'Section 10a Plan_Diffusion'!G209)</f>
        <v/>
      </c>
      <c r="O754" s="43" t="str">
        <f>IF('Section 10a Plan_Diffusion'!H209="","",'Section 10a Plan_Diffusion'!H209)</f>
        <v/>
      </c>
      <c r="P754" s="43" t="str">
        <f>IF('Section 10a Plan_Diffusion'!I209="","",IF('Section 10a Plan_Diffusion'!I209="«Choisir»","",'Section 10a Plan_Diffusion'!I209))</f>
        <v/>
      </c>
      <c r="Q754" s="43" t="str">
        <f>IF('Section 10a Plan_Diffusion'!J209="","",IF('Section 10a Plan_Diffusion'!J209="«Choisir»","",'Section 10a Plan_Diffusion'!J209))</f>
        <v/>
      </c>
      <c r="R754" s="7" t="str">
        <f>IF('Section 10a Plan_Diffusion'!K209="","",'Section 10a Plan_Diffusion'!K209)</f>
        <v/>
      </c>
      <c r="S754" s="7" t="str">
        <f>IF('Section 10a Plan_Diffusion'!L209="","",'Section 10a Plan_Diffusion'!L209)</f>
        <v/>
      </c>
      <c r="T754" s="7" t="str">
        <f>IF('Section 10a Plan_Diffusion'!M209="","",'Section 10a Plan_Diffusion'!M209)</f>
        <v/>
      </c>
      <c r="U754" s="7" t="str">
        <f>IF('Section 10a Plan_Diffusion'!N209="","",'Section 10a Plan_Diffusion'!N209)</f>
        <v/>
      </c>
      <c r="V754" s="7">
        <f>'Section 10a Plan_Diffusion'!O209</f>
        <v>0</v>
      </c>
      <c r="W754" s="36">
        <f>'Section 10a Plan_Diffusion'!P209</f>
        <v>0</v>
      </c>
      <c r="X754" s="36">
        <f>'Section 10a Plan_Diffusion'!Q209</f>
        <v>0</v>
      </c>
      <c r="Y754" s="36">
        <f>'Section 10a Plan_Diffusion'!R209</f>
        <v>0</v>
      </c>
      <c r="Z754" s="36">
        <f>'Section 10a Plan_Diffusion'!S209</f>
        <v>0</v>
      </c>
      <c r="AA754" s="7">
        <f>'Section 10a Plan_Diffusion'!T209</f>
        <v>0</v>
      </c>
      <c r="AB754" s="7">
        <f>'Section 10a Plan_Diffusion'!U209</f>
        <v>0</v>
      </c>
    </row>
    <row r="755" spans="1:28">
      <c r="A755" s="7">
        <f>'Identification '!$F$11</f>
        <v>0</v>
      </c>
      <c r="B755" s="1276" t="str">
        <f>IF(AND('Identification '!$F$11="",'Identification '!$F$15&lt;&gt;""),'Identification '!$F$15,IF('Identification '!$F$11="","",IF('Identification '!$F$13="Inscrire le nom de votre organisme dans la cellule F15",'Identification '!$F$15,'Identification '!$F$13)))</f>
        <v/>
      </c>
      <c r="C755" s="7" t="str">
        <f>REF!$BM$8</f>
        <v>2026-2027</v>
      </c>
      <c r="D755" s="7" t="s">
        <v>3185</v>
      </c>
      <c r="E755" s="43" t="str">
        <f>'Identification '!$F$17</f>
        <v/>
      </c>
      <c r="F755" s="7" t="str">
        <f>'Identification '!$G$18</f>
        <v/>
      </c>
      <c r="G755" s="167" t="str">
        <f>IF('Section 10a Plan_Diffusion'!$D$6="","",'Section 10a Plan_Diffusion'!$D$6)</f>
        <v/>
      </c>
      <c r="H755" s="7" t="str">
        <f>IF('Section 10a Plan_Diffusion'!$D$8="","",'Section 10a Plan_Diffusion'!$D$8)</f>
        <v/>
      </c>
      <c r="I755" s="7" t="str">
        <f>IF('Section 10a Plan_Diffusion'!$K$8="","",'Section 10a Plan_Diffusion'!$K$8)</f>
        <v/>
      </c>
      <c r="J755" s="43" t="str">
        <f>IF('Section 10a Plan_Diffusion'!C210="","",'Section 10a Plan_Diffusion'!C210)</f>
        <v/>
      </c>
      <c r="K755" s="1177" t="str">
        <f>IF('Section 10a Plan_Diffusion'!D210="","",'Section 10a Plan_Diffusion'!D210)</f>
        <v/>
      </c>
      <c r="L755" s="43" t="str">
        <f>IF('Section 10a Plan_Diffusion'!E210="","",IF('Section 10a Plan_Diffusion'!E210="«Choisir»","",'Section 10a Plan_Diffusion'!E210))</f>
        <v/>
      </c>
      <c r="M755" s="43" t="str">
        <f>IF('Section 10a Plan_Diffusion'!F210="","",IF('Section 10a Plan_Diffusion'!F210="«Choisir»","",'Section 10a Plan_Diffusion'!F210))</f>
        <v/>
      </c>
      <c r="N755" s="43" t="str">
        <f>IF('Section 10a Plan_Diffusion'!G210="","",'Section 10a Plan_Diffusion'!G210)</f>
        <v/>
      </c>
      <c r="O755" s="43" t="str">
        <f>IF('Section 10a Plan_Diffusion'!H210="","",'Section 10a Plan_Diffusion'!H210)</f>
        <v/>
      </c>
      <c r="P755" s="43" t="str">
        <f>IF('Section 10a Plan_Diffusion'!I210="","",IF('Section 10a Plan_Diffusion'!I210="«Choisir»","",'Section 10a Plan_Diffusion'!I210))</f>
        <v/>
      </c>
      <c r="Q755" s="43" t="str">
        <f>IF('Section 10a Plan_Diffusion'!J210="","",IF('Section 10a Plan_Diffusion'!J210="«Choisir»","",'Section 10a Plan_Diffusion'!J210))</f>
        <v/>
      </c>
      <c r="R755" s="7" t="str">
        <f>IF('Section 10a Plan_Diffusion'!K210="","",'Section 10a Plan_Diffusion'!K210)</f>
        <v/>
      </c>
      <c r="S755" s="7" t="str">
        <f>IF('Section 10a Plan_Diffusion'!L210="","",'Section 10a Plan_Diffusion'!L210)</f>
        <v/>
      </c>
      <c r="T755" s="7" t="str">
        <f>IF('Section 10a Plan_Diffusion'!M210="","",'Section 10a Plan_Diffusion'!M210)</f>
        <v/>
      </c>
      <c r="U755" s="7" t="str">
        <f>IF('Section 10a Plan_Diffusion'!N210="","",'Section 10a Plan_Diffusion'!N210)</f>
        <v/>
      </c>
      <c r="V755" s="7">
        <f>'Section 10a Plan_Diffusion'!O210</f>
        <v>0</v>
      </c>
      <c r="W755" s="36">
        <f>'Section 10a Plan_Diffusion'!P210</f>
        <v>0</v>
      </c>
      <c r="X755" s="36">
        <f>'Section 10a Plan_Diffusion'!Q210</f>
        <v>0</v>
      </c>
      <c r="Y755" s="36">
        <f>'Section 10a Plan_Diffusion'!R210</f>
        <v>0</v>
      </c>
      <c r="Z755" s="36">
        <f>'Section 10a Plan_Diffusion'!S210</f>
        <v>0</v>
      </c>
      <c r="AA755" s="7">
        <f>'Section 10a Plan_Diffusion'!T210</f>
        <v>0</v>
      </c>
      <c r="AB755" s="7">
        <f>'Section 10a Plan_Diffusion'!U210</f>
        <v>0</v>
      </c>
    </row>
    <row r="756" spans="1:28">
      <c r="A756" s="7">
        <f>'Identification '!$F$11</f>
        <v>0</v>
      </c>
      <c r="B756" s="1276" t="str">
        <f>IF(AND('Identification '!$F$11="",'Identification '!$F$15&lt;&gt;""),'Identification '!$F$15,IF('Identification '!$F$11="","",IF('Identification '!$F$13="Inscrire le nom de votre organisme dans la cellule F15",'Identification '!$F$15,'Identification '!$F$13)))</f>
        <v/>
      </c>
      <c r="C756" s="7" t="str">
        <f>REF!$BM$8</f>
        <v>2026-2027</v>
      </c>
      <c r="D756" s="7" t="s">
        <v>3185</v>
      </c>
      <c r="E756" s="43" t="str">
        <f>'Identification '!$F$17</f>
        <v/>
      </c>
      <c r="F756" s="7" t="str">
        <f>'Identification '!$G$18</f>
        <v/>
      </c>
      <c r="G756" s="167" t="str">
        <f>IF('Section 10a Plan_Diffusion'!$D$6="","",'Section 10a Plan_Diffusion'!$D$6)</f>
        <v/>
      </c>
      <c r="H756" s="7" t="str">
        <f>IF('Section 10a Plan_Diffusion'!$D$8="","",'Section 10a Plan_Diffusion'!$D$8)</f>
        <v/>
      </c>
      <c r="I756" s="7" t="str">
        <f>IF('Section 10a Plan_Diffusion'!$K$8="","",'Section 10a Plan_Diffusion'!$K$8)</f>
        <v/>
      </c>
      <c r="J756" s="43" t="str">
        <f>IF('Section 10a Plan_Diffusion'!C211="","",'Section 10a Plan_Diffusion'!C211)</f>
        <v/>
      </c>
      <c r="K756" s="1177" t="str">
        <f>IF('Section 10a Plan_Diffusion'!D211="","",'Section 10a Plan_Diffusion'!D211)</f>
        <v/>
      </c>
      <c r="L756" s="43" t="str">
        <f>IF('Section 10a Plan_Diffusion'!E211="","",IF('Section 10a Plan_Diffusion'!E211="«Choisir»","",'Section 10a Plan_Diffusion'!E211))</f>
        <v/>
      </c>
      <c r="M756" s="43" t="str">
        <f>IF('Section 10a Plan_Diffusion'!F211="","",IF('Section 10a Plan_Diffusion'!F211="«Choisir»","",'Section 10a Plan_Diffusion'!F211))</f>
        <v/>
      </c>
      <c r="N756" s="43" t="str">
        <f>IF('Section 10a Plan_Diffusion'!G211="","",'Section 10a Plan_Diffusion'!G211)</f>
        <v/>
      </c>
      <c r="O756" s="43" t="str">
        <f>IF('Section 10a Plan_Diffusion'!H211="","",'Section 10a Plan_Diffusion'!H211)</f>
        <v/>
      </c>
      <c r="P756" s="43" t="str">
        <f>IF('Section 10a Plan_Diffusion'!I211="","",IF('Section 10a Plan_Diffusion'!I211="«Choisir»","",'Section 10a Plan_Diffusion'!I211))</f>
        <v/>
      </c>
      <c r="Q756" s="43" t="str">
        <f>IF('Section 10a Plan_Diffusion'!J211="","",IF('Section 10a Plan_Diffusion'!J211="«Choisir»","",'Section 10a Plan_Diffusion'!J211))</f>
        <v/>
      </c>
      <c r="R756" s="7" t="str">
        <f>IF('Section 10a Plan_Diffusion'!K211="","",'Section 10a Plan_Diffusion'!K211)</f>
        <v/>
      </c>
      <c r="S756" s="7" t="str">
        <f>IF('Section 10a Plan_Diffusion'!L211="","",'Section 10a Plan_Diffusion'!L211)</f>
        <v/>
      </c>
      <c r="T756" s="7" t="str">
        <f>IF('Section 10a Plan_Diffusion'!M211="","",'Section 10a Plan_Diffusion'!M211)</f>
        <v/>
      </c>
      <c r="U756" s="7" t="str">
        <f>IF('Section 10a Plan_Diffusion'!N211="","",'Section 10a Plan_Diffusion'!N211)</f>
        <v/>
      </c>
      <c r="V756" s="7">
        <f>'Section 10a Plan_Diffusion'!O211</f>
        <v>0</v>
      </c>
      <c r="W756" s="36">
        <f>'Section 10a Plan_Diffusion'!P211</f>
        <v>0</v>
      </c>
      <c r="X756" s="36">
        <f>'Section 10a Plan_Diffusion'!Q211</f>
        <v>0</v>
      </c>
      <c r="Y756" s="36">
        <f>'Section 10a Plan_Diffusion'!R211</f>
        <v>0</v>
      </c>
      <c r="Z756" s="36">
        <f>'Section 10a Plan_Diffusion'!S211</f>
        <v>0</v>
      </c>
      <c r="AA756" s="7">
        <f>'Section 10a Plan_Diffusion'!T211</f>
        <v>0</v>
      </c>
      <c r="AB756" s="7">
        <f>'Section 10a Plan_Diffusion'!U211</f>
        <v>0</v>
      </c>
    </row>
    <row r="757" spans="1:28">
      <c r="A757" s="7">
        <f>'Identification '!$F$11</f>
        <v>0</v>
      </c>
      <c r="B757" s="1276" t="str">
        <f>IF(AND('Identification '!$F$11="",'Identification '!$F$15&lt;&gt;""),'Identification '!$F$15,IF('Identification '!$F$11="","",IF('Identification '!$F$13="Inscrire le nom de votre organisme dans la cellule F15",'Identification '!$F$15,'Identification '!$F$13)))</f>
        <v/>
      </c>
      <c r="C757" s="7" t="str">
        <f>REF!$BM$8</f>
        <v>2026-2027</v>
      </c>
      <c r="D757" s="7" t="s">
        <v>3185</v>
      </c>
      <c r="E757" s="43" t="str">
        <f>'Identification '!$F$17</f>
        <v/>
      </c>
      <c r="F757" s="7" t="str">
        <f>'Identification '!$G$18</f>
        <v/>
      </c>
      <c r="G757" s="167" t="str">
        <f>IF('Section 10a Plan_Diffusion'!$D$6="","",'Section 10a Plan_Diffusion'!$D$6)</f>
        <v/>
      </c>
      <c r="H757" s="7" t="str">
        <f>IF('Section 10a Plan_Diffusion'!$D$8="","",'Section 10a Plan_Diffusion'!$D$8)</f>
        <v/>
      </c>
      <c r="I757" s="7" t="str">
        <f>IF('Section 10a Plan_Diffusion'!$K$8="","",'Section 10a Plan_Diffusion'!$K$8)</f>
        <v/>
      </c>
      <c r="J757" s="43" t="str">
        <f>IF('Section 10a Plan_Diffusion'!C212="","",'Section 10a Plan_Diffusion'!C212)</f>
        <v/>
      </c>
      <c r="K757" s="1177" t="str">
        <f>IF('Section 10a Plan_Diffusion'!D212="","",'Section 10a Plan_Diffusion'!D212)</f>
        <v/>
      </c>
      <c r="L757" s="43" t="str">
        <f>IF('Section 10a Plan_Diffusion'!E212="","",IF('Section 10a Plan_Diffusion'!E212="«Choisir»","",'Section 10a Plan_Diffusion'!E212))</f>
        <v/>
      </c>
      <c r="M757" s="43" t="str">
        <f>IF('Section 10a Plan_Diffusion'!F212="","",IF('Section 10a Plan_Diffusion'!F212="«Choisir»","",'Section 10a Plan_Diffusion'!F212))</f>
        <v/>
      </c>
      <c r="N757" s="43" t="str">
        <f>IF('Section 10a Plan_Diffusion'!G212="","",'Section 10a Plan_Diffusion'!G212)</f>
        <v/>
      </c>
      <c r="O757" s="43" t="str">
        <f>IF('Section 10a Plan_Diffusion'!H212="","",'Section 10a Plan_Diffusion'!H212)</f>
        <v/>
      </c>
      <c r="P757" s="43" t="str">
        <f>IF('Section 10a Plan_Diffusion'!I212="","",IF('Section 10a Plan_Diffusion'!I212="«Choisir»","",'Section 10a Plan_Diffusion'!I212))</f>
        <v/>
      </c>
      <c r="Q757" s="43" t="str">
        <f>IF('Section 10a Plan_Diffusion'!J212="","",IF('Section 10a Plan_Diffusion'!J212="«Choisir»","",'Section 10a Plan_Diffusion'!J212))</f>
        <v/>
      </c>
      <c r="R757" s="7" t="str">
        <f>IF('Section 10a Plan_Diffusion'!K212="","",'Section 10a Plan_Diffusion'!K212)</f>
        <v/>
      </c>
      <c r="S757" s="7" t="str">
        <f>IF('Section 10a Plan_Diffusion'!L212="","",'Section 10a Plan_Diffusion'!L212)</f>
        <v/>
      </c>
      <c r="T757" s="7" t="str">
        <f>IF('Section 10a Plan_Diffusion'!M212="","",'Section 10a Plan_Diffusion'!M212)</f>
        <v/>
      </c>
      <c r="U757" s="7" t="str">
        <f>IF('Section 10a Plan_Diffusion'!N212="","",'Section 10a Plan_Diffusion'!N212)</f>
        <v/>
      </c>
      <c r="V757" s="7">
        <f>'Section 10a Plan_Diffusion'!O212</f>
        <v>0</v>
      </c>
      <c r="W757" s="36">
        <f>'Section 10a Plan_Diffusion'!P212</f>
        <v>0</v>
      </c>
      <c r="X757" s="36">
        <f>'Section 10a Plan_Diffusion'!Q212</f>
        <v>0</v>
      </c>
      <c r="Y757" s="36">
        <f>'Section 10a Plan_Diffusion'!R212</f>
        <v>0</v>
      </c>
      <c r="Z757" s="36">
        <f>'Section 10a Plan_Diffusion'!S212</f>
        <v>0</v>
      </c>
      <c r="AA757" s="7">
        <f>'Section 10a Plan_Diffusion'!T212</f>
        <v>0</v>
      </c>
      <c r="AB757" s="7">
        <f>'Section 10a Plan_Diffusion'!U212</f>
        <v>0</v>
      </c>
    </row>
    <row r="758" spans="1:28">
      <c r="A758" s="7">
        <f>'Identification '!$F$11</f>
        <v>0</v>
      </c>
      <c r="B758" s="1276" t="str">
        <f>IF(AND('Identification '!$F$11="",'Identification '!$F$15&lt;&gt;""),'Identification '!$F$15,IF('Identification '!$F$11="","",IF('Identification '!$F$13="Inscrire le nom de votre organisme dans la cellule F15",'Identification '!$F$15,'Identification '!$F$13)))</f>
        <v/>
      </c>
      <c r="C758" s="7" t="str">
        <f>REF!$BM$8</f>
        <v>2026-2027</v>
      </c>
      <c r="D758" s="7" t="s">
        <v>3185</v>
      </c>
      <c r="E758" s="43" t="str">
        <f>'Identification '!$F$17</f>
        <v/>
      </c>
      <c r="F758" s="7" t="str">
        <f>'Identification '!$G$18</f>
        <v/>
      </c>
      <c r="G758" s="167" t="str">
        <f>IF('Section 10a Plan_Diffusion'!$D$6="","",'Section 10a Plan_Diffusion'!$D$6)</f>
        <v/>
      </c>
      <c r="H758" s="7" t="str">
        <f>IF('Section 10a Plan_Diffusion'!$D$8="","",'Section 10a Plan_Diffusion'!$D$8)</f>
        <v/>
      </c>
      <c r="I758" s="7" t="str">
        <f>IF('Section 10a Plan_Diffusion'!$K$8="","",'Section 10a Plan_Diffusion'!$K$8)</f>
        <v/>
      </c>
      <c r="J758" s="43" t="str">
        <f>IF('Section 10a Plan_Diffusion'!C213="","",'Section 10a Plan_Diffusion'!C213)</f>
        <v/>
      </c>
      <c r="K758" s="1177" t="str">
        <f>IF('Section 10a Plan_Diffusion'!D213="","",'Section 10a Plan_Diffusion'!D213)</f>
        <v/>
      </c>
      <c r="L758" s="43" t="str">
        <f>IF('Section 10a Plan_Diffusion'!E213="","",IF('Section 10a Plan_Diffusion'!E213="«Choisir»","",'Section 10a Plan_Diffusion'!E213))</f>
        <v/>
      </c>
      <c r="M758" s="43" t="str">
        <f>IF('Section 10a Plan_Diffusion'!F213="","",IF('Section 10a Plan_Diffusion'!F213="«Choisir»","",'Section 10a Plan_Diffusion'!F213))</f>
        <v/>
      </c>
      <c r="N758" s="43" t="str">
        <f>IF('Section 10a Plan_Diffusion'!G213="","",'Section 10a Plan_Diffusion'!G213)</f>
        <v/>
      </c>
      <c r="O758" s="43" t="str">
        <f>IF('Section 10a Plan_Diffusion'!H213="","",'Section 10a Plan_Diffusion'!H213)</f>
        <v/>
      </c>
      <c r="P758" s="43" t="str">
        <f>IF('Section 10a Plan_Diffusion'!I213="","",IF('Section 10a Plan_Diffusion'!I213="«Choisir»","",'Section 10a Plan_Diffusion'!I213))</f>
        <v/>
      </c>
      <c r="Q758" s="43" t="str">
        <f>IF('Section 10a Plan_Diffusion'!J213="","",IF('Section 10a Plan_Diffusion'!J213="«Choisir»","",'Section 10a Plan_Diffusion'!J213))</f>
        <v/>
      </c>
      <c r="R758" s="7" t="str">
        <f>IF('Section 10a Plan_Diffusion'!K213="","",'Section 10a Plan_Diffusion'!K213)</f>
        <v/>
      </c>
      <c r="S758" s="7" t="str">
        <f>IF('Section 10a Plan_Diffusion'!L213="","",'Section 10a Plan_Diffusion'!L213)</f>
        <v/>
      </c>
      <c r="T758" s="7" t="str">
        <f>IF('Section 10a Plan_Diffusion'!M213="","",'Section 10a Plan_Diffusion'!M213)</f>
        <v/>
      </c>
      <c r="U758" s="7" t="str">
        <f>IF('Section 10a Plan_Diffusion'!N213="","",'Section 10a Plan_Diffusion'!N213)</f>
        <v/>
      </c>
      <c r="V758" s="7">
        <f>'Section 10a Plan_Diffusion'!O213</f>
        <v>0</v>
      </c>
      <c r="W758" s="36">
        <f>'Section 10a Plan_Diffusion'!P213</f>
        <v>0</v>
      </c>
      <c r="X758" s="36">
        <f>'Section 10a Plan_Diffusion'!Q213</f>
        <v>0</v>
      </c>
      <c r="Y758" s="36">
        <f>'Section 10a Plan_Diffusion'!R213</f>
        <v>0</v>
      </c>
      <c r="Z758" s="36">
        <f>'Section 10a Plan_Diffusion'!S213</f>
        <v>0</v>
      </c>
      <c r="AA758" s="7">
        <f>'Section 10a Plan_Diffusion'!T213</f>
        <v>0</v>
      </c>
      <c r="AB758" s="7">
        <f>'Section 10a Plan_Diffusion'!U213</f>
        <v>0</v>
      </c>
    </row>
    <row r="759" spans="1:28">
      <c r="A759" s="7">
        <f>'Identification '!$F$11</f>
        <v>0</v>
      </c>
      <c r="B759" s="1276" t="str">
        <f>IF(AND('Identification '!$F$11="",'Identification '!$F$15&lt;&gt;""),'Identification '!$F$15,IF('Identification '!$F$11="","",IF('Identification '!$F$13="Inscrire le nom de votre organisme dans la cellule F15",'Identification '!$F$15,'Identification '!$F$13)))</f>
        <v/>
      </c>
      <c r="C759" s="7" t="str">
        <f>REF!$BM$8</f>
        <v>2026-2027</v>
      </c>
      <c r="D759" s="7" t="s">
        <v>3185</v>
      </c>
      <c r="E759" s="43" t="str">
        <f>'Identification '!$F$17</f>
        <v/>
      </c>
      <c r="F759" s="7" t="str">
        <f>'Identification '!$G$18</f>
        <v/>
      </c>
      <c r="G759" s="167" t="str">
        <f>IF('Section 10a Plan_Diffusion'!$D$6="","",'Section 10a Plan_Diffusion'!$D$6)</f>
        <v/>
      </c>
      <c r="H759" s="7" t="str">
        <f>IF('Section 10a Plan_Diffusion'!$D$8="","",'Section 10a Plan_Diffusion'!$D$8)</f>
        <v/>
      </c>
      <c r="I759" s="7" t="str">
        <f>IF('Section 10a Plan_Diffusion'!$K$8="","",'Section 10a Plan_Diffusion'!$K$8)</f>
        <v/>
      </c>
      <c r="J759" s="43" t="str">
        <f>IF('Section 10a Plan_Diffusion'!C214="","",'Section 10a Plan_Diffusion'!C214)</f>
        <v/>
      </c>
      <c r="K759" s="1177" t="str">
        <f>IF('Section 10a Plan_Diffusion'!D214="","",'Section 10a Plan_Diffusion'!D214)</f>
        <v/>
      </c>
      <c r="L759" s="43" t="str">
        <f>IF('Section 10a Plan_Diffusion'!E214="","",IF('Section 10a Plan_Diffusion'!E214="«Choisir»","",'Section 10a Plan_Diffusion'!E214))</f>
        <v/>
      </c>
      <c r="M759" s="43" t="str">
        <f>IF('Section 10a Plan_Diffusion'!F214="","",IF('Section 10a Plan_Diffusion'!F214="«Choisir»","",'Section 10a Plan_Diffusion'!F214))</f>
        <v/>
      </c>
      <c r="N759" s="43" t="str">
        <f>IF('Section 10a Plan_Diffusion'!G214="","",'Section 10a Plan_Diffusion'!G214)</f>
        <v/>
      </c>
      <c r="O759" s="43" t="str">
        <f>IF('Section 10a Plan_Diffusion'!H214="","",'Section 10a Plan_Diffusion'!H214)</f>
        <v/>
      </c>
      <c r="P759" s="43" t="str">
        <f>IF('Section 10a Plan_Diffusion'!I214="","",IF('Section 10a Plan_Diffusion'!I214="«Choisir»","",'Section 10a Plan_Diffusion'!I214))</f>
        <v/>
      </c>
      <c r="Q759" s="43" t="str">
        <f>IF('Section 10a Plan_Diffusion'!J214="","",IF('Section 10a Plan_Diffusion'!J214="«Choisir»","",'Section 10a Plan_Diffusion'!J214))</f>
        <v/>
      </c>
      <c r="R759" s="7" t="str">
        <f>IF('Section 10a Plan_Diffusion'!K214="","",'Section 10a Plan_Diffusion'!K214)</f>
        <v/>
      </c>
      <c r="S759" s="7" t="str">
        <f>IF('Section 10a Plan_Diffusion'!L214="","",'Section 10a Plan_Diffusion'!L214)</f>
        <v/>
      </c>
      <c r="T759" s="7" t="str">
        <f>IF('Section 10a Plan_Diffusion'!M214="","",'Section 10a Plan_Diffusion'!M214)</f>
        <v/>
      </c>
      <c r="U759" s="7" t="str">
        <f>IF('Section 10a Plan_Diffusion'!N214="","",'Section 10a Plan_Diffusion'!N214)</f>
        <v/>
      </c>
      <c r="V759" s="7">
        <f>'Section 10a Plan_Diffusion'!O214</f>
        <v>0</v>
      </c>
      <c r="W759" s="36">
        <f>'Section 10a Plan_Diffusion'!P214</f>
        <v>0</v>
      </c>
      <c r="X759" s="36">
        <f>'Section 10a Plan_Diffusion'!Q214</f>
        <v>0</v>
      </c>
      <c r="Y759" s="36">
        <f>'Section 10a Plan_Diffusion'!R214</f>
        <v>0</v>
      </c>
      <c r="Z759" s="36">
        <f>'Section 10a Plan_Diffusion'!S214</f>
        <v>0</v>
      </c>
      <c r="AA759" s="7">
        <f>'Section 10a Plan_Diffusion'!T214</f>
        <v>0</v>
      </c>
      <c r="AB759" s="7">
        <f>'Section 10a Plan_Diffusion'!U214</f>
        <v>0</v>
      </c>
    </row>
    <row r="760" spans="1:28">
      <c r="A760" s="7">
        <f>'Identification '!$F$11</f>
        <v>0</v>
      </c>
      <c r="B760" s="1276" t="str">
        <f>IF(AND('Identification '!$F$11="",'Identification '!$F$15&lt;&gt;""),'Identification '!$F$15,IF('Identification '!$F$11="","",IF('Identification '!$F$13="Inscrire le nom de votre organisme dans la cellule F15",'Identification '!$F$15,'Identification '!$F$13)))</f>
        <v/>
      </c>
      <c r="C760" s="7" t="str">
        <f>REF!$BM$8</f>
        <v>2026-2027</v>
      </c>
      <c r="D760" s="7" t="s">
        <v>3185</v>
      </c>
      <c r="E760" s="43" t="str">
        <f>'Identification '!$F$17</f>
        <v/>
      </c>
      <c r="F760" s="7" t="str">
        <f>'Identification '!$G$18</f>
        <v/>
      </c>
      <c r="G760" s="167" t="str">
        <f>IF('Section 10a Plan_Diffusion'!$D$6="","",'Section 10a Plan_Diffusion'!$D$6)</f>
        <v/>
      </c>
      <c r="H760" s="7" t="str">
        <f>IF('Section 10a Plan_Diffusion'!$D$8="","",'Section 10a Plan_Diffusion'!$D$8)</f>
        <v/>
      </c>
      <c r="I760" s="7" t="str">
        <f>IF('Section 10a Plan_Diffusion'!$K$8="","",'Section 10a Plan_Diffusion'!$K$8)</f>
        <v/>
      </c>
      <c r="J760" s="43" t="str">
        <f>IF('Section 10a Plan_Diffusion'!C215="","",'Section 10a Plan_Diffusion'!C215)</f>
        <v/>
      </c>
      <c r="K760" s="1177" t="str">
        <f>IF('Section 10a Plan_Diffusion'!D215="","",'Section 10a Plan_Diffusion'!D215)</f>
        <v/>
      </c>
      <c r="L760" s="43" t="str">
        <f>IF('Section 10a Plan_Diffusion'!E215="","",IF('Section 10a Plan_Diffusion'!E215="«Choisir»","",'Section 10a Plan_Diffusion'!E215))</f>
        <v/>
      </c>
      <c r="M760" s="43" t="str">
        <f>IF('Section 10a Plan_Diffusion'!F215="","",IF('Section 10a Plan_Diffusion'!F215="«Choisir»","",'Section 10a Plan_Diffusion'!F215))</f>
        <v/>
      </c>
      <c r="N760" s="43" t="str">
        <f>IF('Section 10a Plan_Diffusion'!G215="","",'Section 10a Plan_Diffusion'!G215)</f>
        <v/>
      </c>
      <c r="O760" s="43" t="str">
        <f>IF('Section 10a Plan_Diffusion'!H215="","",'Section 10a Plan_Diffusion'!H215)</f>
        <v/>
      </c>
      <c r="P760" s="43" t="str">
        <f>IF('Section 10a Plan_Diffusion'!I215="","",IF('Section 10a Plan_Diffusion'!I215="«Choisir»","",'Section 10a Plan_Diffusion'!I215))</f>
        <v/>
      </c>
      <c r="Q760" s="43" t="str">
        <f>IF('Section 10a Plan_Diffusion'!J215="","",IF('Section 10a Plan_Diffusion'!J215="«Choisir»","",'Section 10a Plan_Diffusion'!J215))</f>
        <v/>
      </c>
      <c r="R760" s="7" t="str">
        <f>IF('Section 10a Plan_Diffusion'!K215="","",'Section 10a Plan_Diffusion'!K215)</f>
        <v/>
      </c>
      <c r="S760" s="7" t="str">
        <f>IF('Section 10a Plan_Diffusion'!L215="","",'Section 10a Plan_Diffusion'!L215)</f>
        <v/>
      </c>
      <c r="T760" s="7" t="str">
        <f>IF('Section 10a Plan_Diffusion'!M215="","",'Section 10a Plan_Diffusion'!M215)</f>
        <v/>
      </c>
      <c r="U760" s="7" t="str">
        <f>IF('Section 10a Plan_Diffusion'!N215="","",'Section 10a Plan_Diffusion'!N215)</f>
        <v/>
      </c>
      <c r="V760" s="7">
        <f>'Section 10a Plan_Diffusion'!O215</f>
        <v>0</v>
      </c>
      <c r="W760" s="36">
        <f>'Section 10a Plan_Diffusion'!P215</f>
        <v>0</v>
      </c>
      <c r="X760" s="36">
        <f>'Section 10a Plan_Diffusion'!Q215</f>
        <v>0</v>
      </c>
      <c r="Y760" s="36">
        <f>'Section 10a Plan_Diffusion'!R215</f>
        <v>0</v>
      </c>
      <c r="Z760" s="36">
        <f>'Section 10a Plan_Diffusion'!S215</f>
        <v>0</v>
      </c>
      <c r="AA760" s="7">
        <f>'Section 10a Plan_Diffusion'!T215</f>
        <v>0</v>
      </c>
      <c r="AB760" s="7">
        <f>'Section 10a Plan_Diffusion'!U215</f>
        <v>0</v>
      </c>
    </row>
    <row r="761" spans="1:28">
      <c r="A761" s="7">
        <f>'Identification '!$F$11</f>
        <v>0</v>
      </c>
      <c r="B761" s="1276" t="str">
        <f>IF(AND('Identification '!$F$11="",'Identification '!$F$15&lt;&gt;""),'Identification '!$F$15,IF('Identification '!$F$11="","",IF('Identification '!$F$13="Inscrire le nom de votre organisme dans la cellule F15",'Identification '!$F$15,'Identification '!$F$13)))</f>
        <v/>
      </c>
      <c r="C761" s="7" t="str">
        <f>REF!$BM$8</f>
        <v>2026-2027</v>
      </c>
      <c r="D761" s="7" t="s">
        <v>3185</v>
      </c>
      <c r="E761" s="43" t="str">
        <f>'Identification '!$F$17</f>
        <v/>
      </c>
      <c r="F761" s="7" t="str">
        <f>'Identification '!$G$18</f>
        <v/>
      </c>
      <c r="G761" s="167" t="str">
        <f>IF('Section 10a Plan_Diffusion'!$D$6="","",'Section 10a Plan_Diffusion'!$D$6)</f>
        <v/>
      </c>
      <c r="H761" s="7" t="str">
        <f>IF('Section 10a Plan_Diffusion'!$D$8="","",'Section 10a Plan_Diffusion'!$D$8)</f>
        <v/>
      </c>
      <c r="I761" s="7" t="str">
        <f>IF('Section 10a Plan_Diffusion'!$K$8="","",'Section 10a Plan_Diffusion'!$K$8)</f>
        <v/>
      </c>
      <c r="J761" s="43" t="str">
        <f>IF('Section 10a Plan_Diffusion'!C216="","",'Section 10a Plan_Diffusion'!C216)</f>
        <v/>
      </c>
      <c r="K761" s="1177" t="str">
        <f>IF('Section 10a Plan_Diffusion'!D216="","",'Section 10a Plan_Diffusion'!D216)</f>
        <v/>
      </c>
      <c r="L761" s="43" t="str">
        <f>IF('Section 10a Plan_Diffusion'!E216="","",IF('Section 10a Plan_Diffusion'!E216="«Choisir»","",'Section 10a Plan_Diffusion'!E216))</f>
        <v/>
      </c>
      <c r="M761" s="43" t="str">
        <f>IF('Section 10a Plan_Diffusion'!F216="","",IF('Section 10a Plan_Diffusion'!F216="«Choisir»","",'Section 10a Plan_Diffusion'!F216))</f>
        <v/>
      </c>
      <c r="N761" s="43" t="str">
        <f>IF('Section 10a Plan_Diffusion'!G216="","",'Section 10a Plan_Diffusion'!G216)</f>
        <v/>
      </c>
      <c r="O761" s="43" t="str">
        <f>IF('Section 10a Plan_Diffusion'!H216="","",'Section 10a Plan_Diffusion'!H216)</f>
        <v/>
      </c>
      <c r="P761" s="43" t="str">
        <f>IF('Section 10a Plan_Diffusion'!I216="","",IF('Section 10a Plan_Diffusion'!I216="«Choisir»","",'Section 10a Plan_Diffusion'!I216))</f>
        <v/>
      </c>
      <c r="Q761" s="43" t="str">
        <f>IF('Section 10a Plan_Diffusion'!J216="","",IF('Section 10a Plan_Diffusion'!J216="«Choisir»","",'Section 10a Plan_Diffusion'!J216))</f>
        <v/>
      </c>
      <c r="R761" s="7" t="str">
        <f>IF('Section 10a Plan_Diffusion'!K216="","",'Section 10a Plan_Diffusion'!K216)</f>
        <v/>
      </c>
      <c r="S761" s="7" t="str">
        <f>IF('Section 10a Plan_Diffusion'!L216="","",'Section 10a Plan_Diffusion'!L216)</f>
        <v/>
      </c>
      <c r="T761" s="7" t="str">
        <f>IF('Section 10a Plan_Diffusion'!M216="","",'Section 10a Plan_Diffusion'!M216)</f>
        <v/>
      </c>
      <c r="U761" s="7" t="str">
        <f>IF('Section 10a Plan_Diffusion'!N216="","",'Section 10a Plan_Diffusion'!N216)</f>
        <v/>
      </c>
      <c r="V761" s="7">
        <f>'Section 10a Plan_Diffusion'!O216</f>
        <v>0</v>
      </c>
      <c r="W761" s="36">
        <f>'Section 10a Plan_Diffusion'!P216</f>
        <v>0</v>
      </c>
      <c r="X761" s="36">
        <f>'Section 10a Plan_Diffusion'!Q216</f>
        <v>0</v>
      </c>
      <c r="Y761" s="36">
        <f>'Section 10a Plan_Diffusion'!R216</f>
        <v>0</v>
      </c>
      <c r="Z761" s="36">
        <f>'Section 10a Plan_Diffusion'!S216</f>
        <v>0</v>
      </c>
      <c r="AA761" s="7">
        <f>'Section 10a Plan_Diffusion'!T216</f>
        <v>0</v>
      </c>
      <c r="AB761" s="7">
        <f>'Section 10a Plan_Diffusion'!U216</f>
        <v>0</v>
      </c>
    </row>
    <row r="762" spans="1:28">
      <c r="A762" s="7">
        <f>'Identification '!$F$11</f>
        <v>0</v>
      </c>
      <c r="B762" s="1276" t="str">
        <f>IF(AND('Identification '!$F$11="",'Identification '!$F$15&lt;&gt;""),'Identification '!$F$15,IF('Identification '!$F$11="","",IF('Identification '!$F$13="Inscrire le nom de votre organisme dans la cellule F15",'Identification '!$F$15,'Identification '!$F$13)))</f>
        <v/>
      </c>
      <c r="C762" s="7" t="str">
        <f>REF!$BM$8</f>
        <v>2026-2027</v>
      </c>
      <c r="D762" s="7" t="s">
        <v>3185</v>
      </c>
      <c r="E762" s="43" t="str">
        <f>'Identification '!$F$17</f>
        <v/>
      </c>
      <c r="F762" s="7" t="str">
        <f>'Identification '!$G$18</f>
        <v/>
      </c>
      <c r="G762" s="167" t="str">
        <f>IF('Section 10a Plan_Diffusion'!$D$6="","",'Section 10a Plan_Diffusion'!$D$6)</f>
        <v/>
      </c>
      <c r="H762" s="7" t="str">
        <f>IF('Section 10a Plan_Diffusion'!$D$8="","",'Section 10a Plan_Diffusion'!$D$8)</f>
        <v/>
      </c>
      <c r="I762" s="7" t="str">
        <f>IF('Section 10a Plan_Diffusion'!$K$8="","",'Section 10a Plan_Diffusion'!$K$8)</f>
        <v/>
      </c>
      <c r="J762" s="43" t="str">
        <f>IF('Section 10a Plan_Diffusion'!C217="","",'Section 10a Plan_Diffusion'!C217)</f>
        <v/>
      </c>
      <c r="K762" s="1177" t="str">
        <f>IF('Section 10a Plan_Diffusion'!D217="","",'Section 10a Plan_Diffusion'!D217)</f>
        <v/>
      </c>
      <c r="L762" s="43" t="str">
        <f>IF('Section 10a Plan_Diffusion'!E217="","",IF('Section 10a Plan_Diffusion'!E217="«Choisir»","",'Section 10a Plan_Diffusion'!E217))</f>
        <v/>
      </c>
      <c r="M762" s="43" t="str">
        <f>IF('Section 10a Plan_Diffusion'!F217="","",IF('Section 10a Plan_Diffusion'!F217="«Choisir»","",'Section 10a Plan_Diffusion'!F217))</f>
        <v/>
      </c>
      <c r="N762" s="43" t="str">
        <f>IF('Section 10a Plan_Diffusion'!G217="","",'Section 10a Plan_Diffusion'!G217)</f>
        <v/>
      </c>
      <c r="O762" s="43" t="str">
        <f>IF('Section 10a Plan_Diffusion'!H217="","",'Section 10a Plan_Diffusion'!H217)</f>
        <v/>
      </c>
      <c r="P762" s="43" t="str">
        <f>IF('Section 10a Plan_Diffusion'!I217="","",IF('Section 10a Plan_Diffusion'!I217="«Choisir»","",'Section 10a Plan_Diffusion'!I217))</f>
        <v/>
      </c>
      <c r="Q762" s="43" t="str">
        <f>IF('Section 10a Plan_Diffusion'!J217="","",IF('Section 10a Plan_Diffusion'!J217="«Choisir»","",'Section 10a Plan_Diffusion'!J217))</f>
        <v/>
      </c>
      <c r="R762" s="7" t="str">
        <f>IF('Section 10a Plan_Diffusion'!K217="","",'Section 10a Plan_Diffusion'!K217)</f>
        <v/>
      </c>
      <c r="S762" s="7" t="str">
        <f>IF('Section 10a Plan_Diffusion'!L217="","",'Section 10a Plan_Diffusion'!L217)</f>
        <v/>
      </c>
      <c r="T762" s="7" t="str">
        <f>IF('Section 10a Plan_Diffusion'!M217="","",'Section 10a Plan_Diffusion'!M217)</f>
        <v/>
      </c>
      <c r="U762" s="7" t="str">
        <f>IF('Section 10a Plan_Diffusion'!N217="","",'Section 10a Plan_Diffusion'!N217)</f>
        <v/>
      </c>
      <c r="V762" s="7">
        <f>'Section 10a Plan_Diffusion'!O217</f>
        <v>0</v>
      </c>
      <c r="W762" s="36">
        <f>'Section 10a Plan_Diffusion'!P217</f>
        <v>0</v>
      </c>
      <c r="X762" s="36">
        <f>'Section 10a Plan_Diffusion'!Q217</f>
        <v>0</v>
      </c>
      <c r="Y762" s="36">
        <f>'Section 10a Plan_Diffusion'!R217</f>
        <v>0</v>
      </c>
      <c r="Z762" s="36">
        <f>'Section 10a Plan_Diffusion'!S217</f>
        <v>0</v>
      </c>
      <c r="AA762" s="7">
        <f>'Section 10a Plan_Diffusion'!T217</f>
        <v>0</v>
      </c>
      <c r="AB762" s="7">
        <f>'Section 10a Plan_Diffusion'!U217</f>
        <v>0</v>
      </c>
    </row>
    <row r="763" spans="1:28">
      <c r="A763" s="7">
        <f>'Identification '!$F$11</f>
        <v>0</v>
      </c>
      <c r="B763" s="1276" t="str">
        <f>IF(AND('Identification '!$F$11="",'Identification '!$F$15&lt;&gt;""),'Identification '!$F$15,IF('Identification '!$F$11="","",IF('Identification '!$F$13="Inscrire le nom de votre organisme dans la cellule F15",'Identification '!$F$15,'Identification '!$F$13)))</f>
        <v/>
      </c>
      <c r="C763" s="7" t="str">
        <f>REF!$BM$8</f>
        <v>2026-2027</v>
      </c>
      <c r="D763" s="7" t="s">
        <v>3185</v>
      </c>
      <c r="E763" s="43" t="str">
        <f>'Identification '!$F$17</f>
        <v/>
      </c>
      <c r="F763" s="7" t="str">
        <f>'Identification '!$G$18</f>
        <v/>
      </c>
      <c r="G763" s="167" t="str">
        <f>IF('Section 10a Plan_Diffusion'!$D$6="","",'Section 10a Plan_Diffusion'!$D$6)</f>
        <v/>
      </c>
      <c r="H763" s="7" t="str">
        <f>IF('Section 10a Plan_Diffusion'!$D$8="","",'Section 10a Plan_Diffusion'!$D$8)</f>
        <v/>
      </c>
      <c r="I763" s="7" t="str">
        <f>IF('Section 10a Plan_Diffusion'!$K$8="","",'Section 10a Plan_Diffusion'!$K$8)</f>
        <v/>
      </c>
      <c r="J763" s="43" t="str">
        <f>IF('Section 10a Plan_Diffusion'!C218="","",'Section 10a Plan_Diffusion'!C218)</f>
        <v/>
      </c>
      <c r="K763" s="1177" t="str">
        <f>IF('Section 10a Plan_Diffusion'!D218="","",'Section 10a Plan_Diffusion'!D218)</f>
        <v/>
      </c>
      <c r="L763" s="43" t="str">
        <f>IF('Section 10a Plan_Diffusion'!E218="","",IF('Section 10a Plan_Diffusion'!E218="«Choisir»","",'Section 10a Plan_Diffusion'!E218))</f>
        <v/>
      </c>
      <c r="M763" s="43" t="str">
        <f>IF('Section 10a Plan_Diffusion'!F218="","",IF('Section 10a Plan_Diffusion'!F218="«Choisir»","",'Section 10a Plan_Diffusion'!F218))</f>
        <v/>
      </c>
      <c r="N763" s="43" t="str">
        <f>IF('Section 10a Plan_Diffusion'!G218="","",'Section 10a Plan_Diffusion'!G218)</f>
        <v/>
      </c>
      <c r="O763" s="43" t="str">
        <f>IF('Section 10a Plan_Diffusion'!H218="","",'Section 10a Plan_Diffusion'!H218)</f>
        <v/>
      </c>
      <c r="P763" s="43" t="str">
        <f>IF('Section 10a Plan_Diffusion'!I218="","",IF('Section 10a Plan_Diffusion'!I218="«Choisir»","",'Section 10a Plan_Diffusion'!I218))</f>
        <v/>
      </c>
      <c r="Q763" s="43" t="str">
        <f>IF('Section 10a Plan_Diffusion'!J218="","",IF('Section 10a Plan_Diffusion'!J218="«Choisir»","",'Section 10a Plan_Diffusion'!J218))</f>
        <v/>
      </c>
      <c r="R763" s="7" t="str">
        <f>IF('Section 10a Plan_Diffusion'!K218="","",'Section 10a Plan_Diffusion'!K218)</f>
        <v/>
      </c>
      <c r="S763" s="7" t="str">
        <f>IF('Section 10a Plan_Diffusion'!L218="","",'Section 10a Plan_Diffusion'!L218)</f>
        <v/>
      </c>
      <c r="T763" s="7" t="str">
        <f>IF('Section 10a Plan_Diffusion'!M218="","",'Section 10a Plan_Diffusion'!M218)</f>
        <v/>
      </c>
      <c r="U763" s="7" t="str">
        <f>IF('Section 10a Plan_Diffusion'!N218="","",'Section 10a Plan_Diffusion'!N218)</f>
        <v/>
      </c>
      <c r="V763" s="7">
        <f>'Section 10a Plan_Diffusion'!O218</f>
        <v>0</v>
      </c>
      <c r="W763" s="36">
        <f>'Section 10a Plan_Diffusion'!P218</f>
        <v>0</v>
      </c>
      <c r="X763" s="36">
        <f>'Section 10a Plan_Diffusion'!Q218</f>
        <v>0</v>
      </c>
      <c r="Y763" s="36">
        <f>'Section 10a Plan_Diffusion'!R218</f>
        <v>0</v>
      </c>
      <c r="Z763" s="36">
        <f>'Section 10a Plan_Diffusion'!S218</f>
        <v>0</v>
      </c>
      <c r="AA763" s="7">
        <f>'Section 10a Plan_Diffusion'!T218</f>
        <v>0</v>
      </c>
      <c r="AB763" s="7">
        <f>'Section 10a Plan_Diffusion'!U218</f>
        <v>0</v>
      </c>
    </row>
    <row r="764" spans="1:28">
      <c r="A764" s="7">
        <f>'Identification '!$F$11</f>
        <v>0</v>
      </c>
      <c r="B764" s="1276" t="str">
        <f>IF(AND('Identification '!$F$11="",'Identification '!$F$15&lt;&gt;""),'Identification '!$F$15,IF('Identification '!$F$11="","",IF('Identification '!$F$13="Inscrire le nom de votre organisme dans la cellule F15",'Identification '!$F$15,'Identification '!$F$13)))</f>
        <v/>
      </c>
      <c r="C764" s="7" t="str">
        <f>REF!$BM$8</f>
        <v>2026-2027</v>
      </c>
      <c r="D764" s="7" t="s">
        <v>3185</v>
      </c>
      <c r="E764" s="43" t="str">
        <f>'Identification '!$F$17</f>
        <v/>
      </c>
      <c r="F764" s="7" t="str">
        <f>'Identification '!$G$18</f>
        <v/>
      </c>
      <c r="G764" s="167" t="str">
        <f>IF('Section 10a Plan_Diffusion'!$D$6="","",'Section 10a Plan_Diffusion'!$D$6)</f>
        <v/>
      </c>
      <c r="H764" s="7" t="str">
        <f>IF('Section 10a Plan_Diffusion'!$D$8="","",'Section 10a Plan_Diffusion'!$D$8)</f>
        <v/>
      </c>
      <c r="I764" s="7" t="str">
        <f>IF('Section 10a Plan_Diffusion'!$K$8="","",'Section 10a Plan_Diffusion'!$K$8)</f>
        <v/>
      </c>
      <c r="J764" s="43" t="str">
        <f>IF('Section 10a Plan_Diffusion'!C219="","",'Section 10a Plan_Diffusion'!C219)</f>
        <v/>
      </c>
      <c r="K764" s="1177" t="str">
        <f>IF('Section 10a Plan_Diffusion'!D219="","",'Section 10a Plan_Diffusion'!D219)</f>
        <v/>
      </c>
      <c r="L764" s="43" t="str">
        <f>IF('Section 10a Plan_Diffusion'!E219="","",IF('Section 10a Plan_Diffusion'!E219="«Choisir»","",'Section 10a Plan_Diffusion'!E219))</f>
        <v/>
      </c>
      <c r="M764" s="43" t="str">
        <f>IF('Section 10a Plan_Diffusion'!F219="","",IF('Section 10a Plan_Diffusion'!F219="«Choisir»","",'Section 10a Plan_Diffusion'!F219))</f>
        <v/>
      </c>
      <c r="N764" s="43" t="str">
        <f>IF('Section 10a Plan_Diffusion'!G219="","",'Section 10a Plan_Diffusion'!G219)</f>
        <v/>
      </c>
      <c r="O764" s="43" t="str">
        <f>IF('Section 10a Plan_Diffusion'!H219="","",'Section 10a Plan_Diffusion'!H219)</f>
        <v/>
      </c>
      <c r="P764" s="43" t="str">
        <f>IF('Section 10a Plan_Diffusion'!I219="","",IF('Section 10a Plan_Diffusion'!I219="«Choisir»","",'Section 10a Plan_Diffusion'!I219))</f>
        <v/>
      </c>
      <c r="Q764" s="43" t="str">
        <f>IF('Section 10a Plan_Diffusion'!J219="","",IF('Section 10a Plan_Diffusion'!J219="«Choisir»","",'Section 10a Plan_Diffusion'!J219))</f>
        <v/>
      </c>
      <c r="R764" s="7" t="str">
        <f>IF('Section 10a Plan_Diffusion'!K219="","",'Section 10a Plan_Diffusion'!K219)</f>
        <v/>
      </c>
      <c r="S764" s="7" t="str">
        <f>IF('Section 10a Plan_Diffusion'!L219="","",'Section 10a Plan_Diffusion'!L219)</f>
        <v/>
      </c>
      <c r="T764" s="7" t="str">
        <f>IF('Section 10a Plan_Diffusion'!M219="","",'Section 10a Plan_Diffusion'!M219)</f>
        <v/>
      </c>
      <c r="U764" s="7" t="str">
        <f>IF('Section 10a Plan_Diffusion'!N219="","",'Section 10a Plan_Diffusion'!N219)</f>
        <v/>
      </c>
      <c r="V764" s="7">
        <f>'Section 10a Plan_Diffusion'!O219</f>
        <v>0</v>
      </c>
      <c r="W764" s="36">
        <f>'Section 10a Plan_Diffusion'!P219</f>
        <v>0</v>
      </c>
      <c r="X764" s="36">
        <f>'Section 10a Plan_Diffusion'!Q219</f>
        <v>0</v>
      </c>
      <c r="Y764" s="36">
        <f>'Section 10a Plan_Diffusion'!R219</f>
        <v>0</v>
      </c>
      <c r="Z764" s="36">
        <f>'Section 10a Plan_Diffusion'!S219</f>
        <v>0</v>
      </c>
      <c r="AA764" s="7">
        <f>'Section 10a Plan_Diffusion'!T219</f>
        <v>0</v>
      </c>
      <c r="AB764" s="7">
        <f>'Section 10a Plan_Diffusion'!U219</f>
        <v>0</v>
      </c>
    </row>
    <row r="765" spans="1:28">
      <c r="A765" s="7">
        <f>'Identification '!$F$11</f>
        <v>0</v>
      </c>
      <c r="B765" s="1276" t="str">
        <f>IF(AND('Identification '!$F$11="",'Identification '!$F$15&lt;&gt;""),'Identification '!$F$15,IF('Identification '!$F$11="","",IF('Identification '!$F$13="Inscrire le nom de votre organisme dans la cellule F15",'Identification '!$F$15,'Identification '!$F$13)))</f>
        <v/>
      </c>
      <c r="C765" s="7" t="str">
        <f>REF!$BM$8</f>
        <v>2026-2027</v>
      </c>
      <c r="D765" s="7" t="s">
        <v>3185</v>
      </c>
      <c r="E765" s="43" t="str">
        <f>'Identification '!$F$17</f>
        <v/>
      </c>
      <c r="F765" s="7" t="str">
        <f>'Identification '!$G$18</f>
        <v/>
      </c>
      <c r="G765" s="167" t="str">
        <f>IF('Section 10a Plan_Diffusion'!$D$6="","",'Section 10a Plan_Diffusion'!$D$6)</f>
        <v/>
      </c>
      <c r="H765" s="7" t="str">
        <f>IF('Section 10a Plan_Diffusion'!$D$8="","",'Section 10a Plan_Diffusion'!$D$8)</f>
        <v/>
      </c>
      <c r="I765" s="7" t="str">
        <f>IF('Section 10a Plan_Diffusion'!$K$8="","",'Section 10a Plan_Diffusion'!$K$8)</f>
        <v/>
      </c>
      <c r="J765" s="43" t="str">
        <f>IF('Section 10a Plan_Diffusion'!C220="","",'Section 10a Plan_Diffusion'!C220)</f>
        <v/>
      </c>
      <c r="K765" s="1177" t="str">
        <f>IF('Section 10a Plan_Diffusion'!D220="","",'Section 10a Plan_Diffusion'!D220)</f>
        <v/>
      </c>
      <c r="L765" s="43" t="str">
        <f>IF('Section 10a Plan_Diffusion'!E220="","",IF('Section 10a Plan_Diffusion'!E220="«Choisir»","",'Section 10a Plan_Diffusion'!E220))</f>
        <v/>
      </c>
      <c r="M765" s="43" t="str">
        <f>IF('Section 10a Plan_Diffusion'!F220="","",IF('Section 10a Plan_Diffusion'!F220="«Choisir»","",'Section 10a Plan_Diffusion'!F220))</f>
        <v/>
      </c>
      <c r="N765" s="43" t="str">
        <f>IF('Section 10a Plan_Diffusion'!G220="","",'Section 10a Plan_Diffusion'!G220)</f>
        <v/>
      </c>
      <c r="O765" s="43" t="str">
        <f>IF('Section 10a Plan_Diffusion'!H220="","",'Section 10a Plan_Diffusion'!H220)</f>
        <v/>
      </c>
      <c r="P765" s="43" t="str">
        <f>IF('Section 10a Plan_Diffusion'!I220="","",IF('Section 10a Plan_Diffusion'!I220="«Choisir»","",'Section 10a Plan_Diffusion'!I220))</f>
        <v/>
      </c>
      <c r="Q765" s="43" t="str">
        <f>IF('Section 10a Plan_Diffusion'!J220="","",IF('Section 10a Plan_Diffusion'!J220="«Choisir»","",'Section 10a Plan_Diffusion'!J220))</f>
        <v/>
      </c>
      <c r="R765" s="7" t="str">
        <f>IF('Section 10a Plan_Diffusion'!K220="","",'Section 10a Plan_Diffusion'!K220)</f>
        <v/>
      </c>
      <c r="S765" s="7" t="str">
        <f>IF('Section 10a Plan_Diffusion'!L220="","",'Section 10a Plan_Diffusion'!L220)</f>
        <v/>
      </c>
      <c r="T765" s="7" t="str">
        <f>IF('Section 10a Plan_Diffusion'!M220="","",'Section 10a Plan_Diffusion'!M220)</f>
        <v/>
      </c>
      <c r="U765" s="7" t="str">
        <f>IF('Section 10a Plan_Diffusion'!N220="","",'Section 10a Plan_Diffusion'!N220)</f>
        <v/>
      </c>
      <c r="V765" s="7">
        <f>'Section 10a Plan_Diffusion'!O220</f>
        <v>0</v>
      </c>
      <c r="W765" s="36">
        <f>'Section 10a Plan_Diffusion'!P220</f>
        <v>0</v>
      </c>
      <c r="X765" s="36">
        <f>'Section 10a Plan_Diffusion'!Q220</f>
        <v>0</v>
      </c>
      <c r="Y765" s="36">
        <f>'Section 10a Plan_Diffusion'!R220</f>
        <v>0</v>
      </c>
      <c r="Z765" s="36">
        <f>'Section 10a Plan_Diffusion'!S220</f>
        <v>0</v>
      </c>
      <c r="AA765" s="7">
        <f>'Section 10a Plan_Diffusion'!T220</f>
        <v>0</v>
      </c>
      <c r="AB765" s="7">
        <f>'Section 10a Plan_Diffusion'!U220</f>
        <v>0</v>
      </c>
    </row>
    <row r="766" spans="1:28">
      <c r="A766" s="7">
        <f>'Identification '!$F$11</f>
        <v>0</v>
      </c>
      <c r="B766" s="1276" t="str">
        <f>IF(AND('Identification '!$F$11="",'Identification '!$F$15&lt;&gt;""),'Identification '!$F$15,IF('Identification '!$F$11="","",IF('Identification '!$F$13="Inscrire le nom de votre organisme dans la cellule F15",'Identification '!$F$15,'Identification '!$F$13)))</f>
        <v/>
      </c>
      <c r="C766" s="7" t="str">
        <f>REF!$BM$8</f>
        <v>2026-2027</v>
      </c>
      <c r="D766" s="7" t="s">
        <v>3185</v>
      </c>
      <c r="E766" s="43" t="str">
        <f>'Identification '!$F$17</f>
        <v/>
      </c>
      <c r="F766" s="7" t="str">
        <f>'Identification '!$G$18</f>
        <v/>
      </c>
      <c r="G766" s="167" t="str">
        <f>IF('Section 10a Plan_Diffusion'!$D$6="","",'Section 10a Plan_Diffusion'!$D$6)</f>
        <v/>
      </c>
      <c r="H766" s="7" t="str">
        <f>IF('Section 10a Plan_Diffusion'!$D$8="","",'Section 10a Plan_Diffusion'!$D$8)</f>
        <v/>
      </c>
      <c r="I766" s="7" t="str">
        <f>IF('Section 10a Plan_Diffusion'!$K$8="","",'Section 10a Plan_Diffusion'!$K$8)</f>
        <v/>
      </c>
      <c r="J766" s="43" t="str">
        <f>IF('Section 10a Plan_Diffusion'!C221="","",'Section 10a Plan_Diffusion'!C221)</f>
        <v/>
      </c>
      <c r="K766" s="1177" t="str">
        <f>IF('Section 10a Plan_Diffusion'!D221="","",'Section 10a Plan_Diffusion'!D221)</f>
        <v/>
      </c>
      <c r="L766" s="43" t="str">
        <f>IF('Section 10a Plan_Diffusion'!E221="","",IF('Section 10a Plan_Diffusion'!E221="«Choisir»","",'Section 10a Plan_Diffusion'!E221))</f>
        <v/>
      </c>
      <c r="M766" s="43" t="str">
        <f>IF('Section 10a Plan_Diffusion'!F221="","",IF('Section 10a Plan_Diffusion'!F221="«Choisir»","",'Section 10a Plan_Diffusion'!F221))</f>
        <v/>
      </c>
      <c r="N766" s="43" t="str">
        <f>IF('Section 10a Plan_Diffusion'!G221="","",'Section 10a Plan_Diffusion'!G221)</f>
        <v/>
      </c>
      <c r="O766" s="43" t="str">
        <f>IF('Section 10a Plan_Diffusion'!H221="","",'Section 10a Plan_Diffusion'!H221)</f>
        <v/>
      </c>
      <c r="P766" s="43" t="str">
        <f>IF('Section 10a Plan_Diffusion'!I221="","",IF('Section 10a Plan_Diffusion'!I221="«Choisir»","",'Section 10a Plan_Diffusion'!I221))</f>
        <v/>
      </c>
      <c r="Q766" s="43" t="str">
        <f>IF('Section 10a Plan_Diffusion'!J221="","",IF('Section 10a Plan_Diffusion'!J221="«Choisir»","",'Section 10a Plan_Diffusion'!J221))</f>
        <v/>
      </c>
      <c r="R766" s="7" t="str">
        <f>IF('Section 10a Plan_Diffusion'!K221="","",'Section 10a Plan_Diffusion'!K221)</f>
        <v/>
      </c>
      <c r="S766" s="7" t="str">
        <f>IF('Section 10a Plan_Diffusion'!L221="","",'Section 10a Plan_Diffusion'!L221)</f>
        <v/>
      </c>
      <c r="T766" s="7" t="str">
        <f>IF('Section 10a Plan_Diffusion'!M221="","",'Section 10a Plan_Diffusion'!M221)</f>
        <v/>
      </c>
      <c r="U766" s="7" t="str">
        <f>IF('Section 10a Plan_Diffusion'!N221="","",'Section 10a Plan_Diffusion'!N221)</f>
        <v/>
      </c>
      <c r="V766" s="7">
        <f>'Section 10a Plan_Diffusion'!O221</f>
        <v>0</v>
      </c>
      <c r="W766" s="36">
        <f>'Section 10a Plan_Diffusion'!P221</f>
        <v>0</v>
      </c>
      <c r="X766" s="36">
        <f>'Section 10a Plan_Diffusion'!Q221</f>
        <v>0</v>
      </c>
      <c r="Y766" s="36">
        <f>'Section 10a Plan_Diffusion'!R221</f>
        <v>0</v>
      </c>
      <c r="Z766" s="36">
        <f>'Section 10a Plan_Diffusion'!S221</f>
        <v>0</v>
      </c>
      <c r="AA766" s="7">
        <f>'Section 10a Plan_Diffusion'!T221</f>
        <v>0</v>
      </c>
      <c r="AB766" s="7">
        <f>'Section 10a Plan_Diffusion'!U221</f>
        <v>0</v>
      </c>
    </row>
    <row r="767" spans="1:28">
      <c r="A767" s="7">
        <f>'Identification '!$F$11</f>
        <v>0</v>
      </c>
      <c r="B767" s="1276" t="str">
        <f>IF(AND('Identification '!$F$11="",'Identification '!$F$15&lt;&gt;""),'Identification '!$F$15,IF('Identification '!$F$11="","",IF('Identification '!$F$13="Inscrire le nom de votre organisme dans la cellule F15",'Identification '!$F$15,'Identification '!$F$13)))</f>
        <v/>
      </c>
      <c r="C767" s="7" t="str">
        <f>REF!$BM$8</f>
        <v>2026-2027</v>
      </c>
      <c r="D767" s="7" t="s">
        <v>3185</v>
      </c>
      <c r="E767" s="43" t="str">
        <f>'Identification '!$F$17</f>
        <v/>
      </c>
      <c r="F767" s="7" t="str">
        <f>'Identification '!$G$18</f>
        <v/>
      </c>
      <c r="G767" s="167" t="str">
        <f>IF('Section 10a Plan_Diffusion'!$D$6="","",'Section 10a Plan_Diffusion'!$D$6)</f>
        <v/>
      </c>
      <c r="H767" s="7" t="str">
        <f>IF('Section 10a Plan_Diffusion'!$D$8="","",'Section 10a Plan_Diffusion'!$D$8)</f>
        <v/>
      </c>
      <c r="I767" s="7" t="str">
        <f>IF('Section 10a Plan_Diffusion'!$K$8="","",'Section 10a Plan_Diffusion'!$K$8)</f>
        <v/>
      </c>
      <c r="J767" s="43" t="str">
        <f>IF('Section 10a Plan_Diffusion'!C222="","",'Section 10a Plan_Diffusion'!C222)</f>
        <v/>
      </c>
      <c r="K767" s="1177" t="str">
        <f>IF('Section 10a Plan_Diffusion'!D222="","",'Section 10a Plan_Diffusion'!D222)</f>
        <v/>
      </c>
      <c r="L767" s="43" t="str">
        <f>IF('Section 10a Plan_Diffusion'!E222="","",IF('Section 10a Plan_Diffusion'!E222="«Choisir»","",'Section 10a Plan_Diffusion'!E222))</f>
        <v/>
      </c>
      <c r="M767" s="43" t="str">
        <f>IF('Section 10a Plan_Diffusion'!F222="","",IF('Section 10a Plan_Diffusion'!F222="«Choisir»","",'Section 10a Plan_Diffusion'!F222))</f>
        <v/>
      </c>
      <c r="N767" s="43" t="str">
        <f>IF('Section 10a Plan_Diffusion'!G222="","",'Section 10a Plan_Diffusion'!G222)</f>
        <v/>
      </c>
      <c r="O767" s="43" t="str">
        <f>IF('Section 10a Plan_Diffusion'!H222="","",'Section 10a Plan_Diffusion'!H222)</f>
        <v/>
      </c>
      <c r="P767" s="43" t="str">
        <f>IF('Section 10a Plan_Diffusion'!I222="","",IF('Section 10a Plan_Diffusion'!I222="«Choisir»","",'Section 10a Plan_Diffusion'!I222))</f>
        <v/>
      </c>
      <c r="Q767" s="43" t="str">
        <f>IF('Section 10a Plan_Diffusion'!J222="","",IF('Section 10a Plan_Diffusion'!J222="«Choisir»","",'Section 10a Plan_Diffusion'!J222))</f>
        <v/>
      </c>
      <c r="R767" s="7" t="str">
        <f>IF('Section 10a Plan_Diffusion'!K222="","",'Section 10a Plan_Diffusion'!K222)</f>
        <v/>
      </c>
      <c r="S767" s="7" t="str">
        <f>IF('Section 10a Plan_Diffusion'!L222="","",'Section 10a Plan_Diffusion'!L222)</f>
        <v/>
      </c>
      <c r="T767" s="7" t="str">
        <f>IF('Section 10a Plan_Diffusion'!M222="","",'Section 10a Plan_Diffusion'!M222)</f>
        <v/>
      </c>
      <c r="U767" s="7" t="str">
        <f>IF('Section 10a Plan_Diffusion'!N222="","",'Section 10a Plan_Diffusion'!N222)</f>
        <v/>
      </c>
      <c r="V767" s="7">
        <f>'Section 10a Plan_Diffusion'!O222</f>
        <v>0</v>
      </c>
      <c r="W767" s="36">
        <f>'Section 10a Plan_Diffusion'!P222</f>
        <v>0</v>
      </c>
      <c r="X767" s="36">
        <f>'Section 10a Plan_Diffusion'!Q222</f>
        <v>0</v>
      </c>
      <c r="Y767" s="36">
        <f>'Section 10a Plan_Diffusion'!R222</f>
        <v>0</v>
      </c>
      <c r="Z767" s="36">
        <f>'Section 10a Plan_Diffusion'!S222</f>
        <v>0</v>
      </c>
      <c r="AA767" s="7">
        <f>'Section 10a Plan_Diffusion'!T222</f>
        <v>0</v>
      </c>
      <c r="AB767" s="7">
        <f>'Section 10a Plan_Diffusion'!U222</f>
        <v>0</v>
      </c>
    </row>
    <row r="768" spans="1:28">
      <c r="A768" s="7">
        <f>'Identification '!$F$11</f>
        <v>0</v>
      </c>
      <c r="B768" s="1276" t="str">
        <f>IF(AND('Identification '!$F$11="",'Identification '!$F$15&lt;&gt;""),'Identification '!$F$15,IF('Identification '!$F$11="","",IF('Identification '!$F$13="Inscrire le nom de votre organisme dans la cellule F15",'Identification '!$F$15,'Identification '!$F$13)))</f>
        <v/>
      </c>
      <c r="C768" s="7" t="str">
        <f>REF!$BM$8</f>
        <v>2026-2027</v>
      </c>
      <c r="D768" s="7" t="s">
        <v>3185</v>
      </c>
      <c r="E768" s="43" t="str">
        <f>'Identification '!$F$17</f>
        <v/>
      </c>
      <c r="F768" s="7" t="str">
        <f>'Identification '!$G$18</f>
        <v/>
      </c>
      <c r="G768" s="167" t="str">
        <f>IF('Section 10a Plan_Diffusion'!$D$6="","",'Section 10a Plan_Diffusion'!$D$6)</f>
        <v/>
      </c>
      <c r="H768" s="7" t="str">
        <f>IF('Section 10a Plan_Diffusion'!$D$8="","",'Section 10a Plan_Diffusion'!$D$8)</f>
        <v/>
      </c>
      <c r="I768" s="7" t="str">
        <f>IF('Section 10a Plan_Diffusion'!$K$8="","",'Section 10a Plan_Diffusion'!$K$8)</f>
        <v/>
      </c>
      <c r="J768" s="43" t="str">
        <f>IF('Section 10a Plan_Diffusion'!C223="","",'Section 10a Plan_Diffusion'!C223)</f>
        <v/>
      </c>
      <c r="K768" s="1177" t="str">
        <f>IF('Section 10a Plan_Diffusion'!D223="","",'Section 10a Plan_Diffusion'!D223)</f>
        <v/>
      </c>
      <c r="L768" s="43" t="str">
        <f>IF('Section 10a Plan_Diffusion'!E223="","",IF('Section 10a Plan_Diffusion'!E223="«Choisir»","",'Section 10a Plan_Diffusion'!E223))</f>
        <v/>
      </c>
      <c r="M768" s="43" t="str">
        <f>IF('Section 10a Plan_Diffusion'!F223="","",IF('Section 10a Plan_Diffusion'!F223="«Choisir»","",'Section 10a Plan_Diffusion'!F223))</f>
        <v/>
      </c>
      <c r="N768" s="43" t="str">
        <f>IF('Section 10a Plan_Diffusion'!G223="","",'Section 10a Plan_Diffusion'!G223)</f>
        <v/>
      </c>
      <c r="O768" s="43" t="str">
        <f>IF('Section 10a Plan_Diffusion'!H223="","",'Section 10a Plan_Diffusion'!H223)</f>
        <v/>
      </c>
      <c r="P768" s="43" t="str">
        <f>IF('Section 10a Plan_Diffusion'!I223="","",IF('Section 10a Plan_Diffusion'!I223="«Choisir»","",'Section 10a Plan_Diffusion'!I223))</f>
        <v/>
      </c>
      <c r="Q768" s="43" t="str">
        <f>IF('Section 10a Plan_Diffusion'!J223="","",IF('Section 10a Plan_Diffusion'!J223="«Choisir»","",'Section 10a Plan_Diffusion'!J223))</f>
        <v/>
      </c>
      <c r="R768" s="7" t="str">
        <f>IF('Section 10a Plan_Diffusion'!K223="","",'Section 10a Plan_Diffusion'!K223)</f>
        <v/>
      </c>
      <c r="S768" s="7" t="str">
        <f>IF('Section 10a Plan_Diffusion'!L223="","",'Section 10a Plan_Diffusion'!L223)</f>
        <v/>
      </c>
      <c r="T768" s="7" t="str">
        <f>IF('Section 10a Plan_Diffusion'!M223="","",'Section 10a Plan_Diffusion'!M223)</f>
        <v/>
      </c>
      <c r="U768" s="7" t="str">
        <f>IF('Section 10a Plan_Diffusion'!N223="","",'Section 10a Plan_Diffusion'!N223)</f>
        <v/>
      </c>
      <c r="V768" s="7">
        <f>'Section 10a Plan_Diffusion'!O223</f>
        <v>0</v>
      </c>
      <c r="W768" s="36">
        <f>'Section 10a Plan_Diffusion'!P223</f>
        <v>0</v>
      </c>
      <c r="X768" s="36">
        <f>'Section 10a Plan_Diffusion'!Q223</f>
        <v>0</v>
      </c>
      <c r="Y768" s="36">
        <f>'Section 10a Plan_Diffusion'!R223</f>
        <v>0</v>
      </c>
      <c r="Z768" s="36">
        <f>'Section 10a Plan_Diffusion'!S223</f>
        <v>0</v>
      </c>
      <c r="AA768" s="7">
        <f>'Section 10a Plan_Diffusion'!T223</f>
        <v>0</v>
      </c>
      <c r="AB768" s="7">
        <f>'Section 10a Plan_Diffusion'!U223</f>
        <v>0</v>
      </c>
    </row>
    <row r="769" spans="1:28">
      <c r="A769" s="7">
        <f>'Identification '!$F$11</f>
        <v>0</v>
      </c>
      <c r="B769" s="1276" t="str">
        <f>IF(AND('Identification '!$F$11="",'Identification '!$F$15&lt;&gt;""),'Identification '!$F$15,IF('Identification '!$F$11="","",IF('Identification '!$F$13="Inscrire le nom de votre organisme dans la cellule F15",'Identification '!$F$15,'Identification '!$F$13)))</f>
        <v/>
      </c>
      <c r="C769" s="7" t="str">
        <f>REF!$BM$8</f>
        <v>2026-2027</v>
      </c>
      <c r="D769" s="7" t="s">
        <v>3185</v>
      </c>
      <c r="E769" s="43" t="str">
        <f>'Identification '!$F$17</f>
        <v/>
      </c>
      <c r="F769" s="7" t="str">
        <f>'Identification '!$G$18</f>
        <v/>
      </c>
      <c r="G769" s="167" t="str">
        <f>IF('Section 10a Plan_Diffusion'!$D$6="","",'Section 10a Plan_Diffusion'!$D$6)</f>
        <v/>
      </c>
      <c r="H769" s="7" t="str">
        <f>IF('Section 10a Plan_Diffusion'!$D$8="","",'Section 10a Plan_Diffusion'!$D$8)</f>
        <v/>
      </c>
      <c r="I769" s="7" t="str">
        <f>IF('Section 10a Plan_Diffusion'!$K$8="","",'Section 10a Plan_Diffusion'!$K$8)</f>
        <v/>
      </c>
      <c r="J769" s="43" t="str">
        <f>IF('Section 10a Plan_Diffusion'!C224="","",'Section 10a Plan_Diffusion'!C224)</f>
        <v/>
      </c>
      <c r="K769" s="1177" t="str">
        <f>IF('Section 10a Plan_Diffusion'!D224="","",'Section 10a Plan_Diffusion'!D224)</f>
        <v/>
      </c>
      <c r="L769" s="43" t="str">
        <f>IF('Section 10a Plan_Diffusion'!E224="","",IF('Section 10a Plan_Diffusion'!E224="«Choisir»","",'Section 10a Plan_Diffusion'!E224))</f>
        <v/>
      </c>
      <c r="M769" s="43" t="str">
        <f>IF('Section 10a Plan_Diffusion'!F224="","",IF('Section 10a Plan_Diffusion'!F224="«Choisir»","",'Section 10a Plan_Diffusion'!F224))</f>
        <v/>
      </c>
      <c r="N769" s="43" t="str">
        <f>IF('Section 10a Plan_Diffusion'!G224="","",'Section 10a Plan_Diffusion'!G224)</f>
        <v/>
      </c>
      <c r="O769" s="43" t="str">
        <f>IF('Section 10a Plan_Diffusion'!H224="","",'Section 10a Plan_Diffusion'!H224)</f>
        <v/>
      </c>
      <c r="P769" s="43" t="str">
        <f>IF('Section 10a Plan_Diffusion'!I224="","",IF('Section 10a Plan_Diffusion'!I224="«Choisir»","",'Section 10a Plan_Diffusion'!I224))</f>
        <v/>
      </c>
      <c r="Q769" s="43" t="str">
        <f>IF('Section 10a Plan_Diffusion'!J224="","",IF('Section 10a Plan_Diffusion'!J224="«Choisir»","",'Section 10a Plan_Diffusion'!J224))</f>
        <v/>
      </c>
      <c r="R769" s="7" t="str">
        <f>IF('Section 10a Plan_Diffusion'!K224="","",'Section 10a Plan_Diffusion'!K224)</f>
        <v/>
      </c>
      <c r="S769" s="7" t="str">
        <f>IF('Section 10a Plan_Diffusion'!L224="","",'Section 10a Plan_Diffusion'!L224)</f>
        <v/>
      </c>
      <c r="T769" s="7" t="str">
        <f>IF('Section 10a Plan_Diffusion'!M224="","",'Section 10a Plan_Diffusion'!M224)</f>
        <v/>
      </c>
      <c r="U769" s="7" t="str">
        <f>IF('Section 10a Plan_Diffusion'!N224="","",'Section 10a Plan_Diffusion'!N224)</f>
        <v/>
      </c>
      <c r="V769" s="7">
        <f>'Section 10a Plan_Diffusion'!O224</f>
        <v>0</v>
      </c>
      <c r="W769" s="36">
        <f>'Section 10a Plan_Diffusion'!P224</f>
        <v>0</v>
      </c>
      <c r="X769" s="36">
        <f>'Section 10a Plan_Diffusion'!Q224</f>
        <v>0</v>
      </c>
      <c r="Y769" s="36">
        <f>'Section 10a Plan_Diffusion'!R224</f>
        <v>0</v>
      </c>
      <c r="Z769" s="36">
        <f>'Section 10a Plan_Diffusion'!S224</f>
        <v>0</v>
      </c>
      <c r="AA769" s="7">
        <f>'Section 10a Plan_Diffusion'!T224</f>
        <v>0</v>
      </c>
      <c r="AB769" s="7">
        <f>'Section 10a Plan_Diffusion'!U224</f>
        <v>0</v>
      </c>
    </row>
    <row r="770" spans="1:28">
      <c r="A770" s="7">
        <f>'Identification '!$F$11</f>
        <v>0</v>
      </c>
      <c r="B770" s="1276" t="str">
        <f>IF(AND('Identification '!$F$11="",'Identification '!$F$15&lt;&gt;""),'Identification '!$F$15,IF('Identification '!$F$11="","",IF('Identification '!$F$13="Inscrire le nom de votre organisme dans la cellule F15",'Identification '!$F$15,'Identification '!$F$13)))</f>
        <v/>
      </c>
      <c r="C770" s="7" t="str">
        <f>REF!$BM$8</f>
        <v>2026-2027</v>
      </c>
      <c r="D770" s="7" t="s">
        <v>3185</v>
      </c>
      <c r="E770" s="43" t="str">
        <f>'Identification '!$F$17</f>
        <v/>
      </c>
      <c r="F770" s="7" t="str">
        <f>'Identification '!$G$18</f>
        <v/>
      </c>
      <c r="G770" s="167" t="str">
        <f>IF('Section 10a Plan_Diffusion'!$D$6="","",'Section 10a Plan_Diffusion'!$D$6)</f>
        <v/>
      </c>
      <c r="H770" s="7" t="str">
        <f>IF('Section 10a Plan_Diffusion'!$D$8="","",'Section 10a Plan_Diffusion'!$D$8)</f>
        <v/>
      </c>
      <c r="I770" s="7" t="str">
        <f>IF('Section 10a Plan_Diffusion'!$K$8="","",'Section 10a Plan_Diffusion'!$K$8)</f>
        <v/>
      </c>
      <c r="J770" s="43" t="str">
        <f>IF('Section 10a Plan_Diffusion'!C225="","",'Section 10a Plan_Diffusion'!C225)</f>
        <v/>
      </c>
      <c r="K770" s="1177" t="str">
        <f>IF('Section 10a Plan_Diffusion'!D225="","",'Section 10a Plan_Diffusion'!D225)</f>
        <v/>
      </c>
      <c r="L770" s="43" t="str">
        <f>IF('Section 10a Plan_Diffusion'!E225="","",IF('Section 10a Plan_Diffusion'!E225="«Choisir»","",'Section 10a Plan_Diffusion'!E225))</f>
        <v/>
      </c>
      <c r="M770" s="43" t="str">
        <f>IF('Section 10a Plan_Diffusion'!F225="","",IF('Section 10a Plan_Diffusion'!F225="«Choisir»","",'Section 10a Plan_Diffusion'!F225))</f>
        <v/>
      </c>
      <c r="N770" s="43" t="str">
        <f>IF('Section 10a Plan_Diffusion'!G225="","",'Section 10a Plan_Diffusion'!G225)</f>
        <v/>
      </c>
      <c r="O770" s="43" t="str">
        <f>IF('Section 10a Plan_Diffusion'!H225="","",'Section 10a Plan_Diffusion'!H225)</f>
        <v/>
      </c>
      <c r="P770" s="43" t="str">
        <f>IF('Section 10a Plan_Diffusion'!I225="","",IF('Section 10a Plan_Diffusion'!I225="«Choisir»","",'Section 10a Plan_Diffusion'!I225))</f>
        <v/>
      </c>
      <c r="Q770" s="43" t="str">
        <f>IF('Section 10a Plan_Diffusion'!J225="","",IF('Section 10a Plan_Diffusion'!J225="«Choisir»","",'Section 10a Plan_Diffusion'!J225))</f>
        <v/>
      </c>
      <c r="R770" s="7" t="str">
        <f>IF('Section 10a Plan_Diffusion'!K225="","",'Section 10a Plan_Diffusion'!K225)</f>
        <v/>
      </c>
      <c r="S770" s="7" t="str">
        <f>IF('Section 10a Plan_Diffusion'!L225="","",'Section 10a Plan_Diffusion'!L225)</f>
        <v/>
      </c>
      <c r="T770" s="7" t="str">
        <f>IF('Section 10a Plan_Diffusion'!M225="","",'Section 10a Plan_Diffusion'!M225)</f>
        <v/>
      </c>
      <c r="U770" s="7" t="str">
        <f>IF('Section 10a Plan_Diffusion'!N225="","",'Section 10a Plan_Diffusion'!N225)</f>
        <v/>
      </c>
      <c r="V770" s="7">
        <f>'Section 10a Plan_Diffusion'!O225</f>
        <v>0</v>
      </c>
      <c r="W770" s="36">
        <f>'Section 10a Plan_Diffusion'!P225</f>
        <v>0</v>
      </c>
      <c r="X770" s="36">
        <f>'Section 10a Plan_Diffusion'!Q225</f>
        <v>0</v>
      </c>
      <c r="Y770" s="36">
        <f>'Section 10a Plan_Diffusion'!R225</f>
        <v>0</v>
      </c>
      <c r="Z770" s="36">
        <f>'Section 10a Plan_Diffusion'!S225</f>
        <v>0</v>
      </c>
      <c r="AA770" s="7">
        <f>'Section 10a Plan_Diffusion'!T225</f>
        <v>0</v>
      </c>
      <c r="AB770" s="7">
        <f>'Section 10a Plan_Diffusion'!U225</f>
        <v>0</v>
      </c>
    </row>
    <row r="771" spans="1:28">
      <c r="A771" s="7">
        <f>'Identification '!$F$11</f>
        <v>0</v>
      </c>
      <c r="B771" s="1276" t="str">
        <f>IF(AND('Identification '!$F$11="",'Identification '!$F$15&lt;&gt;""),'Identification '!$F$15,IF('Identification '!$F$11="","",IF('Identification '!$F$13="Inscrire le nom de votre organisme dans la cellule F15",'Identification '!$F$15,'Identification '!$F$13)))</f>
        <v/>
      </c>
      <c r="C771" s="7" t="str">
        <f>REF!$BM$8</f>
        <v>2026-2027</v>
      </c>
      <c r="D771" s="7" t="s">
        <v>3185</v>
      </c>
      <c r="E771" s="43" t="str">
        <f>'Identification '!$F$17</f>
        <v/>
      </c>
      <c r="F771" s="7" t="str">
        <f>'Identification '!$G$18</f>
        <v/>
      </c>
      <c r="G771" s="167" t="str">
        <f>IF('Section 10a Plan_Diffusion'!$D$6="","",'Section 10a Plan_Diffusion'!$D$6)</f>
        <v/>
      </c>
      <c r="H771" s="7" t="str">
        <f>IF('Section 10a Plan_Diffusion'!$D$8="","",'Section 10a Plan_Diffusion'!$D$8)</f>
        <v/>
      </c>
      <c r="I771" s="7" t="str">
        <f>IF('Section 10a Plan_Diffusion'!$K$8="","",'Section 10a Plan_Diffusion'!$K$8)</f>
        <v/>
      </c>
      <c r="J771" s="43" t="str">
        <f>IF('Section 10a Plan_Diffusion'!C226="","",'Section 10a Plan_Diffusion'!C226)</f>
        <v/>
      </c>
      <c r="K771" s="1177" t="str">
        <f>IF('Section 10a Plan_Diffusion'!D226="","",'Section 10a Plan_Diffusion'!D226)</f>
        <v/>
      </c>
      <c r="L771" s="43" t="str">
        <f>IF('Section 10a Plan_Diffusion'!E226="","",IF('Section 10a Plan_Diffusion'!E226="«Choisir»","",'Section 10a Plan_Diffusion'!E226))</f>
        <v/>
      </c>
      <c r="M771" s="43" t="str">
        <f>IF('Section 10a Plan_Diffusion'!F226="","",IF('Section 10a Plan_Diffusion'!F226="«Choisir»","",'Section 10a Plan_Diffusion'!F226))</f>
        <v/>
      </c>
      <c r="N771" s="43" t="str">
        <f>IF('Section 10a Plan_Diffusion'!G226="","",'Section 10a Plan_Diffusion'!G226)</f>
        <v/>
      </c>
      <c r="O771" s="43" t="str">
        <f>IF('Section 10a Plan_Diffusion'!H226="","",'Section 10a Plan_Diffusion'!H226)</f>
        <v/>
      </c>
      <c r="P771" s="43" t="str">
        <f>IF('Section 10a Plan_Diffusion'!I226="","",IF('Section 10a Plan_Diffusion'!I226="«Choisir»","",'Section 10a Plan_Diffusion'!I226))</f>
        <v/>
      </c>
      <c r="Q771" s="43" t="str">
        <f>IF('Section 10a Plan_Diffusion'!J226="","",IF('Section 10a Plan_Diffusion'!J226="«Choisir»","",'Section 10a Plan_Diffusion'!J226))</f>
        <v/>
      </c>
      <c r="R771" s="7" t="str">
        <f>IF('Section 10a Plan_Diffusion'!K226="","",'Section 10a Plan_Diffusion'!K226)</f>
        <v/>
      </c>
      <c r="S771" s="7" t="str">
        <f>IF('Section 10a Plan_Diffusion'!L226="","",'Section 10a Plan_Diffusion'!L226)</f>
        <v/>
      </c>
      <c r="T771" s="7" t="str">
        <f>IF('Section 10a Plan_Diffusion'!M226="","",'Section 10a Plan_Diffusion'!M226)</f>
        <v/>
      </c>
      <c r="U771" s="7" t="str">
        <f>IF('Section 10a Plan_Diffusion'!N226="","",'Section 10a Plan_Diffusion'!N226)</f>
        <v/>
      </c>
      <c r="V771" s="7">
        <f>'Section 10a Plan_Diffusion'!O226</f>
        <v>0</v>
      </c>
      <c r="W771" s="36">
        <f>'Section 10a Plan_Diffusion'!P226</f>
        <v>0</v>
      </c>
      <c r="X771" s="36">
        <f>'Section 10a Plan_Diffusion'!Q226</f>
        <v>0</v>
      </c>
      <c r="Y771" s="36">
        <f>'Section 10a Plan_Diffusion'!R226</f>
        <v>0</v>
      </c>
      <c r="Z771" s="36">
        <f>'Section 10a Plan_Diffusion'!S226</f>
        <v>0</v>
      </c>
      <c r="AA771" s="7">
        <f>'Section 10a Plan_Diffusion'!T226</f>
        <v>0</v>
      </c>
      <c r="AB771" s="7">
        <f>'Section 10a Plan_Diffusion'!U226</f>
        <v>0</v>
      </c>
    </row>
    <row r="772" spans="1:28">
      <c r="A772" s="7">
        <f>'Identification '!$F$11</f>
        <v>0</v>
      </c>
      <c r="B772" s="1276" t="str">
        <f>IF(AND('Identification '!$F$11="",'Identification '!$F$15&lt;&gt;""),'Identification '!$F$15,IF('Identification '!$F$11="","",IF('Identification '!$F$13="Inscrire le nom de votre organisme dans la cellule F15",'Identification '!$F$15,'Identification '!$F$13)))</f>
        <v/>
      </c>
      <c r="C772" s="7" t="str">
        <f>REF!$BM$8</f>
        <v>2026-2027</v>
      </c>
      <c r="D772" s="7" t="s">
        <v>3185</v>
      </c>
      <c r="E772" s="43" t="str">
        <f>'Identification '!$F$17</f>
        <v/>
      </c>
      <c r="F772" s="7" t="str">
        <f>'Identification '!$G$18</f>
        <v/>
      </c>
      <c r="G772" s="167" t="str">
        <f>IF('Section 10a Plan_Diffusion'!$D$6="","",'Section 10a Plan_Diffusion'!$D$6)</f>
        <v/>
      </c>
      <c r="H772" s="7" t="str">
        <f>IF('Section 10a Plan_Diffusion'!$D$8="","",'Section 10a Plan_Diffusion'!$D$8)</f>
        <v/>
      </c>
      <c r="I772" s="7" t="str">
        <f>IF('Section 10a Plan_Diffusion'!$K$8="","",'Section 10a Plan_Diffusion'!$K$8)</f>
        <v/>
      </c>
      <c r="J772" s="43" t="str">
        <f>IF('Section 10a Plan_Diffusion'!C227="","",'Section 10a Plan_Diffusion'!C227)</f>
        <v/>
      </c>
      <c r="K772" s="1177" t="str">
        <f>IF('Section 10a Plan_Diffusion'!D227="","",'Section 10a Plan_Diffusion'!D227)</f>
        <v/>
      </c>
      <c r="L772" s="43" t="str">
        <f>IF('Section 10a Plan_Diffusion'!E227="","",IF('Section 10a Plan_Diffusion'!E227="«Choisir»","",'Section 10a Plan_Diffusion'!E227))</f>
        <v/>
      </c>
      <c r="M772" s="43" t="str">
        <f>IF('Section 10a Plan_Diffusion'!F227="","",IF('Section 10a Plan_Diffusion'!F227="«Choisir»","",'Section 10a Plan_Diffusion'!F227))</f>
        <v/>
      </c>
      <c r="N772" s="43" t="str">
        <f>IF('Section 10a Plan_Diffusion'!G227="","",'Section 10a Plan_Diffusion'!G227)</f>
        <v/>
      </c>
      <c r="O772" s="43" t="str">
        <f>IF('Section 10a Plan_Diffusion'!H227="","",'Section 10a Plan_Diffusion'!H227)</f>
        <v/>
      </c>
      <c r="P772" s="43" t="str">
        <f>IF('Section 10a Plan_Diffusion'!I227="","",IF('Section 10a Plan_Diffusion'!I227="«Choisir»","",'Section 10a Plan_Diffusion'!I227))</f>
        <v/>
      </c>
      <c r="Q772" s="43" t="str">
        <f>IF('Section 10a Plan_Diffusion'!J227="","",IF('Section 10a Plan_Diffusion'!J227="«Choisir»","",'Section 10a Plan_Diffusion'!J227))</f>
        <v/>
      </c>
      <c r="R772" s="7" t="str">
        <f>IF('Section 10a Plan_Diffusion'!K227="","",'Section 10a Plan_Diffusion'!K227)</f>
        <v/>
      </c>
      <c r="S772" s="7" t="str">
        <f>IF('Section 10a Plan_Diffusion'!L227="","",'Section 10a Plan_Diffusion'!L227)</f>
        <v/>
      </c>
      <c r="T772" s="7" t="str">
        <f>IF('Section 10a Plan_Diffusion'!M227="","",'Section 10a Plan_Diffusion'!M227)</f>
        <v/>
      </c>
      <c r="U772" s="7" t="str">
        <f>IF('Section 10a Plan_Diffusion'!N227="","",'Section 10a Plan_Diffusion'!N227)</f>
        <v/>
      </c>
      <c r="V772" s="7">
        <f>'Section 10a Plan_Diffusion'!O227</f>
        <v>0</v>
      </c>
      <c r="W772" s="36">
        <f>'Section 10a Plan_Diffusion'!P227</f>
        <v>0</v>
      </c>
      <c r="X772" s="36">
        <f>'Section 10a Plan_Diffusion'!Q227</f>
        <v>0</v>
      </c>
      <c r="Y772" s="36">
        <f>'Section 10a Plan_Diffusion'!R227</f>
        <v>0</v>
      </c>
      <c r="Z772" s="36">
        <f>'Section 10a Plan_Diffusion'!S227</f>
        <v>0</v>
      </c>
      <c r="AA772" s="7">
        <f>'Section 10a Plan_Diffusion'!T227</f>
        <v>0</v>
      </c>
      <c r="AB772" s="7">
        <f>'Section 10a Plan_Diffusion'!U227</f>
        <v>0</v>
      </c>
    </row>
    <row r="773" spans="1:28">
      <c r="A773" s="7">
        <f>'Identification '!$F$11</f>
        <v>0</v>
      </c>
      <c r="B773" s="1276" t="str">
        <f>IF(AND('Identification '!$F$11="",'Identification '!$F$15&lt;&gt;""),'Identification '!$F$15,IF('Identification '!$F$11="","",IF('Identification '!$F$13="Inscrire le nom de votre organisme dans la cellule F15",'Identification '!$F$15,'Identification '!$F$13)))</f>
        <v/>
      </c>
      <c r="C773" s="7" t="str">
        <f>REF!$BM$8</f>
        <v>2026-2027</v>
      </c>
      <c r="D773" s="7" t="s">
        <v>3185</v>
      </c>
      <c r="E773" s="43" t="str">
        <f>'Identification '!$F$17</f>
        <v/>
      </c>
      <c r="F773" s="7" t="str">
        <f>'Identification '!$G$18</f>
        <v/>
      </c>
      <c r="G773" s="167" t="str">
        <f>IF('Section 10a Plan_Diffusion'!$D$6="","",'Section 10a Plan_Diffusion'!$D$6)</f>
        <v/>
      </c>
      <c r="H773" s="7" t="str">
        <f>IF('Section 10a Plan_Diffusion'!$D$8="","",'Section 10a Plan_Diffusion'!$D$8)</f>
        <v/>
      </c>
      <c r="I773" s="7" t="str">
        <f>IF('Section 10a Plan_Diffusion'!$K$8="","",'Section 10a Plan_Diffusion'!$K$8)</f>
        <v/>
      </c>
      <c r="J773" s="43" t="str">
        <f>IF('Section 10a Plan_Diffusion'!C228="","",'Section 10a Plan_Diffusion'!C228)</f>
        <v/>
      </c>
      <c r="K773" s="1177" t="str">
        <f>IF('Section 10a Plan_Diffusion'!D228="","",'Section 10a Plan_Diffusion'!D228)</f>
        <v/>
      </c>
      <c r="L773" s="43" t="str">
        <f>IF('Section 10a Plan_Diffusion'!E228="","",IF('Section 10a Plan_Diffusion'!E228="«Choisir»","",'Section 10a Plan_Diffusion'!E228))</f>
        <v/>
      </c>
      <c r="M773" s="43" t="str">
        <f>IF('Section 10a Plan_Diffusion'!F228="","",IF('Section 10a Plan_Diffusion'!F228="«Choisir»","",'Section 10a Plan_Diffusion'!F228))</f>
        <v/>
      </c>
      <c r="N773" s="43" t="str">
        <f>IF('Section 10a Plan_Diffusion'!G228="","",'Section 10a Plan_Diffusion'!G228)</f>
        <v/>
      </c>
      <c r="O773" s="43" t="str">
        <f>IF('Section 10a Plan_Diffusion'!H228="","",'Section 10a Plan_Diffusion'!H228)</f>
        <v/>
      </c>
      <c r="P773" s="43" t="str">
        <f>IF('Section 10a Plan_Diffusion'!I228="","",IF('Section 10a Plan_Diffusion'!I228="«Choisir»","",'Section 10a Plan_Diffusion'!I228))</f>
        <v/>
      </c>
      <c r="Q773" s="43" t="str">
        <f>IF('Section 10a Plan_Diffusion'!J228="","",IF('Section 10a Plan_Diffusion'!J228="«Choisir»","",'Section 10a Plan_Diffusion'!J228))</f>
        <v/>
      </c>
      <c r="R773" s="7" t="str">
        <f>IF('Section 10a Plan_Diffusion'!K228="","",'Section 10a Plan_Diffusion'!K228)</f>
        <v/>
      </c>
      <c r="S773" s="7" t="str">
        <f>IF('Section 10a Plan_Diffusion'!L228="","",'Section 10a Plan_Diffusion'!L228)</f>
        <v/>
      </c>
      <c r="T773" s="7" t="str">
        <f>IF('Section 10a Plan_Diffusion'!M228="","",'Section 10a Plan_Diffusion'!M228)</f>
        <v/>
      </c>
      <c r="U773" s="7" t="str">
        <f>IF('Section 10a Plan_Diffusion'!N228="","",'Section 10a Plan_Diffusion'!N228)</f>
        <v/>
      </c>
      <c r="V773" s="7">
        <f>'Section 10a Plan_Diffusion'!O228</f>
        <v>0</v>
      </c>
      <c r="W773" s="36">
        <f>'Section 10a Plan_Diffusion'!P228</f>
        <v>0</v>
      </c>
      <c r="X773" s="36">
        <f>'Section 10a Plan_Diffusion'!Q228</f>
        <v>0</v>
      </c>
      <c r="Y773" s="36">
        <f>'Section 10a Plan_Diffusion'!R228</f>
        <v>0</v>
      </c>
      <c r="Z773" s="36">
        <f>'Section 10a Plan_Diffusion'!S228</f>
        <v>0</v>
      </c>
      <c r="AA773" s="7">
        <f>'Section 10a Plan_Diffusion'!T228</f>
        <v>0</v>
      </c>
      <c r="AB773" s="7">
        <f>'Section 10a Plan_Diffusion'!U228</f>
        <v>0</v>
      </c>
    </row>
    <row r="774" spans="1:28">
      <c r="A774" s="7">
        <f>'Identification '!$F$11</f>
        <v>0</v>
      </c>
      <c r="B774" s="1276" t="str">
        <f>IF(AND('Identification '!$F$11="",'Identification '!$F$15&lt;&gt;""),'Identification '!$F$15,IF('Identification '!$F$11="","",IF('Identification '!$F$13="Inscrire le nom de votre organisme dans la cellule F15",'Identification '!$F$15,'Identification '!$F$13)))</f>
        <v/>
      </c>
      <c r="C774" s="7" t="str">
        <f>REF!$BM$8</f>
        <v>2026-2027</v>
      </c>
      <c r="D774" s="7" t="s">
        <v>3185</v>
      </c>
      <c r="E774" s="43" t="str">
        <f>'Identification '!$F$17</f>
        <v/>
      </c>
      <c r="F774" s="7" t="str">
        <f>'Identification '!$G$18</f>
        <v/>
      </c>
      <c r="G774" s="167" t="str">
        <f>IF('Section 10a Plan_Diffusion'!$D$6="","",'Section 10a Plan_Diffusion'!$D$6)</f>
        <v/>
      </c>
      <c r="H774" s="7" t="str">
        <f>IF('Section 10a Plan_Diffusion'!$D$8="","",'Section 10a Plan_Diffusion'!$D$8)</f>
        <v/>
      </c>
      <c r="I774" s="7" t="str">
        <f>IF('Section 10a Plan_Diffusion'!$K$8="","",'Section 10a Plan_Diffusion'!$K$8)</f>
        <v/>
      </c>
      <c r="J774" s="43" t="str">
        <f>IF('Section 10a Plan_Diffusion'!C229="","",'Section 10a Plan_Diffusion'!C229)</f>
        <v/>
      </c>
      <c r="K774" s="1177" t="str">
        <f>IF('Section 10a Plan_Diffusion'!D229="","",'Section 10a Plan_Diffusion'!D229)</f>
        <v/>
      </c>
      <c r="L774" s="43" t="str">
        <f>IF('Section 10a Plan_Diffusion'!E229="","",IF('Section 10a Plan_Diffusion'!E229="«Choisir»","",'Section 10a Plan_Diffusion'!E229))</f>
        <v/>
      </c>
      <c r="M774" s="43" t="str">
        <f>IF('Section 10a Plan_Diffusion'!F229="","",IF('Section 10a Plan_Diffusion'!F229="«Choisir»","",'Section 10a Plan_Diffusion'!F229))</f>
        <v/>
      </c>
      <c r="N774" s="43" t="str">
        <f>IF('Section 10a Plan_Diffusion'!G229="","",'Section 10a Plan_Diffusion'!G229)</f>
        <v/>
      </c>
      <c r="O774" s="43" t="str">
        <f>IF('Section 10a Plan_Diffusion'!H229="","",'Section 10a Plan_Diffusion'!H229)</f>
        <v/>
      </c>
      <c r="P774" s="43" t="str">
        <f>IF('Section 10a Plan_Diffusion'!I229="","",IF('Section 10a Plan_Diffusion'!I229="«Choisir»","",'Section 10a Plan_Diffusion'!I229))</f>
        <v/>
      </c>
      <c r="Q774" s="43" t="str">
        <f>IF('Section 10a Plan_Diffusion'!J229="","",IF('Section 10a Plan_Diffusion'!J229="«Choisir»","",'Section 10a Plan_Diffusion'!J229))</f>
        <v/>
      </c>
      <c r="R774" s="7" t="str">
        <f>IF('Section 10a Plan_Diffusion'!K229="","",'Section 10a Plan_Diffusion'!K229)</f>
        <v/>
      </c>
      <c r="S774" s="7" t="str">
        <f>IF('Section 10a Plan_Diffusion'!L229="","",'Section 10a Plan_Diffusion'!L229)</f>
        <v/>
      </c>
      <c r="T774" s="7" t="str">
        <f>IF('Section 10a Plan_Diffusion'!M229="","",'Section 10a Plan_Diffusion'!M229)</f>
        <v/>
      </c>
      <c r="U774" s="7" t="str">
        <f>IF('Section 10a Plan_Diffusion'!N229="","",'Section 10a Plan_Diffusion'!N229)</f>
        <v/>
      </c>
      <c r="V774" s="7">
        <f>'Section 10a Plan_Diffusion'!O229</f>
        <v>0</v>
      </c>
      <c r="W774" s="36">
        <f>'Section 10a Plan_Diffusion'!P229</f>
        <v>0</v>
      </c>
      <c r="X774" s="36">
        <f>'Section 10a Plan_Diffusion'!Q229</f>
        <v>0</v>
      </c>
      <c r="Y774" s="36">
        <f>'Section 10a Plan_Diffusion'!R229</f>
        <v>0</v>
      </c>
      <c r="Z774" s="36">
        <f>'Section 10a Plan_Diffusion'!S229</f>
        <v>0</v>
      </c>
      <c r="AA774" s="7">
        <f>'Section 10a Plan_Diffusion'!T229</f>
        <v>0</v>
      </c>
      <c r="AB774" s="7">
        <f>'Section 10a Plan_Diffusion'!U229</f>
        <v>0</v>
      </c>
    </row>
    <row r="775" spans="1:28">
      <c r="A775" s="7">
        <f>'Identification '!$F$11</f>
        <v>0</v>
      </c>
      <c r="B775" s="1276" t="str">
        <f>IF(AND('Identification '!$F$11="",'Identification '!$F$15&lt;&gt;""),'Identification '!$F$15,IF('Identification '!$F$11="","",IF('Identification '!$F$13="Inscrire le nom de votre organisme dans la cellule F15",'Identification '!$F$15,'Identification '!$F$13)))</f>
        <v/>
      </c>
      <c r="C775" s="7" t="str">
        <f>REF!$BM$8</f>
        <v>2026-2027</v>
      </c>
      <c r="D775" s="7" t="s">
        <v>3185</v>
      </c>
      <c r="E775" s="43" t="str">
        <f>'Identification '!$F$17</f>
        <v/>
      </c>
      <c r="F775" s="7" t="str">
        <f>'Identification '!$G$18</f>
        <v/>
      </c>
      <c r="G775" s="167" t="str">
        <f>IF('Section 10a Plan_Diffusion'!$D$6="","",'Section 10a Plan_Diffusion'!$D$6)</f>
        <v/>
      </c>
      <c r="H775" s="7" t="str">
        <f>IF('Section 10a Plan_Diffusion'!$D$8="","",'Section 10a Plan_Diffusion'!$D$8)</f>
        <v/>
      </c>
      <c r="I775" s="7" t="str">
        <f>IF('Section 10a Plan_Diffusion'!$K$8="","",'Section 10a Plan_Diffusion'!$K$8)</f>
        <v/>
      </c>
      <c r="J775" s="43" t="str">
        <f>IF('Section 10a Plan_Diffusion'!C230="","",'Section 10a Plan_Diffusion'!C230)</f>
        <v/>
      </c>
      <c r="K775" s="1177" t="str">
        <f>IF('Section 10a Plan_Diffusion'!D230="","",'Section 10a Plan_Diffusion'!D230)</f>
        <v/>
      </c>
      <c r="L775" s="43" t="str">
        <f>IF('Section 10a Plan_Diffusion'!E230="","",IF('Section 10a Plan_Diffusion'!E230="«Choisir»","",'Section 10a Plan_Diffusion'!E230))</f>
        <v/>
      </c>
      <c r="M775" s="43" t="str">
        <f>IF('Section 10a Plan_Diffusion'!F230="","",IF('Section 10a Plan_Diffusion'!F230="«Choisir»","",'Section 10a Plan_Diffusion'!F230))</f>
        <v/>
      </c>
      <c r="N775" s="43" t="str">
        <f>IF('Section 10a Plan_Diffusion'!G230="","",'Section 10a Plan_Diffusion'!G230)</f>
        <v/>
      </c>
      <c r="O775" s="43" t="str">
        <f>IF('Section 10a Plan_Diffusion'!H230="","",'Section 10a Plan_Diffusion'!H230)</f>
        <v/>
      </c>
      <c r="P775" s="43" t="str">
        <f>IF('Section 10a Plan_Diffusion'!I230="","",IF('Section 10a Plan_Diffusion'!I230="«Choisir»","",'Section 10a Plan_Diffusion'!I230))</f>
        <v/>
      </c>
      <c r="Q775" s="43" t="str">
        <f>IF('Section 10a Plan_Diffusion'!J230="","",IF('Section 10a Plan_Diffusion'!J230="«Choisir»","",'Section 10a Plan_Diffusion'!J230))</f>
        <v/>
      </c>
      <c r="R775" s="7" t="str">
        <f>IF('Section 10a Plan_Diffusion'!K230="","",'Section 10a Plan_Diffusion'!K230)</f>
        <v/>
      </c>
      <c r="S775" s="7" t="str">
        <f>IF('Section 10a Plan_Diffusion'!L230="","",'Section 10a Plan_Diffusion'!L230)</f>
        <v/>
      </c>
      <c r="T775" s="7" t="str">
        <f>IF('Section 10a Plan_Diffusion'!M230="","",'Section 10a Plan_Diffusion'!M230)</f>
        <v/>
      </c>
      <c r="U775" s="7" t="str">
        <f>IF('Section 10a Plan_Diffusion'!N230="","",'Section 10a Plan_Diffusion'!N230)</f>
        <v/>
      </c>
      <c r="V775" s="7">
        <f>'Section 10a Plan_Diffusion'!O230</f>
        <v>0</v>
      </c>
      <c r="W775" s="36">
        <f>'Section 10a Plan_Diffusion'!P230</f>
        <v>0</v>
      </c>
      <c r="X775" s="36">
        <f>'Section 10a Plan_Diffusion'!Q230</f>
        <v>0</v>
      </c>
      <c r="Y775" s="36">
        <f>'Section 10a Plan_Diffusion'!R230</f>
        <v>0</v>
      </c>
      <c r="Z775" s="36">
        <f>'Section 10a Plan_Diffusion'!S230</f>
        <v>0</v>
      </c>
      <c r="AA775" s="7">
        <f>'Section 10a Plan_Diffusion'!T230</f>
        <v>0</v>
      </c>
      <c r="AB775" s="7">
        <f>'Section 10a Plan_Diffusion'!U230</f>
        <v>0</v>
      </c>
    </row>
    <row r="776" spans="1:28">
      <c r="A776" s="7">
        <f>'Identification '!$F$11</f>
        <v>0</v>
      </c>
      <c r="B776" s="1276" t="str">
        <f>IF(AND('Identification '!$F$11="",'Identification '!$F$15&lt;&gt;""),'Identification '!$F$15,IF('Identification '!$F$11="","",IF('Identification '!$F$13="Inscrire le nom de votre organisme dans la cellule F15",'Identification '!$F$15,'Identification '!$F$13)))</f>
        <v/>
      </c>
      <c r="C776" s="7" t="str">
        <f>REF!$BM$8</f>
        <v>2026-2027</v>
      </c>
      <c r="D776" s="7" t="s">
        <v>3185</v>
      </c>
      <c r="E776" s="43" t="str">
        <f>'Identification '!$F$17</f>
        <v/>
      </c>
      <c r="F776" s="7" t="str">
        <f>'Identification '!$G$18</f>
        <v/>
      </c>
      <c r="G776" s="167" t="str">
        <f>IF('Section 10a Plan_Diffusion'!$D$6="","",'Section 10a Plan_Diffusion'!$D$6)</f>
        <v/>
      </c>
      <c r="H776" s="7" t="str">
        <f>IF('Section 10a Plan_Diffusion'!$D$8="","",'Section 10a Plan_Diffusion'!$D$8)</f>
        <v/>
      </c>
      <c r="I776" s="7" t="str">
        <f>IF('Section 10a Plan_Diffusion'!$K$8="","",'Section 10a Plan_Diffusion'!$K$8)</f>
        <v/>
      </c>
      <c r="J776" s="43" t="str">
        <f>IF('Section 10a Plan_Diffusion'!C231="","",'Section 10a Plan_Diffusion'!C231)</f>
        <v/>
      </c>
      <c r="K776" s="1177" t="str">
        <f>IF('Section 10a Plan_Diffusion'!D231="","",'Section 10a Plan_Diffusion'!D231)</f>
        <v/>
      </c>
      <c r="L776" s="43" t="str">
        <f>IF('Section 10a Plan_Diffusion'!E231="","",IF('Section 10a Plan_Diffusion'!E231="«Choisir»","",'Section 10a Plan_Diffusion'!E231))</f>
        <v/>
      </c>
      <c r="M776" s="43" t="str">
        <f>IF('Section 10a Plan_Diffusion'!F231="","",IF('Section 10a Plan_Diffusion'!F231="«Choisir»","",'Section 10a Plan_Diffusion'!F231))</f>
        <v/>
      </c>
      <c r="N776" s="43" t="str">
        <f>IF('Section 10a Plan_Diffusion'!G231="","",'Section 10a Plan_Diffusion'!G231)</f>
        <v/>
      </c>
      <c r="O776" s="43" t="str">
        <f>IF('Section 10a Plan_Diffusion'!H231="","",'Section 10a Plan_Diffusion'!H231)</f>
        <v/>
      </c>
      <c r="P776" s="43" t="str">
        <f>IF('Section 10a Plan_Diffusion'!I231="","",IF('Section 10a Plan_Diffusion'!I231="«Choisir»","",'Section 10a Plan_Diffusion'!I231))</f>
        <v/>
      </c>
      <c r="Q776" s="43" t="str">
        <f>IF('Section 10a Plan_Diffusion'!J231="","",IF('Section 10a Plan_Diffusion'!J231="«Choisir»","",'Section 10a Plan_Diffusion'!J231))</f>
        <v/>
      </c>
      <c r="R776" s="7" t="str">
        <f>IF('Section 10a Plan_Diffusion'!K231="","",'Section 10a Plan_Diffusion'!K231)</f>
        <v/>
      </c>
      <c r="S776" s="7" t="str">
        <f>IF('Section 10a Plan_Diffusion'!L231="","",'Section 10a Plan_Diffusion'!L231)</f>
        <v/>
      </c>
      <c r="T776" s="7" t="str">
        <f>IF('Section 10a Plan_Diffusion'!M231="","",'Section 10a Plan_Diffusion'!M231)</f>
        <v/>
      </c>
      <c r="U776" s="7" t="str">
        <f>IF('Section 10a Plan_Diffusion'!N231="","",'Section 10a Plan_Diffusion'!N231)</f>
        <v/>
      </c>
      <c r="V776" s="7">
        <f>'Section 10a Plan_Diffusion'!O231</f>
        <v>0</v>
      </c>
      <c r="W776" s="36">
        <f>'Section 10a Plan_Diffusion'!P231</f>
        <v>0</v>
      </c>
      <c r="X776" s="36">
        <f>'Section 10a Plan_Diffusion'!Q231</f>
        <v>0</v>
      </c>
      <c r="Y776" s="36">
        <f>'Section 10a Plan_Diffusion'!R231</f>
        <v>0</v>
      </c>
      <c r="Z776" s="36">
        <f>'Section 10a Plan_Diffusion'!S231</f>
        <v>0</v>
      </c>
      <c r="AA776" s="7">
        <f>'Section 10a Plan_Diffusion'!T231</f>
        <v>0</v>
      </c>
      <c r="AB776" s="7">
        <f>'Section 10a Plan_Diffusion'!U231</f>
        <v>0</v>
      </c>
    </row>
    <row r="777" spans="1:28">
      <c r="A777" s="7">
        <f>'Identification '!$F$11</f>
        <v>0</v>
      </c>
      <c r="B777" s="1276" t="str">
        <f>IF(AND('Identification '!$F$11="",'Identification '!$F$15&lt;&gt;""),'Identification '!$F$15,IF('Identification '!$F$11="","",IF('Identification '!$F$13="Inscrire le nom de votre organisme dans la cellule F15",'Identification '!$F$15,'Identification '!$F$13)))</f>
        <v/>
      </c>
      <c r="C777" s="7" t="str">
        <f>REF!$BM$8</f>
        <v>2026-2027</v>
      </c>
      <c r="D777" s="7" t="s">
        <v>3185</v>
      </c>
      <c r="E777" s="43" t="str">
        <f>'Identification '!$F$17</f>
        <v/>
      </c>
      <c r="F777" s="7" t="str">
        <f>'Identification '!$G$18</f>
        <v/>
      </c>
      <c r="G777" s="167" t="str">
        <f>IF('Section 10a Plan_Diffusion'!$D$6="","",'Section 10a Plan_Diffusion'!$D$6)</f>
        <v/>
      </c>
      <c r="H777" s="7" t="str">
        <f>IF('Section 10a Plan_Diffusion'!$D$8="","",'Section 10a Plan_Diffusion'!$D$8)</f>
        <v/>
      </c>
      <c r="I777" s="7" t="str">
        <f>IF('Section 10a Plan_Diffusion'!$K$8="","",'Section 10a Plan_Diffusion'!$K$8)</f>
        <v/>
      </c>
      <c r="J777" s="43" t="str">
        <f>IF('Section 10a Plan_Diffusion'!C232="","",'Section 10a Plan_Diffusion'!C232)</f>
        <v/>
      </c>
      <c r="K777" s="1177" t="str">
        <f>IF('Section 10a Plan_Diffusion'!D232="","",'Section 10a Plan_Diffusion'!D232)</f>
        <v/>
      </c>
      <c r="L777" s="43" t="str">
        <f>IF('Section 10a Plan_Diffusion'!E232="","",IF('Section 10a Plan_Diffusion'!E232="«Choisir»","",'Section 10a Plan_Diffusion'!E232))</f>
        <v/>
      </c>
      <c r="M777" s="43" t="str">
        <f>IF('Section 10a Plan_Diffusion'!F232="","",IF('Section 10a Plan_Diffusion'!F232="«Choisir»","",'Section 10a Plan_Diffusion'!F232))</f>
        <v/>
      </c>
      <c r="N777" s="43" t="str">
        <f>IF('Section 10a Plan_Diffusion'!G232="","",'Section 10a Plan_Diffusion'!G232)</f>
        <v/>
      </c>
      <c r="O777" s="43" t="str">
        <f>IF('Section 10a Plan_Diffusion'!H232="","",'Section 10a Plan_Diffusion'!H232)</f>
        <v/>
      </c>
      <c r="P777" s="43" t="str">
        <f>IF('Section 10a Plan_Diffusion'!I232="","",IF('Section 10a Plan_Diffusion'!I232="«Choisir»","",'Section 10a Plan_Diffusion'!I232))</f>
        <v/>
      </c>
      <c r="Q777" s="43" t="str">
        <f>IF('Section 10a Plan_Diffusion'!J232="","",IF('Section 10a Plan_Diffusion'!J232="«Choisir»","",'Section 10a Plan_Diffusion'!J232))</f>
        <v/>
      </c>
      <c r="R777" s="7" t="str">
        <f>IF('Section 10a Plan_Diffusion'!K232="","",'Section 10a Plan_Diffusion'!K232)</f>
        <v/>
      </c>
      <c r="S777" s="7" t="str">
        <f>IF('Section 10a Plan_Diffusion'!L232="","",'Section 10a Plan_Diffusion'!L232)</f>
        <v/>
      </c>
      <c r="T777" s="7" t="str">
        <f>IF('Section 10a Plan_Diffusion'!M232="","",'Section 10a Plan_Diffusion'!M232)</f>
        <v/>
      </c>
      <c r="U777" s="7" t="str">
        <f>IF('Section 10a Plan_Diffusion'!N232="","",'Section 10a Plan_Diffusion'!N232)</f>
        <v/>
      </c>
      <c r="V777" s="7">
        <f>'Section 10a Plan_Diffusion'!O232</f>
        <v>0</v>
      </c>
      <c r="W777" s="36">
        <f>'Section 10a Plan_Diffusion'!P232</f>
        <v>0</v>
      </c>
      <c r="X777" s="36">
        <f>'Section 10a Plan_Diffusion'!Q232</f>
        <v>0</v>
      </c>
      <c r="Y777" s="36">
        <f>'Section 10a Plan_Diffusion'!R232</f>
        <v>0</v>
      </c>
      <c r="Z777" s="36">
        <f>'Section 10a Plan_Diffusion'!S232</f>
        <v>0</v>
      </c>
      <c r="AA777" s="7">
        <f>'Section 10a Plan_Diffusion'!T232</f>
        <v>0</v>
      </c>
      <c r="AB777" s="7">
        <f>'Section 10a Plan_Diffusion'!U232</f>
        <v>0</v>
      </c>
    </row>
    <row r="778" spans="1:28">
      <c r="A778" s="7">
        <f>'Identification '!$F$11</f>
        <v>0</v>
      </c>
      <c r="B778" s="1276" t="str">
        <f>IF(AND('Identification '!$F$11="",'Identification '!$F$15&lt;&gt;""),'Identification '!$F$15,IF('Identification '!$F$11="","",IF('Identification '!$F$13="Inscrire le nom de votre organisme dans la cellule F15",'Identification '!$F$15,'Identification '!$F$13)))</f>
        <v/>
      </c>
      <c r="C778" s="7" t="str">
        <f>REF!$BM$8</f>
        <v>2026-2027</v>
      </c>
      <c r="D778" s="7" t="s">
        <v>3185</v>
      </c>
      <c r="E778" s="43" t="str">
        <f>'Identification '!$F$17</f>
        <v/>
      </c>
      <c r="F778" s="7" t="str">
        <f>'Identification '!$G$18</f>
        <v/>
      </c>
      <c r="G778" s="167" t="str">
        <f>IF('Section 10a Plan_Diffusion'!$D$6="","",'Section 10a Plan_Diffusion'!$D$6)</f>
        <v/>
      </c>
      <c r="H778" s="7" t="str">
        <f>IF('Section 10a Plan_Diffusion'!$D$8="","",'Section 10a Plan_Diffusion'!$D$8)</f>
        <v/>
      </c>
      <c r="I778" s="7" t="str">
        <f>IF('Section 10a Plan_Diffusion'!$K$8="","",'Section 10a Plan_Diffusion'!$K$8)</f>
        <v/>
      </c>
      <c r="J778" s="43" t="str">
        <f>IF('Section 10a Plan_Diffusion'!C233="","",'Section 10a Plan_Diffusion'!C233)</f>
        <v/>
      </c>
      <c r="K778" s="1177" t="str">
        <f>IF('Section 10a Plan_Diffusion'!D233="","",'Section 10a Plan_Diffusion'!D233)</f>
        <v/>
      </c>
      <c r="L778" s="43" t="str">
        <f>IF('Section 10a Plan_Diffusion'!E233="","",IF('Section 10a Plan_Diffusion'!E233="«Choisir»","",'Section 10a Plan_Diffusion'!E233))</f>
        <v/>
      </c>
      <c r="M778" s="43" t="str">
        <f>IF('Section 10a Plan_Diffusion'!F233="","",IF('Section 10a Plan_Diffusion'!F233="«Choisir»","",'Section 10a Plan_Diffusion'!F233))</f>
        <v/>
      </c>
      <c r="N778" s="43" t="str">
        <f>IF('Section 10a Plan_Diffusion'!G233="","",'Section 10a Plan_Diffusion'!G233)</f>
        <v/>
      </c>
      <c r="O778" s="43" t="str">
        <f>IF('Section 10a Plan_Diffusion'!H233="","",'Section 10a Plan_Diffusion'!H233)</f>
        <v/>
      </c>
      <c r="P778" s="43" t="str">
        <f>IF('Section 10a Plan_Diffusion'!I233="","",IF('Section 10a Plan_Diffusion'!I233="«Choisir»","",'Section 10a Plan_Diffusion'!I233))</f>
        <v/>
      </c>
      <c r="Q778" s="43" t="str">
        <f>IF('Section 10a Plan_Diffusion'!J233="","",IF('Section 10a Plan_Diffusion'!J233="«Choisir»","",'Section 10a Plan_Diffusion'!J233))</f>
        <v/>
      </c>
      <c r="R778" s="7" t="str">
        <f>IF('Section 10a Plan_Diffusion'!K233="","",'Section 10a Plan_Diffusion'!K233)</f>
        <v/>
      </c>
      <c r="S778" s="7" t="str">
        <f>IF('Section 10a Plan_Diffusion'!L233="","",'Section 10a Plan_Diffusion'!L233)</f>
        <v/>
      </c>
      <c r="T778" s="7" t="str">
        <f>IF('Section 10a Plan_Diffusion'!M233="","",'Section 10a Plan_Diffusion'!M233)</f>
        <v/>
      </c>
      <c r="U778" s="7" t="str">
        <f>IF('Section 10a Plan_Diffusion'!N233="","",'Section 10a Plan_Diffusion'!N233)</f>
        <v/>
      </c>
      <c r="V778" s="7">
        <f>'Section 10a Plan_Diffusion'!O233</f>
        <v>0</v>
      </c>
      <c r="W778" s="36">
        <f>'Section 10a Plan_Diffusion'!P233</f>
        <v>0</v>
      </c>
      <c r="X778" s="36">
        <f>'Section 10a Plan_Diffusion'!Q233</f>
        <v>0</v>
      </c>
      <c r="Y778" s="36">
        <f>'Section 10a Plan_Diffusion'!R233</f>
        <v>0</v>
      </c>
      <c r="Z778" s="36">
        <f>'Section 10a Plan_Diffusion'!S233</f>
        <v>0</v>
      </c>
      <c r="AA778" s="7">
        <f>'Section 10a Plan_Diffusion'!T233</f>
        <v>0</v>
      </c>
      <c r="AB778" s="7">
        <f>'Section 10a Plan_Diffusion'!U233</f>
        <v>0</v>
      </c>
    </row>
    <row r="779" spans="1:28">
      <c r="A779" s="7">
        <f>'Identification '!$F$11</f>
        <v>0</v>
      </c>
      <c r="B779" s="1276" t="str">
        <f>IF(AND('Identification '!$F$11="",'Identification '!$F$15&lt;&gt;""),'Identification '!$F$15,IF('Identification '!$F$11="","",IF('Identification '!$F$13="Inscrire le nom de votre organisme dans la cellule F15",'Identification '!$F$15,'Identification '!$F$13)))</f>
        <v/>
      </c>
      <c r="C779" s="7" t="str">
        <f>REF!$BM$8</f>
        <v>2026-2027</v>
      </c>
      <c r="D779" s="7" t="s">
        <v>3185</v>
      </c>
      <c r="E779" s="43" t="str">
        <f>'Identification '!$F$17</f>
        <v/>
      </c>
      <c r="F779" s="7" t="str">
        <f>'Identification '!$G$18</f>
        <v/>
      </c>
      <c r="G779" s="167" t="str">
        <f>IF('Section 10a Plan_Diffusion'!$D$6="","",'Section 10a Plan_Diffusion'!$D$6)</f>
        <v/>
      </c>
      <c r="H779" s="7" t="str">
        <f>IF('Section 10a Plan_Diffusion'!$D$8="","",'Section 10a Plan_Diffusion'!$D$8)</f>
        <v/>
      </c>
      <c r="I779" s="7" t="str">
        <f>IF('Section 10a Plan_Diffusion'!$K$8="","",'Section 10a Plan_Diffusion'!$K$8)</f>
        <v/>
      </c>
      <c r="J779" s="43" t="str">
        <f>IF('Section 10a Plan_Diffusion'!C234="","",'Section 10a Plan_Diffusion'!C234)</f>
        <v/>
      </c>
      <c r="K779" s="1177" t="str">
        <f>IF('Section 10a Plan_Diffusion'!D234="","",'Section 10a Plan_Diffusion'!D234)</f>
        <v/>
      </c>
      <c r="L779" s="43" t="str">
        <f>IF('Section 10a Plan_Diffusion'!E234="","",IF('Section 10a Plan_Diffusion'!E234="«Choisir»","",'Section 10a Plan_Diffusion'!E234))</f>
        <v/>
      </c>
      <c r="M779" s="43" t="str">
        <f>IF('Section 10a Plan_Diffusion'!F234="","",IF('Section 10a Plan_Diffusion'!F234="«Choisir»","",'Section 10a Plan_Diffusion'!F234))</f>
        <v/>
      </c>
      <c r="N779" s="43" t="str">
        <f>IF('Section 10a Plan_Diffusion'!G234="","",'Section 10a Plan_Diffusion'!G234)</f>
        <v/>
      </c>
      <c r="O779" s="43" t="str">
        <f>IF('Section 10a Plan_Diffusion'!H234="","",'Section 10a Plan_Diffusion'!H234)</f>
        <v/>
      </c>
      <c r="P779" s="43" t="str">
        <f>IF('Section 10a Plan_Diffusion'!I234="","",IF('Section 10a Plan_Diffusion'!I234="«Choisir»","",'Section 10a Plan_Diffusion'!I234))</f>
        <v/>
      </c>
      <c r="Q779" s="43" t="str">
        <f>IF('Section 10a Plan_Diffusion'!J234="","",IF('Section 10a Plan_Diffusion'!J234="«Choisir»","",'Section 10a Plan_Diffusion'!J234))</f>
        <v/>
      </c>
      <c r="R779" s="7" t="str">
        <f>IF('Section 10a Plan_Diffusion'!K234="","",'Section 10a Plan_Diffusion'!K234)</f>
        <v/>
      </c>
      <c r="S779" s="7" t="str">
        <f>IF('Section 10a Plan_Diffusion'!L234="","",'Section 10a Plan_Diffusion'!L234)</f>
        <v/>
      </c>
      <c r="T779" s="7" t="str">
        <f>IF('Section 10a Plan_Diffusion'!M234="","",'Section 10a Plan_Diffusion'!M234)</f>
        <v/>
      </c>
      <c r="U779" s="7" t="str">
        <f>IF('Section 10a Plan_Diffusion'!N234="","",'Section 10a Plan_Diffusion'!N234)</f>
        <v/>
      </c>
      <c r="V779" s="7">
        <f>'Section 10a Plan_Diffusion'!O234</f>
        <v>0</v>
      </c>
      <c r="W779" s="36">
        <f>'Section 10a Plan_Diffusion'!P234</f>
        <v>0</v>
      </c>
      <c r="X779" s="36">
        <f>'Section 10a Plan_Diffusion'!Q234</f>
        <v>0</v>
      </c>
      <c r="Y779" s="36">
        <f>'Section 10a Plan_Diffusion'!R234</f>
        <v>0</v>
      </c>
      <c r="Z779" s="36">
        <f>'Section 10a Plan_Diffusion'!S234</f>
        <v>0</v>
      </c>
      <c r="AA779" s="7">
        <f>'Section 10a Plan_Diffusion'!T234</f>
        <v>0</v>
      </c>
      <c r="AB779" s="7">
        <f>'Section 10a Plan_Diffusion'!U234</f>
        <v>0</v>
      </c>
    </row>
    <row r="780" spans="1:28">
      <c r="A780" s="7">
        <f>'Identification '!$F$11</f>
        <v>0</v>
      </c>
      <c r="B780" s="1276" t="str">
        <f>IF(AND('Identification '!$F$11="",'Identification '!$F$15&lt;&gt;""),'Identification '!$F$15,IF('Identification '!$F$11="","",IF('Identification '!$F$13="Inscrire le nom de votre organisme dans la cellule F15",'Identification '!$F$15,'Identification '!$F$13)))</f>
        <v/>
      </c>
      <c r="C780" s="7" t="str">
        <f>REF!$BM$8</f>
        <v>2026-2027</v>
      </c>
      <c r="D780" s="7" t="s">
        <v>3185</v>
      </c>
      <c r="E780" s="43" t="str">
        <f>'Identification '!$F$17</f>
        <v/>
      </c>
      <c r="F780" s="7" t="str">
        <f>'Identification '!$G$18</f>
        <v/>
      </c>
      <c r="G780" s="167" t="str">
        <f>IF('Section 10a Plan_Diffusion'!$D$6="","",'Section 10a Plan_Diffusion'!$D$6)</f>
        <v/>
      </c>
      <c r="H780" s="7" t="str">
        <f>IF('Section 10a Plan_Diffusion'!$D$8="","",'Section 10a Plan_Diffusion'!$D$8)</f>
        <v/>
      </c>
      <c r="I780" s="7" t="str">
        <f>IF('Section 10a Plan_Diffusion'!$K$8="","",'Section 10a Plan_Diffusion'!$K$8)</f>
        <v/>
      </c>
      <c r="J780" s="43" t="str">
        <f>IF('Section 10a Plan_Diffusion'!C235="","",'Section 10a Plan_Diffusion'!C235)</f>
        <v/>
      </c>
      <c r="K780" s="1177" t="str">
        <f>IF('Section 10a Plan_Diffusion'!D235="","",'Section 10a Plan_Diffusion'!D235)</f>
        <v/>
      </c>
      <c r="L780" s="43" t="str">
        <f>IF('Section 10a Plan_Diffusion'!E235="","",IF('Section 10a Plan_Diffusion'!E235="«Choisir»","",'Section 10a Plan_Diffusion'!E235))</f>
        <v/>
      </c>
      <c r="M780" s="43" t="str">
        <f>IF('Section 10a Plan_Diffusion'!F235="","",IF('Section 10a Plan_Diffusion'!F235="«Choisir»","",'Section 10a Plan_Diffusion'!F235))</f>
        <v/>
      </c>
      <c r="N780" s="43" t="str">
        <f>IF('Section 10a Plan_Diffusion'!G235="","",'Section 10a Plan_Diffusion'!G235)</f>
        <v/>
      </c>
      <c r="O780" s="43" t="str">
        <f>IF('Section 10a Plan_Diffusion'!H235="","",'Section 10a Plan_Diffusion'!H235)</f>
        <v/>
      </c>
      <c r="P780" s="43" t="str">
        <f>IF('Section 10a Plan_Diffusion'!I235="","",IF('Section 10a Plan_Diffusion'!I235="«Choisir»","",'Section 10a Plan_Diffusion'!I235))</f>
        <v/>
      </c>
      <c r="Q780" s="43" t="str">
        <f>IF('Section 10a Plan_Diffusion'!J235="","",IF('Section 10a Plan_Diffusion'!J235="«Choisir»","",'Section 10a Plan_Diffusion'!J235))</f>
        <v/>
      </c>
      <c r="R780" s="7" t="str">
        <f>IF('Section 10a Plan_Diffusion'!K235="","",'Section 10a Plan_Diffusion'!K235)</f>
        <v/>
      </c>
      <c r="S780" s="7" t="str">
        <f>IF('Section 10a Plan_Diffusion'!L235="","",'Section 10a Plan_Diffusion'!L235)</f>
        <v/>
      </c>
      <c r="T780" s="7" t="str">
        <f>IF('Section 10a Plan_Diffusion'!M235="","",'Section 10a Plan_Diffusion'!M235)</f>
        <v/>
      </c>
      <c r="U780" s="7" t="str">
        <f>IF('Section 10a Plan_Diffusion'!N235="","",'Section 10a Plan_Diffusion'!N235)</f>
        <v/>
      </c>
      <c r="V780" s="7">
        <f>'Section 10a Plan_Diffusion'!O235</f>
        <v>0</v>
      </c>
      <c r="W780" s="36">
        <f>'Section 10a Plan_Diffusion'!P235</f>
        <v>0</v>
      </c>
      <c r="X780" s="36">
        <f>'Section 10a Plan_Diffusion'!Q235</f>
        <v>0</v>
      </c>
      <c r="Y780" s="36">
        <f>'Section 10a Plan_Diffusion'!R235</f>
        <v>0</v>
      </c>
      <c r="Z780" s="36">
        <f>'Section 10a Plan_Diffusion'!S235</f>
        <v>0</v>
      </c>
      <c r="AA780" s="7">
        <f>'Section 10a Plan_Diffusion'!T235</f>
        <v>0</v>
      </c>
      <c r="AB780" s="7">
        <f>'Section 10a Plan_Diffusion'!U235</f>
        <v>0</v>
      </c>
    </row>
    <row r="781" spans="1:28">
      <c r="A781" s="7">
        <f>'Identification '!$F$11</f>
        <v>0</v>
      </c>
      <c r="B781" s="1276" t="str">
        <f>IF(AND('Identification '!$F$11="",'Identification '!$F$15&lt;&gt;""),'Identification '!$F$15,IF('Identification '!$F$11="","",IF('Identification '!$F$13="Inscrire le nom de votre organisme dans la cellule F15",'Identification '!$F$15,'Identification '!$F$13)))</f>
        <v/>
      </c>
      <c r="C781" s="7" t="str">
        <f>REF!$BM$8</f>
        <v>2026-2027</v>
      </c>
      <c r="D781" s="7" t="s">
        <v>3185</v>
      </c>
      <c r="E781" s="43" t="str">
        <f>'Identification '!$F$17</f>
        <v/>
      </c>
      <c r="F781" s="7" t="str">
        <f>'Identification '!$G$18</f>
        <v/>
      </c>
      <c r="G781" s="167" t="str">
        <f>IF('Section 10a Plan_Diffusion'!$D$6="","",'Section 10a Plan_Diffusion'!$D$6)</f>
        <v/>
      </c>
      <c r="H781" s="7" t="str">
        <f>IF('Section 10a Plan_Diffusion'!$D$8="","",'Section 10a Plan_Diffusion'!$D$8)</f>
        <v/>
      </c>
      <c r="I781" s="7" t="str">
        <f>IF('Section 10a Plan_Diffusion'!$K$8="","",'Section 10a Plan_Diffusion'!$K$8)</f>
        <v/>
      </c>
      <c r="J781" s="43" t="str">
        <f>IF('Section 10a Plan_Diffusion'!C236="","",'Section 10a Plan_Diffusion'!C236)</f>
        <v/>
      </c>
      <c r="K781" s="1177" t="str">
        <f>IF('Section 10a Plan_Diffusion'!D236="","",'Section 10a Plan_Diffusion'!D236)</f>
        <v/>
      </c>
      <c r="L781" s="43" t="str">
        <f>IF('Section 10a Plan_Diffusion'!E236="","",IF('Section 10a Plan_Diffusion'!E236="«Choisir»","",'Section 10a Plan_Diffusion'!E236))</f>
        <v/>
      </c>
      <c r="M781" s="43" t="str">
        <f>IF('Section 10a Plan_Diffusion'!F236="","",IF('Section 10a Plan_Diffusion'!F236="«Choisir»","",'Section 10a Plan_Diffusion'!F236))</f>
        <v/>
      </c>
      <c r="N781" s="43" t="str">
        <f>IF('Section 10a Plan_Diffusion'!G236="","",'Section 10a Plan_Diffusion'!G236)</f>
        <v/>
      </c>
      <c r="O781" s="43" t="str">
        <f>IF('Section 10a Plan_Diffusion'!H236="","",'Section 10a Plan_Diffusion'!H236)</f>
        <v/>
      </c>
      <c r="P781" s="43" t="str">
        <f>IF('Section 10a Plan_Diffusion'!I236="","",IF('Section 10a Plan_Diffusion'!I236="«Choisir»","",'Section 10a Plan_Diffusion'!I236))</f>
        <v/>
      </c>
      <c r="Q781" s="43" t="str">
        <f>IF('Section 10a Plan_Diffusion'!J236="","",IF('Section 10a Plan_Diffusion'!J236="«Choisir»","",'Section 10a Plan_Diffusion'!J236))</f>
        <v/>
      </c>
      <c r="R781" s="7" t="str">
        <f>IF('Section 10a Plan_Diffusion'!K236="","",'Section 10a Plan_Diffusion'!K236)</f>
        <v/>
      </c>
      <c r="S781" s="7" t="str">
        <f>IF('Section 10a Plan_Diffusion'!L236="","",'Section 10a Plan_Diffusion'!L236)</f>
        <v/>
      </c>
      <c r="T781" s="7" t="str">
        <f>IF('Section 10a Plan_Diffusion'!M236="","",'Section 10a Plan_Diffusion'!M236)</f>
        <v/>
      </c>
      <c r="U781" s="7" t="str">
        <f>IF('Section 10a Plan_Diffusion'!N236="","",'Section 10a Plan_Diffusion'!N236)</f>
        <v/>
      </c>
      <c r="V781" s="7">
        <f>'Section 10a Plan_Diffusion'!O236</f>
        <v>0</v>
      </c>
      <c r="W781" s="36">
        <f>'Section 10a Plan_Diffusion'!P236</f>
        <v>0</v>
      </c>
      <c r="X781" s="36">
        <f>'Section 10a Plan_Diffusion'!Q236</f>
        <v>0</v>
      </c>
      <c r="Y781" s="36">
        <f>'Section 10a Plan_Diffusion'!R236</f>
        <v>0</v>
      </c>
      <c r="Z781" s="36">
        <f>'Section 10a Plan_Diffusion'!S236</f>
        <v>0</v>
      </c>
      <c r="AA781" s="7">
        <f>'Section 10a Plan_Diffusion'!T236</f>
        <v>0</v>
      </c>
      <c r="AB781" s="7">
        <f>'Section 10a Plan_Diffusion'!U236</f>
        <v>0</v>
      </c>
    </row>
    <row r="782" spans="1:28">
      <c r="A782" s="7">
        <f>'Identification '!$F$11</f>
        <v>0</v>
      </c>
      <c r="B782" s="1276" t="str">
        <f>IF(AND('Identification '!$F$11="",'Identification '!$F$15&lt;&gt;""),'Identification '!$F$15,IF('Identification '!$F$11="","",IF('Identification '!$F$13="Inscrire le nom de votre organisme dans la cellule F15",'Identification '!$F$15,'Identification '!$F$13)))</f>
        <v/>
      </c>
      <c r="C782" s="7" t="str">
        <f>REF!$BM$8</f>
        <v>2026-2027</v>
      </c>
      <c r="D782" s="7" t="s">
        <v>3185</v>
      </c>
      <c r="E782" s="43" t="str">
        <f>'Identification '!$F$17</f>
        <v/>
      </c>
      <c r="F782" s="7" t="str">
        <f>'Identification '!$G$18</f>
        <v/>
      </c>
      <c r="G782" s="167" t="str">
        <f>IF('Section 10a Plan_Diffusion'!$D$6="","",'Section 10a Plan_Diffusion'!$D$6)</f>
        <v/>
      </c>
      <c r="H782" s="7" t="str">
        <f>IF('Section 10a Plan_Diffusion'!$D$8="","",'Section 10a Plan_Diffusion'!$D$8)</f>
        <v/>
      </c>
      <c r="I782" s="7" t="str">
        <f>IF('Section 10a Plan_Diffusion'!$K$8="","",'Section 10a Plan_Diffusion'!$K$8)</f>
        <v/>
      </c>
      <c r="J782" s="43" t="str">
        <f>IF('Section 10a Plan_Diffusion'!C237="","",'Section 10a Plan_Diffusion'!C237)</f>
        <v/>
      </c>
      <c r="K782" s="1177" t="str">
        <f>IF('Section 10a Plan_Diffusion'!D237="","",'Section 10a Plan_Diffusion'!D237)</f>
        <v/>
      </c>
      <c r="L782" s="43" t="str">
        <f>IF('Section 10a Plan_Diffusion'!E237="","",IF('Section 10a Plan_Diffusion'!E237="«Choisir»","",'Section 10a Plan_Diffusion'!E237))</f>
        <v/>
      </c>
      <c r="M782" s="43" t="str">
        <f>IF('Section 10a Plan_Diffusion'!F237="","",IF('Section 10a Plan_Diffusion'!F237="«Choisir»","",'Section 10a Plan_Diffusion'!F237))</f>
        <v/>
      </c>
      <c r="N782" s="43" t="str">
        <f>IF('Section 10a Plan_Diffusion'!G237="","",'Section 10a Plan_Diffusion'!G237)</f>
        <v/>
      </c>
      <c r="O782" s="43" t="str">
        <f>IF('Section 10a Plan_Diffusion'!H237="","",'Section 10a Plan_Diffusion'!H237)</f>
        <v/>
      </c>
      <c r="P782" s="43" t="str">
        <f>IF('Section 10a Plan_Diffusion'!I237="","",IF('Section 10a Plan_Diffusion'!I237="«Choisir»","",'Section 10a Plan_Diffusion'!I237))</f>
        <v/>
      </c>
      <c r="Q782" s="43" t="str">
        <f>IF('Section 10a Plan_Diffusion'!J237="","",IF('Section 10a Plan_Diffusion'!J237="«Choisir»","",'Section 10a Plan_Diffusion'!J237))</f>
        <v/>
      </c>
      <c r="R782" s="7" t="str">
        <f>IF('Section 10a Plan_Diffusion'!K237="","",'Section 10a Plan_Diffusion'!K237)</f>
        <v/>
      </c>
      <c r="S782" s="7" t="str">
        <f>IF('Section 10a Plan_Diffusion'!L237="","",'Section 10a Plan_Diffusion'!L237)</f>
        <v/>
      </c>
      <c r="T782" s="7" t="str">
        <f>IF('Section 10a Plan_Diffusion'!M237="","",'Section 10a Plan_Diffusion'!M237)</f>
        <v/>
      </c>
      <c r="U782" s="7" t="str">
        <f>IF('Section 10a Plan_Diffusion'!N237="","",'Section 10a Plan_Diffusion'!N237)</f>
        <v/>
      </c>
      <c r="V782" s="7">
        <f>'Section 10a Plan_Diffusion'!O237</f>
        <v>0</v>
      </c>
      <c r="W782" s="36">
        <f>'Section 10a Plan_Diffusion'!P237</f>
        <v>0</v>
      </c>
      <c r="X782" s="36">
        <f>'Section 10a Plan_Diffusion'!Q237</f>
        <v>0</v>
      </c>
      <c r="Y782" s="36">
        <f>'Section 10a Plan_Diffusion'!R237</f>
        <v>0</v>
      </c>
      <c r="Z782" s="36">
        <f>'Section 10a Plan_Diffusion'!S237</f>
        <v>0</v>
      </c>
      <c r="AA782" s="7">
        <f>'Section 10a Plan_Diffusion'!T237</f>
        <v>0</v>
      </c>
      <c r="AB782" s="7">
        <f>'Section 10a Plan_Diffusion'!U237</f>
        <v>0</v>
      </c>
    </row>
    <row r="783" spans="1:28">
      <c r="A783" s="7">
        <f>'Identification '!$F$11</f>
        <v>0</v>
      </c>
      <c r="B783" s="1276" t="str">
        <f>IF(AND('Identification '!$F$11="",'Identification '!$F$15&lt;&gt;""),'Identification '!$F$15,IF('Identification '!$F$11="","",IF('Identification '!$F$13="Inscrire le nom de votre organisme dans la cellule F15",'Identification '!$F$15,'Identification '!$F$13)))</f>
        <v/>
      </c>
      <c r="C783" s="7" t="str">
        <f>REF!$BM$8</f>
        <v>2026-2027</v>
      </c>
      <c r="D783" s="7" t="s">
        <v>3185</v>
      </c>
      <c r="E783" s="43" t="str">
        <f>'Identification '!$F$17</f>
        <v/>
      </c>
      <c r="F783" s="7" t="str">
        <f>'Identification '!$G$18</f>
        <v/>
      </c>
      <c r="G783" s="167" t="str">
        <f>IF('Section 10a Plan_Diffusion'!$D$6="","",'Section 10a Plan_Diffusion'!$D$6)</f>
        <v/>
      </c>
      <c r="H783" s="7" t="str">
        <f>IF('Section 10a Plan_Diffusion'!$D$8="","",'Section 10a Plan_Diffusion'!$D$8)</f>
        <v/>
      </c>
      <c r="I783" s="7" t="str">
        <f>IF('Section 10a Plan_Diffusion'!$K$8="","",'Section 10a Plan_Diffusion'!$K$8)</f>
        <v/>
      </c>
      <c r="J783" s="43" t="str">
        <f>IF('Section 10a Plan_Diffusion'!C238="","",'Section 10a Plan_Diffusion'!C238)</f>
        <v/>
      </c>
      <c r="K783" s="1177" t="str">
        <f>IF('Section 10a Plan_Diffusion'!D238="","",'Section 10a Plan_Diffusion'!D238)</f>
        <v/>
      </c>
      <c r="L783" s="43" t="str">
        <f>IF('Section 10a Plan_Diffusion'!E238="","",IF('Section 10a Plan_Diffusion'!E238="«Choisir»","",'Section 10a Plan_Diffusion'!E238))</f>
        <v/>
      </c>
      <c r="M783" s="43" t="str">
        <f>IF('Section 10a Plan_Diffusion'!F238="","",IF('Section 10a Plan_Diffusion'!F238="«Choisir»","",'Section 10a Plan_Diffusion'!F238))</f>
        <v/>
      </c>
      <c r="N783" s="43" t="str">
        <f>IF('Section 10a Plan_Diffusion'!G238="","",'Section 10a Plan_Diffusion'!G238)</f>
        <v/>
      </c>
      <c r="O783" s="43" t="str">
        <f>IF('Section 10a Plan_Diffusion'!H238="","",'Section 10a Plan_Diffusion'!H238)</f>
        <v/>
      </c>
      <c r="P783" s="43" t="str">
        <f>IF('Section 10a Plan_Diffusion'!I238="","",IF('Section 10a Plan_Diffusion'!I238="«Choisir»","",'Section 10a Plan_Diffusion'!I238))</f>
        <v/>
      </c>
      <c r="Q783" s="43" t="str">
        <f>IF('Section 10a Plan_Diffusion'!J238="","",IF('Section 10a Plan_Diffusion'!J238="«Choisir»","",'Section 10a Plan_Diffusion'!J238))</f>
        <v/>
      </c>
      <c r="R783" s="7" t="str">
        <f>IF('Section 10a Plan_Diffusion'!K238="","",'Section 10a Plan_Diffusion'!K238)</f>
        <v/>
      </c>
      <c r="S783" s="7" t="str">
        <f>IF('Section 10a Plan_Diffusion'!L238="","",'Section 10a Plan_Diffusion'!L238)</f>
        <v/>
      </c>
      <c r="T783" s="7" t="str">
        <f>IF('Section 10a Plan_Diffusion'!M238="","",'Section 10a Plan_Diffusion'!M238)</f>
        <v/>
      </c>
      <c r="U783" s="7" t="str">
        <f>IF('Section 10a Plan_Diffusion'!N238="","",'Section 10a Plan_Diffusion'!N238)</f>
        <v/>
      </c>
      <c r="V783" s="7">
        <f>'Section 10a Plan_Diffusion'!O238</f>
        <v>0</v>
      </c>
      <c r="W783" s="36">
        <f>'Section 10a Plan_Diffusion'!P238</f>
        <v>0</v>
      </c>
      <c r="X783" s="36">
        <f>'Section 10a Plan_Diffusion'!Q238</f>
        <v>0</v>
      </c>
      <c r="Y783" s="36">
        <f>'Section 10a Plan_Diffusion'!R238</f>
        <v>0</v>
      </c>
      <c r="Z783" s="36">
        <f>'Section 10a Plan_Diffusion'!S238</f>
        <v>0</v>
      </c>
      <c r="AA783" s="7">
        <f>'Section 10a Plan_Diffusion'!T238</f>
        <v>0</v>
      </c>
      <c r="AB783" s="7">
        <f>'Section 10a Plan_Diffusion'!U238</f>
        <v>0</v>
      </c>
    </row>
    <row r="784" spans="1:28">
      <c r="A784" s="7">
        <f>'Identification '!$F$11</f>
        <v>0</v>
      </c>
      <c r="B784" s="1276" t="str">
        <f>IF(AND('Identification '!$F$11="",'Identification '!$F$15&lt;&gt;""),'Identification '!$F$15,IF('Identification '!$F$11="","",IF('Identification '!$F$13="Inscrire le nom de votre organisme dans la cellule F15",'Identification '!$F$15,'Identification '!$F$13)))</f>
        <v/>
      </c>
      <c r="C784" s="7" t="str">
        <f>REF!$BM$8</f>
        <v>2026-2027</v>
      </c>
      <c r="D784" s="7" t="s">
        <v>3185</v>
      </c>
      <c r="E784" s="43" t="str">
        <f>'Identification '!$F$17</f>
        <v/>
      </c>
      <c r="F784" s="7" t="str">
        <f>'Identification '!$G$18</f>
        <v/>
      </c>
      <c r="G784" s="167" t="str">
        <f>IF('Section 10a Plan_Diffusion'!$D$6="","",'Section 10a Plan_Diffusion'!$D$6)</f>
        <v/>
      </c>
      <c r="H784" s="7" t="str">
        <f>IF('Section 10a Plan_Diffusion'!$D$8="","",'Section 10a Plan_Diffusion'!$D$8)</f>
        <v/>
      </c>
      <c r="I784" s="7" t="str">
        <f>IF('Section 10a Plan_Diffusion'!$K$8="","",'Section 10a Plan_Diffusion'!$K$8)</f>
        <v/>
      </c>
      <c r="J784" s="43" t="str">
        <f>IF('Section 10a Plan_Diffusion'!C239="","",'Section 10a Plan_Diffusion'!C239)</f>
        <v/>
      </c>
      <c r="K784" s="1177" t="str">
        <f>IF('Section 10a Plan_Diffusion'!D239="","",'Section 10a Plan_Diffusion'!D239)</f>
        <v/>
      </c>
      <c r="L784" s="43" t="str">
        <f>IF('Section 10a Plan_Diffusion'!E239="","",IF('Section 10a Plan_Diffusion'!E239="«Choisir»","",'Section 10a Plan_Diffusion'!E239))</f>
        <v/>
      </c>
      <c r="M784" s="43" t="str">
        <f>IF('Section 10a Plan_Diffusion'!F239="","",IF('Section 10a Plan_Diffusion'!F239="«Choisir»","",'Section 10a Plan_Diffusion'!F239))</f>
        <v/>
      </c>
      <c r="N784" s="43" t="str">
        <f>IF('Section 10a Plan_Diffusion'!G239="","",'Section 10a Plan_Diffusion'!G239)</f>
        <v/>
      </c>
      <c r="O784" s="43" t="str">
        <f>IF('Section 10a Plan_Diffusion'!H239="","",'Section 10a Plan_Diffusion'!H239)</f>
        <v/>
      </c>
      <c r="P784" s="43" t="str">
        <f>IF('Section 10a Plan_Diffusion'!I239="","",IF('Section 10a Plan_Diffusion'!I239="«Choisir»","",'Section 10a Plan_Diffusion'!I239))</f>
        <v/>
      </c>
      <c r="Q784" s="43" t="str">
        <f>IF('Section 10a Plan_Diffusion'!J239="","",IF('Section 10a Plan_Diffusion'!J239="«Choisir»","",'Section 10a Plan_Diffusion'!J239))</f>
        <v/>
      </c>
      <c r="R784" s="7" t="str">
        <f>IF('Section 10a Plan_Diffusion'!K239="","",'Section 10a Plan_Diffusion'!K239)</f>
        <v/>
      </c>
      <c r="S784" s="7" t="str">
        <f>IF('Section 10a Plan_Diffusion'!L239="","",'Section 10a Plan_Diffusion'!L239)</f>
        <v/>
      </c>
      <c r="T784" s="7" t="str">
        <f>IF('Section 10a Plan_Diffusion'!M239="","",'Section 10a Plan_Diffusion'!M239)</f>
        <v/>
      </c>
      <c r="U784" s="7" t="str">
        <f>IF('Section 10a Plan_Diffusion'!N239="","",'Section 10a Plan_Diffusion'!N239)</f>
        <v/>
      </c>
      <c r="V784" s="7">
        <f>'Section 10a Plan_Diffusion'!O239</f>
        <v>0</v>
      </c>
      <c r="W784" s="36">
        <f>'Section 10a Plan_Diffusion'!P239</f>
        <v>0</v>
      </c>
      <c r="X784" s="36">
        <f>'Section 10a Plan_Diffusion'!Q239</f>
        <v>0</v>
      </c>
      <c r="Y784" s="36">
        <f>'Section 10a Plan_Diffusion'!R239</f>
        <v>0</v>
      </c>
      <c r="Z784" s="36">
        <f>'Section 10a Plan_Diffusion'!S239</f>
        <v>0</v>
      </c>
      <c r="AA784" s="7">
        <f>'Section 10a Plan_Diffusion'!T239</f>
        <v>0</v>
      </c>
      <c r="AB784" s="7">
        <f>'Section 10a Plan_Diffusion'!U239</f>
        <v>0</v>
      </c>
    </row>
    <row r="785" spans="1:28">
      <c r="A785" s="7">
        <f>'Identification '!$F$11</f>
        <v>0</v>
      </c>
      <c r="B785" s="1276" t="str">
        <f>IF(AND('Identification '!$F$11="",'Identification '!$F$15&lt;&gt;""),'Identification '!$F$15,IF('Identification '!$F$11="","",IF('Identification '!$F$13="Inscrire le nom de votre organisme dans la cellule F15",'Identification '!$F$15,'Identification '!$F$13)))</f>
        <v/>
      </c>
      <c r="C785" s="7" t="str">
        <f>REF!$BM$8</f>
        <v>2026-2027</v>
      </c>
      <c r="D785" s="7" t="s">
        <v>3185</v>
      </c>
      <c r="E785" s="43" t="str">
        <f>'Identification '!$F$17</f>
        <v/>
      </c>
      <c r="F785" s="7" t="str">
        <f>'Identification '!$G$18</f>
        <v/>
      </c>
      <c r="G785" s="167" t="str">
        <f>IF('Section 10a Plan_Diffusion'!$D$6="","",'Section 10a Plan_Diffusion'!$D$6)</f>
        <v/>
      </c>
      <c r="H785" s="7" t="str">
        <f>IF('Section 10a Plan_Diffusion'!$D$8="","",'Section 10a Plan_Diffusion'!$D$8)</f>
        <v/>
      </c>
      <c r="I785" s="7" t="str">
        <f>IF('Section 10a Plan_Diffusion'!$K$8="","",'Section 10a Plan_Diffusion'!$K$8)</f>
        <v/>
      </c>
      <c r="J785" s="43" t="str">
        <f>IF('Section 10a Plan_Diffusion'!C240="","",'Section 10a Plan_Diffusion'!C240)</f>
        <v/>
      </c>
      <c r="K785" s="1177" t="str">
        <f>IF('Section 10a Plan_Diffusion'!D240="","",'Section 10a Plan_Diffusion'!D240)</f>
        <v/>
      </c>
      <c r="L785" s="43" t="str">
        <f>IF('Section 10a Plan_Diffusion'!E240="","",IF('Section 10a Plan_Diffusion'!E240="«Choisir»","",'Section 10a Plan_Diffusion'!E240))</f>
        <v/>
      </c>
      <c r="M785" s="43" t="str">
        <f>IF('Section 10a Plan_Diffusion'!F240="","",IF('Section 10a Plan_Diffusion'!F240="«Choisir»","",'Section 10a Plan_Diffusion'!F240))</f>
        <v/>
      </c>
      <c r="N785" s="43" t="str">
        <f>IF('Section 10a Plan_Diffusion'!G240="","",'Section 10a Plan_Diffusion'!G240)</f>
        <v/>
      </c>
      <c r="O785" s="43" t="str">
        <f>IF('Section 10a Plan_Diffusion'!H240="","",'Section 10a Plan_Diffusion'!H240)</f>
        <v/>
      </c>
      <c r="P785" s="43" t="str">
        <f>IF('Section 10a Plan_Diffusion'!I240="","",IF('Section 10a Plan_Diffusion'!I240="«Choisir»","",'Section 10a Plan_Diffusion'!I240))</f>
        <v/>
      </c>
      <c r="Q785" s="43" t="str">
        <f>IF('Section 10a Plan_Diffusion'!J240="","",IF('Section 10a Plan_Diffusion'!J240="«Choisir»","",'Section 10a Plan_Diffusion'!J240))</f>
        <v/>
      </c>
      <c r="R785" s="7" t="str">
        <f>IF('Section 10a Plan_Diffusion'!K240="","",'Section 10a Plan_Diffusion'!K240)</f>
        <v/>
      </c>
      <c r="S785" s="7" t="str">
        <f>IF('Section 10a Plan_Diffusion'!L240="","",'Section 10a Plan_Diffusion'!L240)</f>
        <v/>
      </c>
      <c r="T785" s="7" t="str">
        <f>IF('Section 10a Plan_Diffusion'!M240="","",'Section 10a Plan_Diffusion'!M240)</f>
        <v/>
      </c>
      <c r="U785" s="7" t="str">
        <f>IF('Section 10a Plan_Diffusion'!N240="","",'Section 10a Plan_Diffusion'!N240)</f>
        <v/>
      </c>
      <c r="V785" s="7">
        <f>'Section 10a Plan_Diffusion'!O240</f>
        <v>0</v>
      </c>
      <c r="W785" s="36">
        <f>'Section 10a Plan_Diffusion'!P240</f>
        <v>0</v>
      </c>
      <c r="X785" s="36">
        <f>'Section 10a Plan_Diffusion'!Q240</f>
        <v>0</v>
      </c>
      <c r="Y785" s="36">
        <f>'Section 10a Plan_Diffusion'!R240</f>
        <v>0</v>
      </c>
      <c r="Z785" s="36">
        <f>'Section 10a Plan_Diffusion'!S240</f>
        <v>0</v>
      </c>
      <c r="AA785" s="7">
        <f>'Section 10a Plan_Diffusion'!T240</f>
        <v>0</v>
      </c>
      <c r="AB785" s="7">
        <f>'Section 10a Plan_Diffusion'!U240</f>
        <v>0</v>
      </c>
    </row>
    <row r="786" spans="1:28">
      <c r="A786" s="7">
        <f>'Identification '!$F$11</f>
        <v>0</v>
      </c>
      <c r="B786" s="1276" t="str">
        <f>IF(AND('Identification '!$F$11="",'Identification '!$F$15&lt;&gt;""),'Identification '!$F$15,IF('Identification '!$F$11="","",IF('Identification '!$F$13="Inscrire le nom de votre organisme dans la cellule F15",'Identification '!$F$15,'Identification '!$F$13)))</f>
        <v/>
      </c>
      <c r="C786" s="7" t="str">
        <f>REF!$BM$8</f>
        <v>2026-2027</v>
      </c>
      <c r="D786" s="7" t="s">
        <v>3185</v>
      </c>
      <c r="E786" s="43" t="str">
        <f>'Identification '!$F$17</f>
        <v/>
      </c>
      <c r="F786" s="7" t="str">
        <f>'Identification '!$G$18</f>
        <v/>
      </c>
      <c r="G786" s="167" t="str">
        <f>IF('Section 10a Plan_Diffusion'!$D$6="","",'Section 10a Plan_Diffusion'!$D$6)</f>
        <v/>
      </c>
      <c r="H786" s="7" t="str">
        <f>IF('Section 10a Plan_Diffusion'!$D$8="","",'Section 10a Plan_Diffusion'!$D$8)</f>
        <v/>
      </c>
      <c r="I786" s="7" t="str">
        <f>IF('Section 10a Plan_Diffusion'!$K$8="","",'Section 10a Plan_Diffusion'!$K$8)</f>
        <v/>
      </c>
      <c r="J786" s="43" t="str">
        <f>IF('Section 10a Plan_Diffusion'!C241="","",'Section 10a Plan_Diffusion'!C241)</f>
        <v/>
      </c>
      <c r="K786" s="1177" t="str">
        <f>IF('Section 10a Plan_Diffusion'!D241="","",'Section 10a Plan_Diffusion'!D241)</f>
        <v/>
      </c>
      <c r="L786" s="43" t="str">
        <f>IF('Section 10a Plan_Diffusion'!E241="","",IF('Section 10a Plan_Diffusion'!E241="«Choisir»","",'Section 10a Plan_Diffusion'!E241))</f>
        <v/>
      </c>
      <c r="M786" s="43" t="str">
        <f>IF('Section 10a Plan_Diffusion'!F241="","",IF('Section 10a Plan_Diffusion'!F241="«Choisir»","",'Section 10a Plan_Diffusion'!F241))</f>
        <v/>
      </c>
      <c r="N786" s="43" t="str">
        <f>IF('Section 10a Plan_Diffusion'!G241="","",'Section 10a Plan_Diffusion'!G241)</f>
        <v/>
      </c>
      <c r="O786" s="43" t="str">
        <f>IF('Section 10a Plan_Diffusion'!H241="","",'Section 10a Plan_Diffusion'!H241)</f>
        <v/>
      </c>
      <c r="P786" s="43" t="str">
        <f>IF('Section 10a Plan_Diffusion'!I241="","",IF('Section 10a Plan_Diffusion'!I241="«Choisir»","",'Section 10a Plan_Diffusion'!I241))</f>
        <v/>
      </c>
      <c r="Q786" s="43" t="str">
        <f>IF('Section 10a Plan_Diffusion'!J241="","",IF('Section 10a Plan_Diffusion'!J241="«Choisir»","",'Section 10a Plan_Diffusion'!J241))</f>
        <v/>
      </c>
      <c r="R786" s="7" t="str">
        <f>IF('Section 10a Plan_Diffusion'!K241="","",'Section 10a Plan_Diffusion'!K241)</f>
        <v/>
      </c>
      <c r="S786" s="7" t="str">
        <f>IF('Section 10a Plan_Diffusion'!L241="","",'Section 10a Plan_Diffusion'!L241)</f>
        <v/>
      </c>
      <c r="T786" s="7" t="str">
        <f>IF('Section 10a Plan_Diffusion'!M241="","",'Section 10a Plan_Diffusion'!M241)</f>
        <v/>
      </c>
      <c r="U786" s="7" t="str">
        <f>IF('Section 10a Plan_Diffusion'!N241="","",'Section 10a Plan_Diffusion'!N241)</f>
        <v/>
      </c>
      <c r="V786" s="7">
        <f>'Section 10a Plan_Diffusion'!O241</f>
        <v>0</v>
      </c>
      <c r="W786" s="36">
        <f>'Section 10a Plan_Diffusion'!P241</f>
        <v>0</v>
      </c>
      <c r="X786" s="36">
        <f>'Section 10a Plan_Diffusion'!Q241</f>
        <v>0</v>
      </c>
      <c r="Y786" s="36">
        <f>'Section 10a Plan_Diffusion'!R241</f>
        <v>0</v>
      </c>
      <c r="Z786" s="36">
        <f>'Section 10a Plan_Diffusion'!S241</f>
        <v>0</v>
      </c>
      <c r="AA786" s="7">
        <f>'Section 10a Plan_Diffusion'!T241</f>
        <v>0</v>
      </c>
      <c r="AB786" s="7">
        <f>'Section 10a Plan_Diffusion'!U241</f>
        <v>0</v>
      </c>
    </row>
    <row r="787" spans="1:28">
      <c r="A787" s="7">
        <f>'Identification '!$F$11</f>
        <v>0</v>
      </c>
      <c r="B787" s="1276" t="str">
        <f>IF(AND('Identification '!$F$11="",'Identification '!$F$15&lt;&gt;""),'Identification '!$F$15,IF('Identification '!$F$11="","",IF('Identification '!$F$13="Inscrire le nom de votre organisme dans la cellule F15",'Identification '!$F$15,'Identification '!$F$13)))</f>
        <v/>
      </c>
      <c r="C787" s="7" t="str">
        <f>REF!$BM$8</f>
        <v>2026-2027</v>
      </c>
      <c r="D787" s="7" t="s">
        <v>3185</v>
      </c>
      <c r="E787" s="43" t="str">
        <f>'Identification '!$F$17</f>
        <v/>
      </c>
      <c r="F787" s="7" t="str">
        <f>'Identification '!$G$18</f>
        <v/>
      </c>
      <c r="G787" s="167" t="str">
        <f>IF('Section 10a Plan_Diffusion'!$D$6="","",'Section 10a Plan_Diffusion'!$D$6)</f>
        <v/>
      </c>
      <c r="H787" s="7" t="str">
        <f>IF('Section 10a Plan_Diffusion'!$D$8="","",'Section 10a Plan_Diffusion'!$D$8)</f>
        <v/>
      </c>
      <c r="I787" s="7" t="str">
        <f>IF('Section 10a Plan_Diffusion'!$K$8="","",'Section 10a Plan_Diffusion'!$K$8)</f>
        <v/>
      </c>
      <c r="J787" s="43" t="str">
        <f>IF('Section 10a Plan_Diffusion'!C242="","",'Section 10a Plan_Diffusion'!C242)</f>
        <v/>
      </c>
      <c r="K787" s="1177" t="str">
        <f>IF('Section 10a Plan_Diffusion'!D242="","",'Section 10a Plan_Diffusion'!D242)</f>
        <v/>
      </c>
      <c r="L787" s="43" t="str">
        <f>IF('Section 10a Plan_Diffusion'!E242="","",IF('Section 10a Plan_Diffusion'!E242="«Choisir»","",'Section 10a Plan_Diffusion'!E242))</f>
        <v/>
      </c>
      <c r="M787" s="43" t="str">
        <f>IF('Section 10a Plan_Diffusion'!F242="","",IF('Section 10a Plan_Diffusion'!F242="«Choisir»","",'Section 10a Plan_Diffusion'!F242))</f>
        <v/>
      </c>
      <c r="N787" s="43" t="str">
        <f>IF('Section 10a Plan_Diffusion'!G242="","",'Section 10a Plan_Diffusion'!G242)</f>
        <v/>
      </c>
      <c r="O787" s="43" t="str">
        <f>IF('Section 10a Plan_Diffusion'!H242="","",'Section 10a Plan_Diffusion'!H242)</f>
        <v/>
      </c>
      <c r="P787" s="43" t="str">
        <f>IF('Section 10a Plan_Diffusion'!I242="","",IF('Section 10a Plan_Diffusion'!I242="«Choisir»","",'Section 10a Plan_Diffusion'!I242))</f>
        <v/>
      </c>
      <c r="Q787" s="43" t="str">
        <f>IF('Section 10a Plan_Diffusion'!J242="","",IF('Section 10a Plan_Diffusion'!J242="«Choisir»","",'Section 10a Plan_Diffusion'!J242))</f>
        <v/>
      </c>
      <c r="R787" s="7" t="str">
        <f>IF('Section 10a Plan_Diffusion'!K242="","",'Section 10a Plan_Diffusion'!K242)</f>
        <v/>
      </c>
      <c r="S787" s="7" t="str">
        <f>IF('Section 10a Plan_Diffusion'!L242="","",'Section 10a Plan_Diffusion'!L242)</f>
        <v/>
      </c>
      <c r="T787" s="7" t="str">
        <f>IF('Section 10a Plan_Diffusion'!M242="","",'Section 10a Plan_Diffusion'!M242)</f>
        <v/>
      </c>
      <c r="U787" s="7" t="str">
        <f>IF('Section 10a Plan_Diffusion'!N242="","",'Section 10a Plan_Diffusion'!N242)</f>
        <v/>
      </c>
      <c r="V787" s="7">
        <f>'Section 10a Plan_Diffusion'!O242</f>
        <v>0</v>
      </c>
      <c r="W787" s="36">
        <f>'Section 10a Plan_Diffusion'!P242</f>
        <v>0</v>
      </c>
      <c r="X787" s="36">
        <f>'Section 10a Plan_Diffusion'!Q242</f>
        <v>0</v>
      </c>
      <c r="Y787" s="36">
        <f>'Section 10a Plan_Diffusion'!R242</f>
        <v>0</v>
      </c>
      <c r="Z787" s="36">
        <f>'Section 10a Plan_Diffusion'!S242</f>
        <v>0</v>
      </c>
      <c r="AA787" s="7">
        <f>'Section 10a Plan_Diffusion'!T242</f>
        <v>0</v>
      </c>
      <c r="AB787" s="7">
        <f>'Section 10a Plan_Diffusion'!U242</f>
        <v>0</v>
      </c>
    </row>
    <row r="788" spans="1:28">
      <c r="A788" s="7">
        <f>'Identification '!$F$11</f>
        <v>0</v>
      </c>
      <c r="B788" s="1276" t="str">
        <f>IF(AND('Identification '!$F$11="",'Identification '!$F$15&lt;&gt;""),'Identification '!$F$15,IF('Identification '!$F$11="","",IF('Identification '!$F$13="Inscrire le nom de votre organisme dans la cellule F15",'Identification '!$F$15,'Identification '!$F$13)))</f>
        <v/>
      </c>
      <c r="C788" s="7" t="str">
        <f>REF!$BM$8</f>
        <v>2026-2027</v>
      </c>
      <c r="D788" s="7" t="s">
        <v>3185</v>
      </c>
      <c r="E788" s="43" t="str">
        <f>'Identification '!$F$17</f>
        <v/>
      </c>
      <c r="F788" s="7" t="str">
        <f>'Identification '!$G$18</f>
        <v/>
      </c>
      <c r="G788" s="167" t="str">
        <f>IF('Section 10a Plan_Diffusion'!$D$6="","",'Section 10a Plan_Diffusion'!$D$6)</f>
        <v/>
      </c>
      <c r="H788" s="7" t="str">
        <f>IF('Section 10a Plan_Diffusion'!$D$8="","",'Section 10a Plan_Diffusion'!$D$8)</f>
        <v/>
      </c>
      <c r="I788" s="7" t="str">
        <f>IF('Section 10a Plan_Diffusion'!$K$8="","",'Section 10a Plan_Diffusion'!$K$8)</f>
        <v/>
      </c>
      <c r="J788" s="43" t="str">
        <f>IF('Section 10a Plan_Diffusion'!C243="","",'Section 10a Plan_Diffusion'!C243)</f>
        <v/>
      </c>
      <c r="K788" s="1177" t="str">
        <f>IF('Section 10a Plan_Diffusion'!D243="","",'Section 10a Plan_Diffusion'!D243)</f>
        <v/>
      </c>
      <c r="L788" s="43" t="str">
        <f>IF('Section 10a Plan_Diffusion'!E243="","",IF('Section 10a Plan_Diffusion'!E243="«Choisir»","",'Section 10a Plan_Diffusion'!E243))</f>
        <v/>
      </c>
      <c r="M788" s="43" t="str">
        <f>IF('Section 10a Plan_Diffusion'!F243="","",IF('Section 10a Plan_Diffusion'!F243="«Choisir»","",'Section 10a Plan_Diffusion'!F243))</f>
        <v/>
      </c>
      <c r="N788" s="43" t="str">
        <f>IF('Section 10a Plan_Diffusion'!G243="","",'Section 10a Plan_Diffusion'!G243)</f>
        <v/>
      </c>
      <c r="O788" s="43" t="str">
        <f>IF('Section 10a Plan_Diffusion'!H243="","",'Section 10a Plan_Diffusion'!H243)</f>
        <v/>
      </c>
      <c r="P788" s="43" t="str">
        <f>IF('Section 10a Plan_Diffusion'!I243="","",IF('Section 10a Plan_Diffusion'!I243="«Choisir»","",'Section 10a Plan_Diffusion'!I243))</f>
        <v/>
      </c>
      <c r="Q788" s="43" t="str">
        <f>IF('Section 10a Plan_Diffusion'!J243="","",IF('Section 10a Plan_Diffusion'!J243="«Choisir»","",'Section 10a Plan_Diffusion'!J243))</f>
        <v/>
      </c>
      <c r="R788" s="7" t="str">
        <f>IF('Section 10a Plan_Diffusion'!K243="","",'Section 10a Plan_Diffusion'!K243)</f>
        <v/>
      </c>
      <c r="S788" s="7" t="str">
        <f>IF('Section 10a Plan_Diffusion'!L243="","",'Section 10a Plan_Diffusion'!L243)</f>
        <v/>
      </c>
      <c r="T788" s="7" t="str">
        <f>IF('Section 10a Plan_Diffusion'!M243="","",'Section 10a Plan_Diffusion'!M243)</f>
        <v/>
      </c>
      <c r="U788" s="7" t="str">
        <f>IF('Section 10a Plan_Diffusion'!N243="","",'Section 10a Plan_Diffusion'!N243)</f>
        <v/>
      </c>
      <c r="V788" s="7">
        <f>'Section 10a Plan_Diffusion'!O243</f>
        <v>0</v>
      </c>
      <c r="W788" s="36">
        <f>'Section 10a Plan_Diffusion'!P243</f>
        <v>0</v>
      </c>
      <c r="X788" s="36">
        <f>'Section 10a Plan_Diffusion'!Q243</f>
        <v>0</v>
      </c>
      <c r="Y788" s="36">
        <f>'Section 10a Plan_Diffusion'!R243</f>
        <v>0</v>
      </c>
      <c r="Z788" s="36">
        <f>'Section 10a Plan_Diffusion'!S243</f>
        <v>0</v>
      </c>
      <c r="AA788" s="7">
        <f>'Section 10a Plan_Diffusion'!T243</f>
        <v>0</v>
      </c>
      <c r="AB788" s="7">
        <f>'Section 10a Plan_Diffusion'!U243</f>
        <v>0</v>
      </c>
    </row>
    <row r="789" spans="1:28">
      <c r="A789" s="7">
        <f>'Identification '!$F$11</f>
        <v>0</v>
      </c>
      <c r="B789" s="1276" t="str">
        <f>IF(AND('Identification '!$F$11="",'Identification '!$F$15&lt;&gt;""),'Identification '!$F$15,IF('Identification '!$F$11="","",IF('Identification '!$F$13="Inscrire le nom de votre organisme dans la cellule F15",'Identification '!$F$15,'Identification '!$F$13)))</f>
        <v/>
      </c>
      <c r="C789" s="7" t="str">
        <f>REF!$BM$8</f>
        <v>2026-2027</v>
      </c>
      <c r="D789" s="7" t="s">
        <v>3185</v>
      </c>
      <c r="E789" s="43" t="str">
        <f>'Identification '!$F$17</f>
        <v/>
      </c>
      <c r="F789" s="7" t="str">
        <f>'Identification '!$G$18</f>
        <v/>
      </c>
      <c r="G789" s="167" t="str">
        <f>IF('Section 10a Plan_Diffusion'!$D$6="","",'Section 10a Plan_Diffusion'!$D$6)</f>
        <v/>
      </c>
      <c r="H789" s="7" t="str">
        <f>IF('Section 10a Plan_Diffusion'!$D$8="","",'Section 10a Plan_Diffusion'!$D$8)</f>
        <v/>
      </c>
      <c r="I789" s="7" t="str">
        <f>IF('Section 10a Plan_Diffusion'!$K$8="","",'Section 10a Plan_Diffusion'!$K$8)</f>
        <v/>
      </c>
      <c r="J789" s="43" t="str">
        <f>IF('Section 10a Plan_Diffusion'!C244="","",'Section 10a Plan_Diffusion'!C244)</f>
        <v/>
      </c>
      <c r="K789" s="1177" t="str">
        <f>IF('Section 10a Plan_Diffusion'!D244="","",'Section 10a Plan_Diffusion'!D244)</f>
        <v/>
      </c>
      <c r="L789" s="43" t="str">
        <f>IF('Section 10a Plan_Diffusion'!E244="","",IF('Section 10a Plan_Diffusion'!E244="«Choisir»","",'Section 10a Plan_Diffusion'!E244))</f>
        <v/>
      </c>
      <c r="M789" s="43" t="str">
        <f>IF('Section 10a Plan_Diffusion'!F244="","",IF('Section 10a Plan_Diffusion'!F244="«Choisir»","",'Section 10a Plan_Diffusion'!F244))</f>
        <v/>
      </c>
      <c r="N789" s="43" t="str">
        <f>IF('Section 10a Plan_Diffusion'!G244="","",'Section 10a Plan_Diffusion'!G244)</f>
        <v/>
      </c>
      <c r="O789" s="43" t="str">
        <f>IF('Section 10a Plan_Diffusion'!H244="","",'Section 10a Plan_Diffusion'!H244)</f>
        <v/>
      </c>
      <c r="P789" s="43" t="str">
        <f>IF('Section 10a Plan_Diffusion'!I244="","",IF('Section 10a Plan_Diffusion'!I244="«Choisir»","",'Section 10a Plan_Diffusion'!I244))</f>
        <v/>
      </c>
      <c r="Q789" s="43" t="str">
        <f>IF('Section 10a Plan_Diffusion'!J244="","",IF('Section 10a Plan_Diffusion'!J244="«Choisir»","",'Section 10a Plan_Diffusion'!J244))</f>
        <v/>
      </c>
      <c r="R789" s="7" t="str">
        <f>IF('Section 10a Plan_Diffusion'!K244="","",'Section 10a Plan_Diffusion'!K244)</f>
        <v/>
      </c>
      <c r="S789" s="7" t="str">
        <f>IF('Section 10a Plan_Diffusion'!L244="","",'Section 10a Plan_Diffusion'!L244)</f>
        <v/>
      </c>
      <c r="T789" s="7" t="str">
        <f>IF('Section 10a Plan_Diffusion'!M244="","",'Section 10a Plan_Diffusion'!M244)</f>
        <v/>
      </c>
      <c r="U789" s="7" t="str">
        <f>IF('Section 10a Plan_Diffusion'!N244="","",'Section 10a Plan_Diffusion'!N244)</f>
        <v/>
      </c>
      <c r="V789" s="7">
        <f>'Section 10a Plan_Diffusion'!O244</f>
        <v>0</v>
      </c>
      <c r="W789" s="36">
        <f>'Section 10a Plan_Diffusion'!P244</f>
        <v>0</v>
      </c>
      <c r="X789" s="36">
        <f>'Section 10a Plan_Diffusion'!Q244</f>
        <v>0</v>
      </c>
      <c r="Y789" s="36">
        <f>'Section 10a Plan_Diffusion'!R244</f>
        <v>0</v>
      </c>
      <c r="Z789" s="36">
        <f>'Section 10a Plan_Diffusion'!S244</f>
        <v>0</v>
      </c>
      <c r="AA789" s="7">
        <f>'Section 10a Plan_Diffusion'!T244</f>
        <v>0</v>
      </c>
      <c r="AB789" s="7">
        <f>'Section 10a Plan_Diffusion'!U244</f>
        <v>0</v>
      </c>
    </row>
    <row r="790" spans="1:28">
      <c r="A790" s="7">
        <f>'Identification '!$F$11</f>
        <v>0</v>
      </c>
      <c r="B790" s="1276" t="str">
        <f>IF(AND('Identification '!$F$11="",'Identification '!$F$15&lt;&gt;""),'Identification '!$F$15,IF('Identification '!$F$11="","",IF('Identification '!$F$13="Inscrire le nom de votre organisme dans la cellule F15",'Identification '!$F$15,'Identification '!$F$13)))</f>
        <v/>
      </c>
      <c r="C790" s="7" t="str">
        <f>REF!$BM$8</f>
        <v>2026-2027</v>
      </c>
      <c r="D790" s="7" t="s">
        <v>3185</v>
      </c>
      <c r="E790" s="43" t="str">
        <f>'Identification '!$F$17</f>
        <v/>
      </c>
      <c r="F790" s="7" t="str">
        <f>'Identification '!$G$18</f>
        <v/>
      </c>
      <c r="G790" s="167" t="str">
        <f>IF('Section 10a Plan_Diffusion'!$D$6="","",'Section 10a Plan_Diffusion'!$D$6)</f>
        <v/>
      </c>
      <c r="H790" s="7" t="str">
        <f>IF('Section 10a Plan_Diffusion'!$D$8="","",'Section 10a Plan_Diffusion'!$D$8)</f>
        <v/>
      </c>
      <c r="I790" s="7" t="str">
        <f>IF('Section 10a Plan_Diffusion'!$K$8="","",'Section 10a Plan_Diffusion'!$K$8)</f>
        <v/>
      </c>
      <c r="J790" s="43" t="str">
        <f>IF('Section 10a Plan_Diffusion'!C245="","",'Section 10a Plan_Diffusion'!C245)</f>
        <v/>
      </c>
      <c r="K790" s="1177" t="str">
        <f>IF('Section 10a Plan_Diffusion'!D245="","",'Section 10a Plan_Diffusion'!D245)</f>
        <v/>
      </c>
      <c r="L790" s="43" t="str">
        <f>IF('Section 10a Plan_Diffusion'!E245="","",IF('Section 10a Plan_Diffusion'!E245="«Choisir»","",'Section 10a Plan_Diffusion'!E245))</f>
        <v/>
      </c>
      <c r="M790" s="43" t="str">
        <f>IF('Section 10a Plan_Diffusion'!F245="","",IF('Section 10a Plan_Diffusion'!F245="«Choisir»","",'Section 10a Plan_Diffusion'!F245))</f>
        <v/>
      </c>
      <c r="N790" s="43" t="str">
        <f>IF('Section 10a Plan_Diffusion'!G245="","",'Section 10a Plan_Diffusion'!G245)</f>
        <v/>
      </c>
      <c r="O790" s="43" t="str">
        <f>IF('Section 10a Plan_Diffusion'!H245="","",'Section 10a Plan_Diffusion'!H245)</f>
        <v/>
      </c>
      <c r="P790" s="43" t="str">
        <f>IF('Section 10a Plan_Diffusion'!I245="","",IF('Section 10a Plan_Diffusion'!I245="«Choisir»","",'Section 10a Plan_Diffusion'!I245))</f>
        <v/>
      </c>
      <c r="Q790" s="43" t="str">
        <f>IF('Section 10a Plan_Diffusion'!J245="","",IF('Section 10a Plan_Diffusion'!J245="«Choisir»","",'Section 10a Plan_Diffusion'!J245))</f>
        <v/>
      </c>
      <c r="R790" s="7" t="str">
        <f>IF('Section 10a Plan_Diffusion'!K245="","",'Section 10a Plan_Diffusion'!K245)</f>
        <v/>
      </c>
      <c r="S790" s="7" t="str">
        <f>IF('Section 10a Plan_Diffusion'!L245="","",'Section 10a Plan_Diffusion'!L245)</f>
        <v/>
      </c>
      <c r="T790" s="7" t="str">
        <f>IF('Section 10a Plan_Diffusion'!M245="","",'Section 10a Plan_Diffusion'!M245)</f>
        <v/>
      </c>
      <c r="U790" s="7" t="str">
        <f>IF('Section 10a Plan_Diffusion'!N245="","",'Section 10a Plan_Diffusion'!N245)</f>
        <v/>
      </c>
      <c r="V790" s="7">
        <f>'Section 10a Plan_Diffusion'!O245</f>
        <v>0</v>
      </c>
      <c r="W790" s="36">
        <f>'Section 10a Plan_Diffusion'!P245</f>
        <v>0</v>
      </c>
      <c r="X790" s="36">
        <f>'Section 10a Plan_Diffusion'!Q245</f>
        <v>0</v>
      </c>
      <c r="Y790" s="36">
        <f>'Section 10a Plan_Diffusion'!R245</f>
        <v>0</v>
      </c>
      <c r="Z790" s="36">
        <f>'Section 10a Plan_Diffusion'!S245</f>
        <v>0</v>
      </c>
      <c r="AA790" s="7">
        <f>'Section 10a Plan_Diffusion'!T245</f>
        <v>0</v>
      </c>
      <c r="AB790" s="7">
        <f>'Section 10a Plan_Diffusion'!U245</f>
        <v>0</v>
      </c>
    </row>
    <row r="791" spans="1:28">
      <c r="A791" s="7">
        <f>'Identification '!$F$11</f>
        <v>0</v>
      </c>
      <c r="B791" s="1276" t="str">
        <f>IF(AND('Identification '!$F$11="",'Identification '!$F$15&lt;&gt;""),'Identification '!$F$15,IF('Identification '!$F$11="","",IF('Identification '!$F$13="Inscrire le nom de votre organisme dans la cellule F15",'Identification '!$F$15,'Identification '!$F$13)))</f>
        <v/>
      </c>
      <c r="C791" s="7" t="str">
        <f>REF!$BM$8</f>
        <v>2026-2027</v>
      </c>
      <c r="D791" s="7" t="s">
        <v>3185</v>
      </c>
      <c r="E791" s="43" t="str">
        <f>'Identification '!$F$17</f>
        <v/>
      </c>
      <c r="F791" s="7" t="str">
        <f>'Identification '!$G$18</f>
        <v/>
      </c>
      <c r="G791" s="167" t="str">
        <f>IF('Section 10a Plan_Diffusion'!$D$6="","",'Section 10a Plan_Diffusion'!$D$6)</f>
        <v/>
      </c>
      <c r="H791" s="7" t="str">
        <f>IF('Section 10a Plan_Diffusion'!$D$8="","",'Section 10a Plan_Diffusion'!$D$8)</f>
        <v/>
      </c>
      <c r="I791" s="7" t="str">
        <f>IF('Section 10a Plan_Diffusion'!$K$8="","",'Section 10a Plan_Diffusion'!$K$8)</f>
        <v/>
      </c>
      <c r="J791" s="43" t="str">
        <f>IF('Section 10a Plan_Diffusion'!C246="","",'Section 10a Plan_Diffusion'!C246)</f>
        <v/>
      </c>
      <c r="K791" s="1177" t="str">
        <f>IF('Section 10a Plan_Diffusion'!D246="","",'Section 10a Plan_Diffusion'!D246)</f>
        <v/>
      </c>
      <c r="L791" s="43" t="str">
        <f>IF('Section 10a Plan_Diffusion'!E246="","",IF('Section 10a Plan_Diffusion'!E246="«Choisir»","",'Section 10a Plan_Diffusion'!E246))</f>
        <v/>
      </c>
      <c r="M791" s="43" t="str">
        <f>IF('Section 10a Plan_Diffusion'!F246="","",IF('Section 10a Plan_Diffusion'!F246="«Choisir»","",'Section 10a Plan_Diffusion'!F246))</f>
        <v/>
      </c>
      <c r="N791" s="43" t="str">
        <f>IF('Section 10a Plan_Diffusion'!G246="","",'Section 10a Plan_Diffusion'!G246)</f>
        <v/>
      </c>
      <c r="O791" s="43" t="str">
        <f>IF('Section 10a Plan_Diffusion'!H246="","",'Section 10a Plan_Diffusion'!H246)</f>
        <v/>
      </c>
      <c r="P791" s="43" t="str">
        <f>IF('Section 10a Plan_Diffusion'!I246="","",IF('Section 10a Plan_Diffusion'!I246="«Choisir»","",'Section 10a Plan_Diffusion'!I246))</f>
        <v/>
      </c>
      <c r="Q791" s="43" t="str">
        <f>IF('Section 10a Plan_Diffusion'!J246="","",IF('Section 10a Plan_Diffusion'!J246="«Choisir»","",'Section 10a Plan_Diffusion'!J246))</f>
        <v/>
      </c>
      <c r="R791" s="7" t="str">
        <f>IF('Section 10a Plan_Diffusion'!K246="","",'Section 10a Plan_Diffusion'!K246)</f>
        <v/>
      </c>
      <c r="S791" s="7" t="str">
        <f>IF('Section 10a Plan_Diffusion'!L246="","",'Section 10a Plan_Diffusion'!L246)</f>
        <v/>
      </c>
      <c r="T791" s="7" t="str">
        <f>IF('Section 10a Plan_Diffusion'!M246="","",'Section 10a Plan_Diffusion'!M246)</f>
        <v/>
      </c>
      <c r="U791" s="7" t="str">
        <f>IF('Section 10a Plan_Diffusion'!N246="","",'Section 10a Plan_Diffusion'!N246)</f>
        <v/>
      </c>
      <c r="V791" s="7">
        <f>'Section 10a Plan_Diffusion'!O246</f>
        <v>0</v>
      </c>
      <c r="W791" s="36">
        <f>'Section 10a Plan_Diffusion'!P246</f>
        <v>0</v>
      </c>
      <c r="X791" s="36">
        <f>'Section 10a Plan_Diffusion'!Q246</f>
        <v>0</v>
      </c>
      <c r="Y791" s="36">
        <f>'Section 10a Plan_Diffusion'!R246</f>
        <v>0</v>
      </c>
      <c r="Z791" s="36">
        <f>'Section 10a Plan_Diffusion'!S246</f>
        <v>0</v>
      </c>
      <c r="AA791" s="7">
        <f>'Section 10a Plan_Diffusion'!T246</f>
        <v>0</v>
      </c>
      <c r="AB791" s="7">
        <f>'Section 10a Plan_Diffusion'!U246</f>
        <v>0</v>
      </c>
    </row>
    <row r="792" spans="1:28">
      <c r="A792" s="7">
        <f>'Identification '!$F$11</f>
        <v>0</v>
      </c>
      <c r="B792" s="1276" t="str">
        <f>IF(AND('Identification '!$F$11="",'Identification '!$F$15&lt;&gt;""),'Identification '!$F$15,IF('Identification '!$F$11="","",IF('Identification '!$F$13="Inscrire le nom de votre organisme dans la cellule F15",'Identification '!$F$15,'Identification '!$F$13)))</f>
        <v/>
      </c>
      <c r="C792" s="7" t="str">
        <f>REF!$BM$8</f>
        <v>2026-2027</v>
      </c>
      <c r="D792" s="7" t="s">
        <v>3185</v>
      </c>
      <c r="E792" s="43" t="str">
        <f>'Identification '!$F$17</f>
        <v/>
      </c>
      <c r="F792" s="7" t="str">
        <f>'Identification '!$G$18</f>
        <v/>
      </c>
      <c r="G792" s="167" t="str">
        <f>IF('Section 10a Plan_Diffusion'!$D$6="","",'Section 10a Plan_Diffusion'!$D$6)</f>
        <v/>
      </c>
      <c r="H792" s="7" t="str">
        <f>IF('Section 10a Plan_Diffusion'!$D$8="","",'Section 10a Plan_Diffusion'!$D$8)</f>
        <v/>
      </c>
      <c r="I792" s="7" t="str">
        <f>IF('Section 10a Plan_Diffusion'!$K$8="","",'Section 10a Plan_Diffusion'!$K$8)</f>
        <v/>
      </c>
      <c r="J792" s="43" t="str">
        <f>IF('Section 10a Plan_Diffusion'!C247="","",'Section 10a Plan_Diffusion'!C247)</f>
        <v/>
      </c>
      <c r="K792" s="1177" t="str">
        <f>IF('Section 10a Plan_Diffusion'!D247="","",'Section 10a Plan_Diffusion'!D247)</f>
        <v/>
      </c>
      <c r="L792" s="43" t="str">
        <f>IF('Section 10a Plan_Diffusion'!E247="","",IF('Section 10a Plan_Diffusion'!E247="«Choisir»","",'Section 10a Plan_Diffusion'!E247))</f>
        <v/>
      </c>
      <c r="M792" s="43" t="str">
        <f>IF('Section 10a Plan_Diffusion'!F247="","",IF('Section 10a Plan_Diffusion'!F247="«Choisir»","",'Section 10a Plan_Diffusion'!F247))</f>
        <v/>
      </c>
      <c r="N792" s="43" t="str">
        <f>IF('Section 10a Plan_Diffusion'!G247="","",'Section 10a Plan_Diffusion'!G247)</f>
        <v/>
      </c>
      <c r="O792" s="43" t="str">
        <f>IF('Section 10a Plan_Diffusion'!H247="","",'Section 10a Plan_Diffusion'!H247)</f>
        <v/>
      </c>
      <c r="P792" s="43" t="str">
        <f>IF('Section 10a Plan_Diffusion'!I247="","",IF('Section 10a Plan_Diffusion'!I247="«Choisir»","",'Section 10a Plan_Diffusion'!I247))</f>
        <v/>
      </c>
      <c r="Q792" s="43" t="str">
        <f>IF('Section 10a Plan_Diffusion'!J247="","",IF('Section 10a Plan_Diffusion'!J247="«Choisir»","",'Section 10a Plan_Diffusion'!J247))</f>
        <v/>
      </c>
      <c r="R792" s="7" t="str">
        <f>IF('Section 10a Plan_Diffusion'!K247="","",'Section 10a Plan_Diffusion'!K247)</f>
        <v/>
      </c>
      <c r="S792" s="7" t="str">
        <f>IF('Section 10a Plan_Diffusion'!L247="","",'Section 10a Plan_Diffusion'!L247)</f>
        <v/>
      </c>
      <c r="T792" s="7" t="str">
        <f>IF('Section 10a Plan_Diffusion'!M247="","",'Section 10a Plan_Diffusion'!M247)</f>
        <v/>
      </c>
      <c r="U792" s="7" t="str">
        <f>IF('Section 10a Plan_Diffusion'!N247="","",'Section 10a Plan_Diffusion'!N247)</f>
        <v/>
      </c>
      <c r="V792" s="7">
        <f>'Section 10a Plan_Diffusion'!O247</f>
        <v>0</v>
      </c>
      <c r="W792" s="36">
        <f>'Section 10a Plan_Diffusion'!P247</f>
        <v>0</v>
      </c>
      <c r="X792" s="36">
        <f>'Section 10a Plan_Diffusion'!Q247</f>
        <v>0</v>
      </c>
      <c r="Y792" s="36">
        <f>'Section 10a Plan_Diffusion'!R247</f>
        <v>0</v>
      </c>
      <c r="Z792" s="36">
        <f>'Section 10a Plan_Diffusion'!S247</f>
        <v>0</v>
      </c>
      <c r="AA792" s="7">
        <f>'Section 10a Plan_Diffusion'!T247</f>
        <v>0</v>
      </c>
      <c r="AB792" s="7">
        <f>'Section 10a Plan_Diffusion'!U247</f>
        <v>0</v>
      </c>
    </row>
    <row r="793" spans="1:28">
      <c r="A793" s="7">
        <f>'Identification '!$F$11</f>
        <v>0</v>
      </c>
      <c r="B793" s="1276" t="str">
        <f>IF(AND('Identification '!$F$11="",'Identification '!$F$15&lt;&gt;""),'Identification '!$F$15,IF('Identification '!$F$11="","",IF('Identification '!$F$13="Inscrire le nom de votre organisme dans la cellule F15",'Identification '!$F$15,'Identification '!$F$13)))</f>
        <v/>
      </c>
      <c r="C793" s="7" t="str">
        <f>REF!$BM$8</f>
        <v>2026-2027</v>
      </c>
      <c r="D793" s="7" t="s">
        <v>3185</v>
      </c>
      <c r="E793" s="43" t="str">
        <f>'Identification '!$F$17</f>
        <v/>
      </c>
      <c r="F793" s="7" t="str">
        <f>'Identification '!$G$18</f>
        <v/>
      </c>
      <c r="G793" s="167" t="str">
        <f>IF('Section 10a Plan_Diffusion'!$D$6="","",'Section 10a Plan_Diffusion'!$D$6)</f>
        <v/>
      </c>
      <c r="H793" s="7" t="str">
        <f>IF('Section 10a Plan_Diffusion'!$D$8="","",'Section 10a Plan_Diffusion'!$D$8)</f>
        <v/>
      </c>
      <c r="I793" s="7" t="str">
        <f>IF('Section 10a Plan_Diffusion'!$K$8="","",'Section 10a Plan_Diffusion'!$K$8)</f>
        <v/>
      </c>
      <c r="J793" s="43" t="str">
        <f>IF('Section 10a Plan_Diffusion'!C248="","",'Section 10a Plan_Diffusion'!C248)</f>
        <v/>
      </c>
      <c r="K793" s="1177" t="str">
        <f>IF('Section 10a Plan_Diffusion'!D248="","",'Section 10a Plan_Diffusion'!D248)</f>
        <v/>
      </c>
      <c r="L793" s="43" t="str">
        <f>IF('Section 10a Plan_Diffusion'!E248="","",IF('Section 10a Plan_Diffusion'!E248="«Choisir»","",'Section 10a Plan_Diffusion'!E248))</f>
        <v/>
      </c>
      <c r="M793" s="43" t="str">
        <f>IF('Section 10a Plan_Diffusion'!F248="","",IF('Section 10a Plan_Diffusion'!F248="«Choisir»","",'Section 10a Plan_Diffusion'!F248))</f>
        <v/>
      </c>
      <c r="N793" s="43" t="str">
        <f>IF('Section 10a Plan_Diffusion'!G248="","",'Section 10a Plan_Diffusion'!G248)</f>
        <v/>
      </c>
      <c r="O793" s="43" t="str">
        <f>IF('Section 10a Plan_Diffusion'!H248="","",'Section 10a Plan_Diffusion'!H248)</f>
        <v/>
      </c>
      <c r="P793" s="43" t="str">
        <f>IF('Section 10a Plan_Diffusion'!I248="","",IF('Section 10a Plan_Diffusion'!I248="«Choisir»","",'Section 10a Plan_Diffusion'!I248))</f>
        <v/>
      </c>
      <c r="Q793" s="43" t="str">
        <f>IF('Section 10a Plan_Diffusion'!J248="","",IF('Section 10a Plan_Diffusion'!J248="«Choisir»","",'Section 10a Plan_Diffusion'!J248))</f>
        <v/>
      </c>
      <c r="R793" s="7" t="str">
        <f>IF('Section 10a Plan_Diffusion'!K248="","",'Section 10a Plan_Diffusion'!K248)</f>
        <v/>
      </c>
      <c r="S793" s="7" t="str">
        <f>IF('Section 10a Plan_Diffusion'!L248="","",'Section 10a Plan_Diffusion'!L248)</f>
        <v/>
      </c>
      <c r="T793" s="7" t="str">
        <f>IF('Section 10a Plan_Diffusion'!M248="","",'Section 10a Plan_Diffusion'!M248)</f>
        <v/>
      </c>
      <c r="U793" s="7" t="str">
        <f>IF('Section 10a Plan_Diffusion'!N248="","",'Section 10a Plan_Diffusion'!N248)</f>
        <v/>
      </c>
      <c r="V793" s="7">
        <f>'Section 10a Plan_Diffusion'!O248</f>
        <v>0</v>
      </c>
      <c r="W793" s="36">
        <f>'Section 10a Plan_Diffusion'!P248</f>
        <v>0</v>
      </c>
      <c r="X793" s="36">
        <f>'Section 10a Plan_Diffusion'!Q248</f>
        <v>0</v>
      </c>
      <c r="Y793" s="36">
        <f>'Section 10a Plan_Diffusion'!R248</f>
        <v>0</v>
      </c>
      <c r="Z793" s="36">
        <f>'Section 10a Plan_Diffusion'!S248</f>
        <v>0</v>
      </c>
      <c r="AA793" s="7">
        <f>'Section 10a Plan_Diffusion'!T248</f>
        <v>0</v>
      </c>
      <c r="AB793" s="7">
        <f>'Section 10a Plan_Diffusion'!U248</f>
        <v>0</v>
      </c>
    </row>
    <row r="794" spans="1:28">
      <c r="A794" s="7">
        <f>'Identification '!$F$11</f>
        <v>0</v>
      </c>
      <c r="B794" s="1276" t="str">
        <f>IF(AND('Identification '!$F$11="",'Identification '!$F$15&lt;&gt;""),'Identification '!$F$15,IF('Identification '!$F$11="","",IF('Identification '!$F$13="Inscrire le nom de votre organisme dans la cellule F15",'Identification '!$F$15,'Identification '!$F$13)))</f>
        <v/>
      </c>
      <c r="C794" s="7" t="str">
        <f>REF!$BM$8</f>
        <v>2026-2027</v>
      </c>
      <c r="D794" s="7" t="s">
        <v>3185</v>
      </c>
      <c r="E794" s="43" t="str">
        <f>'Identification '!$F$17</f>
        <v/>
      </c>
      <c r="F794" s="7" t="str">
        <f>'Identification '!$G$18</f>
        <v/>
      </c>
      <c r="G794" s="167" t="str">
        <f>IF('Section 10a Plan_Diffusion'!$D$6="","",'Section 10a Plan_Diffusion'!$D$6)</f>
        <v/>
      </c>
      <c r="H794" s="7" t="str">
        <f>IF('Section 10a Plan_Diffusion'!$D$8="","",'Section 10a Plan_Diffusion'!$D$8)</f>
        <v/>
      </c>
      <c r="I794" s="7" t="str">
        <f>IF('Section 10a Plan_Diffusion'!$K$8="","",'Section 10a Plan_Diffusion'!$K$8)</f>
        <v/>
      </c>
      <c r="J794" s="43" t="str">
        <f>IF('Section 10a Plan_Diffusion'!C249="","",'Section 10a Plan_Diffusion'!C249)</f>
        <v/>
      </c>
      <c r="K794" s="1177" t="str">
        <f>IF('Section 10a Plan_Diffusion'!D249="","",'Section 10a Plan_Diffusion'!D249)</f>
        <v/>
      </c>
      <c r="L794" s="43" t="str">
        <f>IF('Section 10a Plan_Diffusion'!E249="","",IF('Section 10a Plan_Diffusion'!E249="«Choisir»","",'Section 10a Plan_Diffusion'!E249))</f>
        <v/>
      </c>
      <c r="M794" s="43" t="str">
        <f>IF('Section 10a Plan_Diffusion'!F249="","",IF('Section 10a Plan_Diffusion'!F249="«Choisir»","",'Section 10a Plan_Diffusion'!F249))</f>
        <v/>
      </c>
      <c r="N794" s="43" t="str">
        <f>IF('Section 10a Plan_Diffusion'!G249="","",'Section 10a Plan_Diffusion'!G249)</f>
        <v/>
      </c>
      <c r="O794" s="43" t="str">
        <f>IF('Section 10a Plan_Diffusion'!H249="","",'Section 10a Plan_Diffusion'!H249)</f>
        <v/>
      </c>
      <c r="P794" s="43" t="str">
        <f>IF('Section 10a Plan_Diffusion'!I249="","",IF('Section 10a Plan_Diffusion'!I249="«Choisir»","",'Section 10a Plan_Diffusion'!I249))</f>
        <v/>
      </c>
      <c r="Q794" s="43" t="str">
        <f>IF('Section 10a Plan_Diffusion'!J249="","",IF('Section 10a Plan_Diffusion'!J249="«Choisir»","",'Section 10a Plan_Diffusion'!J249))</f>
        <v/>
      </c>
      <c r="R794" s="7" t="str">
        <f>IF('Section 10a Plan_Diffusion'!K249="","",'Section 10a Plan_Diffusion'!K249)</f>
        <v/>
      </c>
      <c r="S794" s="7" t="str">
        <f>IF('Section 10a Plan_Diffusion'!L249="","",'Section 10a Plan_Diffusion'!L249)</f>
        <v/>
      </c>
      <c r="T794" s="7" t="str">
        <f>IF('Section 10a Plan_Diffusion'!M249="","",'Section 10a Plan_Diffusion'!M249)</f>
        <v/>
      </c>
      <c r="U794" s="7" t="str">
        <f>IF('Section 10a Plan_Diffusion'!N249="","",'Section 10a Plan_Diffusion'!N249)</f>
        <v/>
      </c>
      <c r="V794" s="7">
        <f>'Section 10a Plan_Diffusion'!O249</f>
        <v>0</v>
      </c>
      <c r="W794" s="36">
        <f>'Section 10a Plan_Diffusion'!P249</f>
        <v>0</v>
      </c>
      <c r="X794" s="36">
        <f>'Section 10a Plan_Diffusion'!Q249</f>
        <v>0</v>
      </c>
      <c r="Y794" s="36">
        <f>'Section 10a Plan_Diffusion'!R249</f>
        <v>0</v>
      </c>
      <c r="Z794" s="36">
        <f>'Section 10a Plan_Diffusion'!S249</f>
        <v>0</v>
      </c>
      <c r="AA794" s="7">
        <f>'Section 10a Plan_Diffusion'!T249</f>
        <v>0</v>
      </c>
      <c r="AB794" s="7">
        <f>'Section 10a Plan_Diffusion'!U249</f>
        <v>0</v>
      </c>
    </row>
    <row r="795" spans="1:28">
      <c r="A795" s="7">
        <f>'Identification '!$F$11</f>
        <v>0</v>
      </c>
      <c r="B795" s="1276" t="str">
        <f>IF(AND('Identification '!$F$11="",'Identification '!$F$15&lt;&gt;""),'Identification '!$F$15,IF('Identification '!$F$11="","",IF('Identification '!$F$13="Inscrire le nom de votre organisme dans la cellule F15",'Identification '!$F$15,'Identification '!$F$13)))</f>
        <v/>
      </c>
      <c r="C795" s="7" t="str">
        <f>REF!$BM$8</f>
        <v>2026-2027</v>
      </c>
      <c r="D795" s="7" t="s">
        <v>3185</v>
      </c>
      <c r="E795" s="43" t="str">
        <f>'Identification '!$F$17</f>
        <v/>
      </c>
      <c r="F795" s="7" t="str">
        <f>'Identification '!$G$18</f>
        <v/>
      </c>
      <c r="G795" s="167" t="str">
        <f>IF('Section 10a Plan_Diffusion'!$D$6="","",'Section 10a Plan_Diffusion'!$D$6)</f>
        <v/>
      </c>
      <c r="H795" s="7" t="str">
        <f>IF('Section 10a Plan_Diffusion'!$D$8="","",'Section 10a Plan_Diffusion'!$D$8)</f>
        <v/>
      </c>
      <c r="I795" s="7" t="str">
        <f>IF('Section 10a Plan_Diffusion'!$K$8="","",'Section 10a Plan_Diffusion'!$K$8)</f>
        <v/>
      </c>
      <c r="J795" s="43" t="str">
        <f>IF('Section 10a Plan_Diffusion'!C250="","",'Section 10a Plan_Diffusion'!C250)</f>
        <v/>
      </c>
      <c r="K795" s="1177" t="str">
        <f>IF('Section 10a Plan_Diffusion'!D250="","",'Section 10a Plan_Diffusion'!D250)</f>
        <v/>
      </c>
      <c r="L795" s="43" t="str">
        <f>IF('Section 10a Plan_Diffusion'!E250="","",IF('Section 10a Plan_Diffusion'!E250="«Choisir»","",'Section 10a Plan_Diffusion'!E250))</f>
        <v/>
      </c>
      <c r="M795" s="43" t="str">
        <f>IF('Section 10a Plan_Diffusion'!F250="","",IF('Section 10a Plan_Diffusion'!F250="«Choisir»","",'Section 10a Plan_Diffusion'!F250))</f>
        <v/>
      </c>
      <c r="N795" s="43" t="str">
        <f>IF('Section 10a Plan_Diffusion'!G250="","",'Section 10a Plan_Diffusion'!G250)</f>
        <v/>
      </c>
      <c r="O795" s="43" t="str">
        <f>IF('Section 10a Plan_Diffusion'!H250="","",'Section 10a Plan_Diffusion'!H250)</f>
        <v/>
      </c>
      <c r="P795" s="43" t="str">
        <f>IF('Section 10a Plan_Diffusion'!I250="","",IF('Section 10a Plan_Diffusion'!I250="«Choisir»","",'Section 10a Plan_Diffusion'!I250))</f>
        <v/>
      </c>
      <c r="Q795" s="43" t="str">
        <f>IF('Section 10a Plan_Diffusion'!J250="","",IF('Section 10a Plan_Diffusion'!J250="«Choisir»","",'Section 10a Plan_Diffusion'!J250))</f>
        <v/>
      </c>
      <c r="R795" s="7" t="str">
        <f>IF('Section 10a Plan_Diffusion'!K250="","",'Section 10a Plan_Diffusion'!K250)</f>
        <v/>
      </c>
      <c r="S795" s="7" t="str">
        <f>IF('Section 10a Plan_Diffusion'!L250="","",'Section 10a Plan_Diffusion'!L250)</f>
        <v/>
      </c>
      <c r="T795" s="7" t="str">
        <f>IF('Section 10a Plan_Diffusion'!M250="","",'Section 10a Plan_Diffusion'!M250)</f>
        <v/>
      </c>
      <c r="U795" s="7" t="str">
        <f>IF('Section 10a Plan_Diffusion'!N250="","",'Section 10a Plan_Diffusion'!N250)</f>
        <v/>
      </c>
      <c r="V795" s="7">
        <f>'Section 10a Plan_Diffusion'!O250</f>
        <v>0</v>
      </c>
      <c r="W795" s="36">
        <f>'Section 10a Plan_Diffusion'!P250</f>
        <v>0</v>
      </c>
      <c r="X795" s="36">
        <f>'Section 10a Plan_Diffusion'!Q250</f>
        <v>0</v>
      </c>
      <c r="Y795" s="36">
        <f>'Section 10a Plan_Diffusion'!R250</f>
        <v>0</v>
      </c>
      <c r="Z795" s="36">
        <f>'Section 10a Plan_Diffusion'!S250</f>
        <v>0</v>
      </c>
      <c r="AA795" s="7">
        <f>'Section 10a Plan_Diffusion'!T250</f>
        <v>0</v>
      </c>
      <c r="AB795" s="7">
        <f>'Section 10a Plan_Diffusion'!U250</f>
        <v>0</v>
      </c>
    </row>
    <row r="796" spans="1:28">
      <c r="A796" s="7">
        <f>'Identification '!$F$11</f>
        <v>0</v>
      </c>
      <c r="B796" s="1276" t="str">
        <f>IF(AND('Identification '!$F$11="",'Identification '!$F$15&lt;&gt;""),'Identification '!$F$15,IF('Identification '!$F$11="","",IF('Identification '!$F$13="Inscrire le nom de votre organisme dans la cellule F15",'Identification '!$F$15,'Identification '!$F$13)))</f>
        <v/>
      </c>
      <c r="C796" s="7" t="str">
        <f>REF!$BM$8</f>
        <v>2026-2027</v>
      </c>
      <c r="D796" s="7" t="s">
        <v>3185</v>
      </c>
      <c r="E796" s="43" t="str">
        <f>'Identification '!$F$17</f>
        <v/>
      </c>
      <c r="F796" s="7" t="str">
        <f>'Identification '!$G$18</f>
        <v/>
      </c>
      <c r="G796" s="167" t="str">
        <f>IF('Section 10a Plan_Diffusion'!$D$6="","",'Section 10a Plan_Diffusion'!$D$6)</f>
        <v/>
      </c>
      <c r="H796" s="7" t="str">
        <f>IF('Section 10a Plan_Diffusion'!$D$8="","",'Section 10a Plan_Diffusion'!$D$8)</f>
        <v/>
      </c>
      <c r="I796" s="7" t="str">
        <f>IF('Section 10a Plan_Diffusion'!$K$8="","",'Section 10a Plan_Diffusion'!$K$8)</f>
        <v/>
      </c>
      <c r="J796" s="43" t="str">
        <f>IF('Section 10a Plan_Diffusion'!C251="","",'Section 10a Plan_Diffusion'!C251)</f>
        <v/>
      </c>
      <c r="K796" s="1177" t="str">
        <f>IF('Section 10a Plan_Diffusion'!D251="","",'Section 10a Plan_Diffusion'!D251)</f>
        <v/>
      </c>
      <c r="L796" s="43" t="str">
        <f>IF('Section 10a Plan_Diffusion'!E251="","",IF('Section 10a Plan_Diffusion'!E251="«Choisir»","",'Section 10a Plan_Diffusion'!E251))</f>
        <v/>
      </c>
      <c r="M796" s="43" t="str">
        <f>IF('Section 10a Plan_Diffusion'!F251="","",IF('Section 10a Plan_Diffusion'!F251="«Choisir»","",'Section 10a Plan_Diffusion'!F251))</f>
        <v/>
      </c>
      <c r="N796" s="43" t="str">
        <f>IF('Section 10a Plan_Diffusion'!G251="","",'Section 10a Plan_Diffusion'!G251)</f>
        <v/>
      </c>
      <c r="O796" s="43" t="str">
        <f>IF('Section 10a Plan_Diffusion'!H251="","",'Section 10a Plan_Diffusion'!H251)</f>
        <v/>
      </c>
      <c r="P796" s="43" t="str">
        <f>IF('Section 10a Plan_Diffusion'!I251="","",IF('Section 10a Plan_Diffusion'!I251="«Choisir»","",'Section 10a Plan_Diffusion'!I251))</f>
        <v/>
      </c>
      <c r="Q796" s="43" t="str">
        <f>IF('Section 10a Plan_Diffusion'!J251="","",IF('Section 10a Plan_Diffusion'!J251="«Choisir»","",'Section 10a Plan_Diffusion'!J251))</f>
        <v/>
      </c>
      <c r="R796" s="7" t="str">
        <f>IF('Section 10a Plan_Diffusion'!K251="","",'Section 10a Plan_Diffusion'!K251)</f>
        <v/>
      </c>
      <c r="S796" s="7" t="str">
        <f>IF('Section 10a Plan_Diffusion'!L251="","",'Section 10a Plan_Diffusion'!L251)</f>
        <v/>
      </c>
      <c r="T796" s="7" t="str">
        <f>IF('Section 10a Plan_Diffusion'!M251="","",'Section 10a Plan_Diffusion'!M251)</f>
        <v/>
      </c>
      <c r="U796" s="7" t="str">
        <f>IF('Section 10a Plan_Diffusion'!N251="","",'Section 10a Plan_Diffusion'!N251)</f>
        <v/>
      </c>
      <c r="V796" s="7">
        <f>'Section 10a Plan_Diffusion'!O251</f>
        <v>0</v>
      </c>
      <c r="W796" s="36">
        <f>'Section 10a Plan_Diffusion'!P251</f>
        <v>0</v>
      </c>
      <c r="X796" s="36">
        <f>'Section 10a Plan_Diffusion'!Q251</f>
        <v>0</v>
      </c>
      <c r="Y796" s="36">
        <f>'Section 10a Plan_Diffusion'!R251</f>
        <v>0</v>
      </c>
      <c r="Z796" s="36">
        <f>'Section 10a Plan_Diffusion'!S251</f>
        <v>0</v>
      </c>
      <c r="AA796" s="7">
        <f>'Section 10a Plan_Diffusion'!T251</f>
        <v>0</v>
      </c>
      <c r="AB796" s="7">
        <f>'Section 10a Plan_Diffusion'!U251</f>
        <v>0</v>
      </c>
    </row>
    <row r="797" spans="1:28">
      <c r="A797" s="7">
        <f>'Identification '!$F$11</f>
        <v>0</v>
      </c>
      <c r="B797" s="1276" t="str">
        <f>IF(AND('Identification '!$F$11="",'Identification '!$F$15&lt;&gt;""),'Identification '!$F$15,IF('Identification '!$F$11="","",IF('Identification '!$F$13="Inscrire le nom de votre organisme dans la cellule F15",'Identification '!$F$15,'Identification '!$F$13)))</f>
        <v/>
      </c>
      <c r="C797" s="7" t="str">
        <f>REF!$BM$8</f>
        <v>2026-2027</v>
      </c>
      <c r="D797" s="7" t="s">
        <v>3185</v>
      </c>
      <c r="E797" s="43" t="str">
        <f>'Identification '!$F$17</f>
        <v/>
      </c>
      <c r="F797" s="7" t="str">
        <f>'Identification '!$G$18</f>
        <v/>
      </c>
      <c r="G797" s="167" t="str">
        <f>IF('Section 10a Plan_Diffusion'!$D$6="","",'Section 10a Plan_Diffusion'!$D$6)</f>
        <v/>
      </c>
      <c r="H797" s="7" t="str">
        <f>IF('Section 10a Plan_Diffusion'!$D$8="","",'Section 10a Plan_Diffusion'!$D$8)</f>
        <v/>
      </c>
      <c r="I797" s="7" t="str">
        <f>IF('Section 10a Plan_Diffusion'!$K$8="","",'Section 10a Plan_Diffusion'!$K$8)</f>
        <v/>
      </c>
      <c r="J797" s="43" t="str">
        <f>IF('Section 10a Plan_Diffusion'!C252="","",'Section 10a Plan_Diffusion'!C252)</f>
        <v/>
      </c>
      <c r="K797" s="1177" t="str">
        <f>IF('Section 10a Plan_Diffusion'!D252="","",'Section 10a Plan_Diffusion'!D252)</f>
        <v/>
      </c>
      <c r="L797" s="43" t="str">
        <f>IF('Section 10a Plan_Diffusion'!E252="","",IF('Section 10a Plan_Diffusion'!E252="«Choisir»","",'Section 10a Plan_Diffusion'!E252))</f>
        <v/>
      </c>
      <c r="M797" s="43" t="str">
        <f>IF('Section 10a Plan_Diffusion'!F252="","",IF('Section 10a Plan_Diffusion'!F252="«Choisir»","",'Section 10a Plan_Diffusion'!F252))</f>
        <v/>
      </c>
      <c r="N797" s="43" t="str">
        <f>IF('Section 10a Plan_Diffusion'!G252="","",'Section 10a Plan_Diffusion'!G252)</f>
        <v/>
      </c>
      <c r="O797" s="43" t="str">
        <f>IF('Section 10a Plan_Diffusion'!H252="","",'Section 10a Plan_Diffusion'!H252)</f>
        <v/>
      </c>
      <c r="P797" s="43" t="str">
        <f>IF('Section 10a Plan_Diffusion'!I252="","",IF('Section 10a Plan_Diffusion'!I252="«Choisir»","",'Section 10a Plan_Diffusion'!I252))</f>
        <v/>
      </c>
      <c r="Q797" s="43" t="str">
        <f>IF('Section 10a Plan_Diffusion'!J252="","",IF('Section 10a Plan_Diffusion'!J252="«Choisir»","",'Section 10a Plan_Diffusion'!J252))</f>
        <v/>
      </c>
      <c r="R797" s="7" t="str">
        <f>IF('Section 10a Plan_Diffusion'!K252="","",'Section 10a Plan_Diffusion'!K252)</f>
        <v/>
      </c>
      <c r="S797" s="7" t="str">
        <f>IF('Section 10a Plan_Diffusion'!L252="","",'Section 10a Plan_Diffusion'!L252)</f>
        <v/>
      </c>
      <c r="T797" s="7" t="str">
        <f>IF('Section 10a Plan_Diffusion'!M252="","",'Section 10a Plan_Diffusion'!M252)</f>
        <v/>
      </c>
      <c r="U797" s="7" t="str">
        <f>IF('Section 10a Plan_Diffusion'!N252="","",'Section 10a Plan_Diffusion'!N252)</f>
        <v/>
      </c>
      <c r="V797" s="7">
        <f>'Section 10a Plan_Diffusion'!O252</f>
        <v>0</v>
      </c>
      <c r="W797" s="36">
        <f>'Section 10a Plan_Diffusion'!P252</f>
        <v>0</v>
      </c>
      <c r="X797" s="36">
        <f>'Section 10a Plan_Diffusion'!Q252</f>
        <v>0</v>
      </c>
      <c r="Y797" s="36">
        <f>'Section 10a Plan_Diffusion'!R252</f>
        <v>0</v>
      </c>
      <c r="Z797" s="36">
        <f>'Section 10a Plan_Diffusion'!S252</f>
        <v>0</v>
      </c>
      <c r="AA797" s="7">
        <f>'Section 10a Plan_Diffusion'!T252</f>
        <v>0</v>
      </c>
      <c r="AB797" s="7">
        <f>'Section 10a Plan_Diffusion'!U252</f>
        <v>0</v>
      </c>
    </row>
    <row r="798" spans="1:28">
      <c r="A798" s="7">
        <f>'Identification '!$F$11</f>
        <v>0</v>
      </c>
      <c r="B798" s="1276" t="str">
        <f>IF(AND('Identification '!$F$11="",'Identification '!$F$15&lt;&gt;""),'Identification '!$F$15,IF('Identification '!$F$11="","",IF('Identification '!$F$13="Inscrire le nom de votre organisme dans la cellule F15",'Identification '!$F$15,'Identification '!$F$13)))</f>
        <v/>
      </c>
      <c r="C798" s="7" t="str">
        <f>REF!$BM$8</f>
        <v>2026-2027</v>
      </c>
      <c r="D798" s="7" t="s">
        <v>3185</v>
      </c>
      <c r="E798" s="43" t="str">
        <f>'Identification '!$F$17</f>
        <v/>
      </c>
      <c r="F798" s="7" t="str">
        <f>'Identification '!$G$18</f>
        <v/>
      </c>
      <c r="G798" s="167" t="str">
        <f>IF('Section 10a Plan_Diffusion'!$D$6="","",'Section 10a Plan_Diffusion'!$D$6)</f>
        <v/>
      </c>
      <c r="H798" s="7" t="str">
        <f>IF('Section 10a Plan_Diffusion'!$D$8="","",'Section 10a Plan_Diffusion'!$D$8)</f>
        <v/>
      </c>
      <c r="I798" s="7" t="str">
        <f>IF('Section 10a Plan_Diffusion'!$K$8="","",'Section 10a Plan_Diffusion'!$K$8)</f>
        <v/>
      </c>
      <c r="J798" s="43" t="str">
        <f>IF('Section 10a Plan_Diffusion'!C253="","",'Section 10a Plan_Diffusion'!C253)</f>
        <v/>
      </c>
      <c r="K798" s="1177" t="str">
        <f>IF('Section 10a Plan_Diffusion'!D253="","",'Section 10a Plan_Diffusion'!D253)</f>
        <v/>
      </c>
      <c r="L798" s="43" t="str">
        <f>IF('Section 10a Plan_Diffusion'!E253="","",IF('Section 10a Plan_Diffusion'!E253="«Choisir»","",'Section 10a Plan_Diffusion'!E253))</f>
        <v/>
      </c>
      <c r="M798" s="43" t="str">
        <f>IF('Section 10a Plan_Diffusion'!F253="","",IF('Section 10a Plan_Diffusion'!F253="«Choisir»","",'Section 10a Plan_Diffusion'!F253))</f>
        <v/>
      </c>
      <c r="N798" s="43" t="str">
        <f>IF('Section 10a Plan_Diffusion'!G253="","",'Section 10a Plan_Diffusion'!G253)</f>
        <v/>
      </c>
      <c r="O798" s="43" t="str">
        <f>IF('Section 10a Plan_Diffusion'!H253="","",'Section 10a Plan_Diffusion'!H253)</f>
        <v/>
      </c>
      <c r="P798" s="43" t="str">
        <f>IF('Section 10a Plan_Diffusion'!I253="","",IF('Section 10a Plan_Diffusion'!I253="«Choisir»","",'Section 10a Plan_Diffusion'!I253))</f>
        <v/>
      </c>
      <c r="Q798" s="43" t="str">
        <f>IF('Section 10a Plan_Diffusion'!J253="","",IF('Section 10a Plan_Diffusion'!J253="«Choisir»","",'Section 10a Plan_Diffusion'!J253))</f>
        <v/>
      </c>
      <c r="R798" s="7" t="str">
        <f>IF('Section 10a Plan_Diffusion'!K253="","",'Section 10a Plan_Diffusion'!K253)</f>
        <v/>
      </c>
      <c r="S798" s="7" t="str">
        <f>IF('Section 10a Plan_Diffusion'!L253="","",'Section 10a Plan_Diffusion'!L253)</f>
        <v/>
      </c>
      <c r="T798" s="7" t="str">
        <f>IF('Section 10a Plan_Diffusion'!M253="","",'Section 10a Plan_Diffusion'!M253)</f>
        <v/>
      </c>
      <c r="U798" s="7" t="str">
        <f>IF('Section 10a Plan_Diffusion'!N253="","",'Section 10a Plan_Diffusion'!N253)</f>
        <v/>
      </c>
      <c r="V798" s="7">
        <f>'Section 10a Plan_Diffusion'!O253</f>
        <v>0</v>
      </c>
      <c r="W798" s="36">
        <f>'Section 10a Plan_Diffusion'!P253</f>
        <v>0</v>
      </c>
      <c r="X798" s="36">
        <f>'Section 10a Plan_Diffusion'!Q253</f>
        <v>0</v>
      </c>
      <c r="Y798" s="36">
        <f>'Section 10a Plan_Diffusion'!R253</f>
        <v>0</v>
      </c>
      <c r="Z798" s="36">
        <f>'Section 10a Plan_Diffusion'!S253</f>
        <v>0</v>
      </c>
      <c r="AA798" s="7">
        <f>'Section 10a Plan_Diffusion'!T253</f>
        <v>0</v>
      </c>
      <c r="AB798" s="7">
        <f>'Section 10a Plan_Diffusion'!U253</f>
        <v>0</v>
      </c>
    </row>
    <row r="799" spans="1:28">
      <c r="A799" s="7">
        <f>'Identification '!$F$11</f>
        <v>0</v>
      </c>
      <c r="B799" s="1276" t="str">
        <f>IF(AND('Identification '!$F$11="",'Identification '!$F$15&lt;&gt;""),'Identification '!$F$15,IF('Identification '!$F$11="","",IF('Identification '!$F$13="Inscrire le nom de votre organisme dans la cellule F15",'Identification '!$F$15,'Identification '!$F$13)))</f>
        <v/>
      </c>
      <c r="C799" s="7" t="str">
        <f>REF!$BM$8</f>
        <v>2026-2027</v>
      </c>
      <c r="D799" s="7" t="s">
        <v>3185</v>
      </c>
      <c r="E799" s="43" t="str">
        <f>'Identification '!$F$17</f>
        <v/>
      </c>
      <c r="F799" s="7" t="str">
        <f>'Identification '!$G$18</f>
        <v/>
      </c>
      <c r="G799" s="167" t="str">
        <f>IF('Section 10a Plan_Diffusion'!$D$6="","",'Section 10a Plan_Diffusion'!$D$6)</f>
        <v/>
      </c>
      <c r="H799" s="7" t="str">
        <f>IF('Section 10a Plan_Diffusion'!$D$8="","",'Section 10a Plan_Diffusion'!$D$8)</f>
        <v/>
      </c>
      <c r="I799" s="7" t="str">
        <f>IF('Section 10a Plan_Diffusion'!$K$8="","",'Section 10a Plan_Diffusion'!$K$8)</f>
        <v/>
      </c>
      <c r="J799" s="43" t="str">
        <f>IF('Section 10a Plan_Diffusion'!C254="","",'Section 10a Plan_Diffusion'!C254)</f>
        <v/>
      </c>
      <c r="K799" s="1177" t="str">
        <f>IF('Section 10a Plan_Diffusion'!D254="","",'Section 10a Plan_Diffusion'!D254)</f>
        <v/>
      </c>
      <c r="L799" s="43" t="str">
        <f>IF('Section 10a Plan_Diffusion'!E254="","",IF('Section 10a Plan_Diffusion'!E254="«Choisir»","",'Section 10a Plan_Diffusion'!E254))</f>
        <v/>
      </c>
      <c r="M799" s="43" t="str">
        <f>IF('Section 10a Plan_Diffusion'!F254="","",IF('Section 10a Plan_Diffusion'!F254="«Choisir»","",'Section 10a Plan_Diffusion'!F254))</f>
        <v/>
      </c>
      <c r="N799" s="43" t="str">
        <f>IF('Section 10a Plan_Diffusion'!G254="","",'Section 10a Plan_Diffusion'!G254)</f>
        <v/>
      </c>
      <c r="O799" s="43" t="str">
        <f>IF('Section 10a Plan_Diffusion'!H254="","",'Section 10a Plan_Diffusion'!H254)</f>
        <v/>
      </c>
      <c r="P799" s="43" t="str">
        <f>IF('Section 10a Plan_Diffusion'!I254="","",IF('Section 10a Plan_Diffusion'!I254="«Choisir»","",'Section 10a Plan_Diffusion'!I254))</f>
        <v/>
      </c>
      <c r="Q799" s="43" t="str">
        <f>IF('Section 10a Plan_Diffusion'!J254="","",IF('Section 10a Plan_Diffusion'!J254="«Choisir»","",'Section 10a Plan_Diffusion'!J254))</f>
        <v/>
      </c>
      <c r="R799" s="7" t="str">
        <f>IF('Section 10a Plan_Diffusion'!K254="","",'Section 10a Plan_Diffusion'!K254)</f>
        <v/>
      </c>
      <c r="S799" s="7" t="str">
        <f>IF('Section 10a Plan_Diffusion'!L254="","",'Section 10a Plan_Diffusion'!L254)</f>
        <v/>
      </c>
      <c r="T799" s="7" t="str">
        <f>IF('Section 10a Plan_Diffusion'!M254="","",'Section 10a Plan_Diffusion'!M254)</f>
        <v/>
      </c>
      <c r="U799" s="7" t="str">
        <f>IF('Section 10a Plan_Diffusion'!N254="","",'Section 10a Plan_Diffusion'!N254)</f>
        <v/>
      </c>
      <c r="V799" s="7">
        <f>'Section 10a Plan_Diffusion'!O254</f>
        <v>0</v>
      </c>
      <c r="W799" s="36">
        <f>'Section 10a Plan_Diffusion'!P254</f>
        <v>0</v>
      </c>
      <c r="X799" s="36">
        <f>'Section 10a Plan_Diffusion'!Q254</f>
        <v>0</v>
      </c>
      <c r="Y799" s="36">
        <f>'Section 10a Plan_Diffusion'!R254</f>
        <v>0</v>
      </c>
      <c r="Z799" s="36">
        <f>'Section 10a Plan_Diffusion'!S254</f>
        <v>0</v>
      </c>
      <c r="AA799" s="7">
        <f>'Section 10a Plan_Diffusion'!T254</f>
        <v>0</v>
      </c>
      <c r="AB799" s="7">
        <f>'Section 10a Plan_Diffusion'!U254</f>
        <v>0</v>
      </c>
    </row>
    <row r="800" spans="1:28">
      <c r="A800" s="7">
        <f>'Identification '!$F$11</f>
        <v>0</v>
      </c>
      <c r="B800" s="1276" t="str">
        <f>IF(AND('Identification '!$F$11="",'Identification '!$F$15&lt;&gt;""),'Identification '!$F$15,IF('Identification '!$F$11="","",IF('Identification '!$F$13="Inscrire le nom de votre organisme dans la cellule F15",'Identification '!$F$15,'Identification '!$F$13)))</f>
        <v/>
      </c>
      <c r="C800" s="7" t="str">
        <f>REF!$BM$8</f>
        <v>2026-2027</v>
      </c>
      <c r="D800" s="7" t="s">
        <v>3185</v>
      </c>
      <c r="E800" s="43" t="str">
        <f>'Identification '!$F$17</f>
        <v/>
      </c>
      <c r="F800" s="7" t="str">
        <f>'Identification '!$G$18</f>
        <v/>
      </c>
      <c r="G800" s="167" t="str">
        <f>IF('Section 10a Plan_Diffusion'!$D$6="","",'Section 10a Plan_Diffusion'!$D$6)</f>
        <v/>
      </c>
      <c r="H800" s="7" t="str">
        <f>IF('Section 10a Plan_Diffusion'!$D$8="","",'Section 10a Plan_Diffusion'!$D$8)</f>
        <v/>
      </c>
      <c r="I800" s="7" t="str">
        <f>IF('Section 10a Plan_Diffusion'!$K$8="","",'Section 10a Plan_Diffusion'!$K$8)</f>
        <v/>
      </c>
      <c r="J800" s="43" t="str">
        <f>IF('Section 10a Plan_Diffusion'!C255="","",'Section 10a Plan_Diffusion'!C255)</f>
        <v/>
      </c>
      <c r="K800" s="1177" t="str">
        <f>IF('Section 10a Plan_Diffusion'!D255="","",'Section 10a Plan_Diffusion'!D255)</f>
        <v/>
      </c>
      <c r="L800" s="43" t="str">
        <f>IF('Section 10a Plan_Diffusion'!E255="","",IF('Section 10a Plan_Diffusion'!E255="«Choisir»","",'Section 10a Plan_Diffusion'!E255))</f>
        <v/>
      </c>
      <c r="M800" s="43" t="str">
        <f>IF('Section 10a Plan_Diffusion'!F255="","",IF('Section 10a Plan_Diffusion'!F255="«Choisir»","",'Section 10a Plan_Diffusion'!F255))</f>
        <v/>
      </c>
      <c r="N800" s="43" t="str">
        <f>IF('Section 10a Plan_Diffusion'!G255="","",'Section 10a Plan_Diffusion'!G255)</f>
        <v/>
      </c>
      <c r="O800" s="43" t="str">
        <f>IF('Section 10a Plan_Diffusion'!H255="","",'Section 10a Plan_Diffusion'!H255)</f>
        <v/>
      </c>
      <c r="P800" s="43" t="str">
        <f>IF('Section 10a Plan_Diffusion'!I255="","",IF('Section 10a Plan_Diffusion'!I255="«Choisir»","",'Section 10a Plan_Diffusion'!I255))</f>
        <v/>
      </c>
      <c r="Q800" s="43" t="str">
        <f>IF('Section 10a Plan_Diffusion'!J255="","",IF('Section 10a Plan_Diffusion'!J255="«Choisir»","",'Section 10a Plan_Diffusion'!J255))</f>
        <v/>
      </c>
      <c r="R800" s="7" t="str">
        <f>IF('Section 10a Plan_Diffusion'!K255="","",'Section 10a Plan_Diffusion'!K255)</f>
        <v/>
      </c>
      <c r="S800" s="7" t="str">
        <f>IF('Section 10a Plan_Diffusion'!L255="","",'Section 10a Plan_Diffusion'!L255)</f>
        <v/>
      </c>
      <c r="T800" s="7" t="str">
        <f>IF('Section 10a Plan_Diffusion'!M255="","",'Section 10a Plan_Diffusion'!M255)</f>
        <v/>
      </c>
      <c r="U800" s="7" t="str">
        <f>IF('Section 10a Plan_Diffusion'!N255="","",'Section 10a Plan_Diffusion'!N255)</f>
        <v/>
      </c>
      <c r="V800" s="7">
        <f>'Section 10a Plan_Diffusion'!O255</f>
        <v>0</v>
      </c>
      <c r="W800" s="36">
        <f>'Section 10a Plan_Diffusion'!P255</f>
        <v>0</v>
      </c>
      <c r="X800" s="36">
        <f>'Section 10a Plan_Diffusion'!Q255</f>
        <v>0</v>
      </c>
      <c r="Y800" s="36">
        <f>'Section 10a Plan_Diffusion'!R255</f>
        <v>0</v>
      </c>
      <c r="Z800" s="36">
        <f>'Section 10a Plan_Diffusion'!S255</f>
        <v>0</v>
      </c>
      <c r="AA800" s="7">
        <f>'Section 10a Plan_Diffusion'!T255</f>
        <v>0</v>
      </c>
      <c r="AB800" s="7">
        <f>'Section 10a Plan_Diffusion'!U255</f>
        <v>0</v>
      </c>
    </row>
    <row r="801" spans="1:28">
      <c r="A801" s="7">
        <f>'Identification '!$F$11</f>
        <v>0</v>
      </c>
      <c r="B801" s="1276" t="str">
        <f>IF(AND('Identification '!$F$11="",'Identification '!$F$15&lt;&gt;""),'Identification '!$F$15,IF('Identification '!$F$11="","",IF('Identification '!$F$13="Inscrire le nom de votre organisme dans la cellule F15",'Identification '!$F$15,'Identification '!$F$13)))</f>
        <v/>
      </c>
      <c r="C801" s="7" t="str">
        <f>REF!$BM$8</f>
        <v>2026-2027</v>
      </c>
      <c r="D801" s="7" t="s">
        <v>3185</v>
      </c>
      <c r="E801" s="43" t="str">
        <f>'Identification '!$F$17</f>
        <v/>
      </c>
      <c r="F801" s="7" t="str">
        <f>'Identification '!$G$18</f>
        <v/>
      </c>
      <c r="G801" s="167" t="str">
        <f>IF('Section 10a Plan_Diffusion'!$D$6="","",'Section 10a Plan_Diffusion'!$D$6)</f>
        <v/>
      </c>
      <c r="H801" s="7" t="str">
        <f>IF('Section 10a Plan_Diffusion'!$D$8="","",'Section 10a Plan_Diffusion'!$D$8)</f>
        <v/>
      </c>
      <c r="I801" s="7" t="str">
        <f>IF('Section 10a Plan_Diffusion'!$K$8="","",'Section 10a Plan_Diffusion'!$K$8)</f>
        <v/>
      </c>
      <c r="J801" s="43" t="str">
        <f>IF('Section 10a Plan_Diffusion'!C256="","",'Section 10a Plan_Diffusion'!C256)</f>
        <v/>
      </c>
      <c r="K801" s="1177" t="str">
        <f>IF('Section 10a Plan_Diffusion'!D256="","",'Section 10a Plan_Diffusion'!D256)</f>
        <v/>
      </c>
      <c r="L801" s="43" t="str">
        <f>IF('Section 10a Plan_Diffusion'!E256="","",IF('Section 10a Plan_Diffusion'!E256="«Choisir»","",'Section 10a Plan_Diffusion'!E256))</f>
        <v/>
      </c>
      <c r="M801" s="43" t="str">
        <f>IF('Section 10a Plan_Diffusion'!F256="","",IF('Section 10a Plan_Diffusion'!F256="«Choisir»","",'Section 10a Plan_Diffusion'!F256))</f>
        <v/>
      </c>
      <c r="N801" s="43" t="str">
        <f>IF('Section 10a Plan_Diffusion'!G256="","",'Section 10a Plan_Diffusion'!G256)</f>
        <v/>
      </c>
      <c r="O801" s="43" t="str">
        <f>IF('Section 10a Plan_Diffusion'!H256="","",'Section 10a Plan_Diffusion'!H256)</f>
        <v/>
      </c>
      <c r="P801" s="43" t="str">
        <f>IF('Section 10a Plan_Diffusion'!I256="","",IF('Section 10a Plan_Diffusion'!I256="«Choisir»","",'Section 10a Plan_Diffusion'!I256))</f>
        <v/>
      </c>
      <c r="Q801" s="43" t="str">
        <f>IF('Section 10a Plan_Diffusion'!J256="","",IF('Section 10a Plan_Diffusion'!J256="«Choisir»","",'Section 10a Plan_Diffusion'!J256))</f>
        <v/>
      </c>
      <c r="R801" s="7" t="str">
        <f>IF('Section 10a Plan_Diffusion'!K256="","",'Section 10a Plan_Diffusion'!K256)</f>
        <v/>
      </c>
      <c r="S801" s="7" t="str">
        <f>IF('Section 10a Plan_Diffusion'!L256="","",'Section 10a Plan_Diffusion'!L256)</f>
        <v/>
      </c>
      <c r="T801" s="7" t="str">
        <f>IF('Section 10a Plan_Diffusion'!M256="","",'Section 10a Plan_Diffusion'!M256)</f>
        <v/>
      </c>
      <c r="U801" s="7" t="str">
        <f>IF('Section 10a Plan_Diffusion'!N256="","",'Section 10a Plan_Diffusion'!N256)</f>
        <v/>
      </c>
      <c r="V801" s="7">
        <f>'Section 10a Plan_Diffusion'!O256</f>
        <v>0</v>
      </c>
      <c r="W801" s="36">
        <f>'Section 10a Plan_Diffusion'!P256</f>
        <v>0</v>
      </c>
      <c r="X801" s="36">
        <f>'Section 10a Plan_Diffusion'!Q256</f>
        <v>0</v>
      </c>
      <c r="Y801" s="36">
        <f>'Section 10a Plan_Diffusion'!R256</f>
        <v>0</v>
      </c>
      <c r="Z801" s="36">
        <f>'Section 10a Plan_Diffusion'!S256</f>
        <v>0</v>
      </c>
      <c r="AA801" s="7">
        <f>'Section 10a Plan_Diffusion'!T256</f>
        <v>0</v>
      </c>
      <c r="AB801" s="7">
        <f>'Section 10a Plan_Diffusion'!U256</f>
        <v>0</v>
      </c>
    </row>
    <row r="802" spans="1:28">
      <c r="A802" s="7">
        <f>'Identification '!$F$11</f>
        <v>0</v>
      </c>
      <c r="B802" s="1276" t="str">
        <f>IF(AND('Identification '!$F$11="",'Identification '!$F$15&lt;&gt;""),'Identification '!$F$15,IF('Identification '!$F$11="","",IF('Identification '!$F$13="Inscrire le nom de votre organisme dans la cellule F15",'Identification '!$F$15,'Identification '!$F$13)))</f>
        <v/>
      </c>
      <c r="C802" s="7" t="str">
        <f>REF!$BM$8</f>
        <v>2026-2027</v>
      </c>
      <c r="D802" s="7" t="s">
        <v>3185</v>
      </c>
      <c r="E802" s="43" t="str">
        <f>'Identification '!$F$17</f>
        <v/>
      </c>
      <c r="F802" s="7" t="str">
        <f>'Identification '!$G$18</f>
        <v/>
      </c>
      <c r="G802" s="167" t="str">
        <f>IF('Section 10a Plan_Diffusion'!$D$6="","",'Section 10a Plan_Diffusion'!$D$6)</f>
        <v/>
      </c>
      <c r="H802" s="7" t="str">
        <f>IF('Section 10a Plan_Diffusion'!$D$8="","",'Section 10a Plan_Diffusion'!$D$8)</f>
        <v/>
      </c>
      <c r="I802" s="7" t="str">
        <f>IF('Section 10a Plan_Diffusion'!$K$8="","",'Section 10a Plan_Diffusion'!$K$8)</f>
        <v/>
      </c>
      <c r="J802" s="43" t="str">
        <f>IF('Section 10a Plan_Diffusion'!C257="","",'Section 10a Plan_Diffusion'!C257)</f>
        <v/>
      </c>
      <c r="K802" s="1177" t="str">
        <f>IF('Section 10a Plan_Diffusion'!D257="","",'Section 10a Plan_Diffusion'!D257)</f>
        <v/>
      </c>
      <c r="L802" s="43" t="str">
        <f>IF('Section 10a Plan_Diffusion'!E257="","",IF('Section 10a Plan_Diffusion'!E257="«Choisir»","",'Section 10a Plan_Diffusion'!E257))</f>
        <v/>
      </c>
      <c r="M802" s="43" t="str">
        <f>IF('Section 10a Plan_Diffusion'!F257="","",IF('Section 10a Plan_Diffusion'!F257="«Choisir»","",'Section 10a Plan_Diffusion'!F257))</f>
        <v/>
      </c>
      <c r="N802" s="43" t="str">
        <f>IF('Section 10a Plan_Diffusion'!G257="","",'Section 10a Plan_Diffusion'!G257)</f>
        <v/>
      </c>
      <c r="O802" s="43" t="str">
        <f>IF('Section 10a Plan_Diffusion'!H257="","",'Section 10a Plan_Diffusion'!H257)</f>
        <v/>
      </c>
      <c r="P802" s="43" t="str">
        <f>IF('Section 10a Plan_Diffusion'!I257="","",IF('Section 10a Plan_Diffusion'!I257="«Choisir»","",'Section 10a Plan_Diffusion'!I257))</f>
        <v/>
      </c>
      <c r="Q802" s="43" t="str">
        <f>IF('Section 10a Plan_Diffusion'!J257="","",IF('Section 10a Plan_Diffusion'!J257="«Choisir»","",'Section 10a Plan_Diffusion'!J257))</f>
        <v/>
      </c>
      <c r="R802" s="7" t="str">
        <f>IF('Section 10a Plan_Diffusion'!K257="","",'Section 10a Plan_Diffusion'!K257)</f>
        <v/>
      </c>
      <c r="S802" s="7" t="str">
        <f>IF('Section 10a Plan_Diffusion'!L257="","",'Section 10a Plan_Diffusion'!L257)</f>
        <v/>
      </c>
      <c r="T802" s="7" t="str">
        <f>IF('Section 10a Plan_Diffusion'!M257="","",'Section 10a Plan_Diffusion'!M257)</f>
        <v/>
      </c>
      <c r="U802" s="7" t="str">
        <f>IF('Section 10a Plan_Diffusion'!N257="","",'Section 10a Plan_Diffusion'!N257)</f>
        <v/>
      </c>
      <c r="V802" s="7">
        <f>'Section 10a Plan_Diffusion'!O257</f>
        <v>0</v>
      </c>
      <c r="W802" s="36">
        <f>'Section 10a Plan_Diffusion'!P257</f>
        <v>0</v>
      </c>
      <c r="X802" s="36">
        <f>'Section 10a Plan_Diffusion'!Q257</f>
        <v>0</v>
      </c>
      <c r="Y802" s="36">
        <f>'Section 10a Plan_Diffusion'!R257</f>
        <v>0</v>
      </c>
      <c r="Z802" s="36">
        <f>'Section 10a Plan_Diffusion'!S257</f>
        <v>0</v>
      </c>
      <c r="AA802" s="7">
        <f>'Section 10a Plan_Diffusion'!T257</f>
        <v>0</v>
      </c>
      <c r="AB802" s="7">
        <f>'Section 10a Plan_Diffusion'!U257</f>
        <v>0</v>
      </c>
    </row>
    <row r="803" spans="1:28">
      <c r="A803" s="7">
        <f>'Identification '!$F$11</f>
        <v>0</v>
      </c>
      <c r="B803" s="1276" t="str">
        <f>IF(AND('Identification '!$F$11="",'Identification '!$F$15&lt;&gt;""),'Identification '!$F$15,IF('Identification '!$F$11="","",IF('Identification '!$F$13="Inscrire le nom de votre organisme dans la cellule F15",'Identification '!$F$15,'Identification '!$F$13)))</f>
        <v/>
      </c>
      <c r="C803" s="7" t="str">
        <f>REF!$BM$8</f>
        <v>2026-2027</v>
      </c>
      <c r="D803" s="7" t="s">
        <v>3185</v>
      </c>
      <c r="E803" s="43" t="str">
        <f>'Identification '!$F$17</f>
        <v/>
      </c>
      <c r="F803" s="7" t="str">
        <f>'Identification '!$G$18</f>
        <v/>
      </c>
      <c r="G803" s="167" t="str">
        <f>IF('Section 10a Plan_Diffusion'!$D$6="","",'Section 10a Plan_Diffusion'!$D$6)</f>
        <v/>
      </c>
      <c r="H803" s="7" t="str">
        <f>IF('Section 10a Plan_Diffusion'!$D$8="","",'Section 10a Plan_Diffusion'!$D$8)</f>
        <v/>
      </c>
      <c r="I803" s="7" t="str">
        <f>IF('Section 10a Plan_Diffusion'!$K$8="","",'Section 10a Plan_Diffusion'!$K$8)</f>
        <v/>
      </c>
      <c r="J803" s="43" t="str">
        <f>IF('Section 10a Plan_Diffusion'!C258="","",'Section 10a Plan_Diffusion'!C258)</f>
        <v/>
      </c>
      <c r="K803" s="1177" t="str">
        <f>IF('Section 10a Plan_Diffusion'!D258="","",'Section 10a Plan_Diffusion'!D258)</f>
        <v/>
      </c>
      <c r="L803" s="43" t="str">
        <f>IF('Section 10a Plan_Diffusion'!E258="","",IF('Section 10a Plan_Diffusion'!E258="«Choisir»","",'Section 10a Plan_Diffusion'!E258))</f>
        <v/>
      </c>
      <c r="M803" s="43" t="str">
        <f>IF('Section 10a Plan_Diffusion'!F258="","",IF('Section 10a Plan_Diffusion'!F258="«Choisir»","",'Section 10a Plan_Diffusion'!F258))</f>
        <v/>
      </c>
      <c r="N803" s="43" t="str">
        <f>IF('Section 10a Plan_Diffusion'!G258="","",'Section 10a Plan_Diffusion'!G258)</f>
        <v/>
      </c>
      <c r="O803" s="43" t="str">
        <f>IF('Section 10a Plan_Diffusion'!H258="","",'Section 10a Plan_Diffusion'!H258)</f>
        <v/>
      </c>
      <c r="P803" s="43" t="str">
        <f>IF('Section 10a Plan_Diffusion'!I258="","",IF('Section 10a Plan_Diffusion'!I258="«Choisir»","",'Section 10a Plan_Diffusion'!I258))</f>
        <v/>
      </c>
      <c r="Q803" s="43" t="str">
        <f>IF('Section 10a Plan_Diffusion'!J258="","",IF('Section 10a Plan_Diffusion'!J258="«Choisir»","",'Section 10a Plan_Diffusion'!J258))</f>
        <v/>
      </c>
      <c r="R803" s="7" t="str">
        <f>IF('Section 10a Plan_Diffusion'!K258="","",'Section 10a Plan_Diffusion'!K258)</f>
        <v/>
      </c>
      <c r="S803" s="7" t="str">
        <f>IF('Section 10a Plan_Diffusion'!L258="","",'Section 10a Plan_Diffusion'!L258)</f>
        <v/>
      </c>
      <c r="T803" s="7" t="str">
        <f>IF('Section 10a Plan_Diffusion'!M258="","",'Section 10a Plan_Diffusion'!M258)</f>
        <v/>
      </c>
      <c r="U803" s="7" t="str">
        <f>IF('Section 10a Plan_Diffusion'!N258="","",'Section 10a Plan_Diffusion'!N258)</f>
        <v/>
      </c>
      <c r="V803" s="7">
        <f>'Section 10a Plan_Diffusion'!O258</f>
        <v>0</v>
      </c>
      <c r="W803" s="36">
        <f>'Section 10a Plan_Diffusion'!P258</f>
        <v>0</v>
      </c>
      <c r="X803" s="36">
        <f>'Section 10a Plan_Diffusion'!Q258</f>
        <v>0</v>
      </c>
      <c r="Y803" s="36">
        <f>'Section 10a Plan_Diffusion'!R258</f>
        <v>0</v>
      </c>
      <c r="Z803" s="36">
        <f>'Section 10a Plan_Diffusion'!S258</f>
        <v>0</v>
      </c>
      <c r="AA803" s="7">
        <f>'Section 10a Plan_Diffusion'!T258</f>
        <v>0</v>
      </c>
      <c r="AB803" s="7">
        <f>'Section 10a Plan_Diffusion'!U258</f>
        <v>0</v>
      </c>
    </row>
    <row r="804" spans="1:28">
      <c r="A804" s="7">
        <f>'Identification '!$F$11</f>
        <v>0</v>
      </c>
      <c r="B804" s="1276" t="str">
        <f>IF(AND('Identification '!$F$11="",'Identification '!$F$15&lt;&gt;""),'Identification '!$F$15,IF('Identification '!$F$11="","",IF('Identification '!$F$13="Inscrire le nom de votre organisme dans la cellule F15",'Identification '!$F$15,'Identification '!$F$13)))</f>
        <v/>
      </c>
      <c r="C804" s="7" t="str">
        <f>REF!$BM$8</f>
        <v>2026-2027</v>
      </c>
      <c r="D804" s="7" t="s">
        <v>3185</v>
      </c>
      <c r="E804" s="43" t="str">
        <f>'Identification '!$F$17</f>
        <v/>
      </c>
      <c r="F804" s="7" t="str">
        <f>'Identification '!$G$18</f>
        <v/>
      </c>
      <c r="G804" s="167" t="str">
        <f>IF('Section 10a Plan_Diffusion'!$D$6="","",'Section 10a Plan_Diffusion'!$D$6)</f>
        <v/>
      </c>
      <c r="H804" s="7" t="str">
        <f>IF('Section 10a Plan_Diffusion'!$D$8="","",'Section 10a Plan_Diffusion'!$D$8)</f>
        <v/>
      </c>
      <c r="I804" s="7" t="str">
        <f>IF('Section 10a Plan_Diffusion'!$K$8="","",'Section 10a Plan_Diffusion'!$K$8)</f>
        <v/>
      </c>
      <c r="J804" s="43" t="str">
        <f>IF('Section 10a Plan_Diffusion'!C259="","",'Section 10a Plan_Diffusion'!C259)</f>
        <v/>
      </c>
      <c r="K804" s="1177" t="str">
        <f>IF('Section 10a Plan_Diffusion'!D259="","",'Section 10a Plan_Diffusion'!D259)</f>
        <v/>
      </c>
      <c r="L804" s="43" t="str">
        <f>IF('Section 10a Plan_Diffusion'!E259="","",IF('Section 10a Plan_Diffusion'!E259="«Choisir»","",'Section 10a Plan_Diffusion'!E259))</f>
        <v/>
      </c>
      <c r="M804" s="43" t="str">
        <f>IF('Section 10a Plan_Diffusion'!F259="","",IF('Section 10a Plan_Diffusion'!F259="«Choisir»","",'Section 10a Plan_Diffusion'!F259))</f>
        <v/>
      </c>
      <c r="N804" s="43" t="str">
        <f>IF('Section 10a Plan_Diffusion'!G259="","",'Section 10a Plan_Diffusion'!G259)</f>
        <v/>
      </c>
      <c r="O804" s="43" t="str">
        <f>IF('Section 10a Plan_Diffusion'!H259="","",'Section 10a Plan_Diffusion'!H259)</f>
        <v/>
      </c>
      <c r="P804" s="43" t="str">
        <f>IF('Section 10a Plan_Diffusion'!I259="","",IF('Section 10a Plan_Diffusion'!I259="«Choisir»","",'Section 10a Plan_Diffusion'!I259))</f>
        <v/>
      </c>
      <c r="Q804" s="43" t="str">
        <f>IF('Section 10a Plan_Diffusion'!J259="","",IF('Section 10a Plan_Diffusion'!J259="«Choisir»","",'Section 10a Plan_Diffusion'!J259))</f>
        <v/>
      </c>
      <c r="R804" s="7" t="str">
        <f>IF('Section 10a Plan_Diffusion'!K259="","",'Section 10a Plan_Diffusion'!K259)</f>
        <v/>
      </c>
      <c r="S804" s="7" t="str">
        <f>IF('Section 10a Plan_Diffusion'!L259="","",'Section 10a Plan_Diffusion'!L259)</f>
        <v/>
      </c>
      <c r="T804" s="7" t="str">
        <f>IF('Section 10a Plan_Diffusion'!M259="","",'Section 10a Plan_Diffusion'!M259)</f>
        <v/>
      </c>
      <c r="U804" s="7" t="str">
        <f>IF('Section 10a Plan_Diffusion'!N259="","",'Section 10a Plan_Diffusion'!N259)</f>
        <v/>
      </c>
      <c r="V804" s="7">
        <f>'Section 10a Plan_Diffusion'!O259</f>
        <v>0</v>
      </c>
      <c r="W804" s="36">
        <f>'Section 10a Plan_Diffusion'!P259</f>
        <v>0</v>
      </c>
      <c r="X804" s="36">
        <f>'Section 10a Plan_Diffusion'!Q259</f>
        <v>0</v>
      </c>
      <c r="Y804" s="36">
        <f>'Section 10a Plan_Diffusion'!R259</f>
        <v>0</v>
      </c>
      <c r="Z804" s="36">
        <f>'Section 10a Plan_Diffusion'!S259</f>
        <v>0</v>
      </c>
      <c r="AA804" s="7">
        <f>'Section 10a Plan_Diffusion'!T259</f>
        <v>0</v>
      </c>
      <c r="AB804" s="7">
        <f>'Section 10a Plan_Diffusion'!U259</f>
        <v>0</v>
      </c>
    </row>
    <row r="805" spans="1:28">
      <c r="A805" s="7">
        <f>'Identification '!$F$11</f>
        <v>0</v>
      </c>
      <c r="B805" s="1276" t="str">
        <f>IF(AND('Identification '!$F$11="",'Identification '!$F$15&lt;&gt;""),'Identification '!$F$15,IF('Identification '!$F$11="","",IF('Identification '!$F$13="Inscrire le nom de votre organisme dans la cellule F15",'Identification '!$F$15,'Identification '!$F$13)))</f>
        <v/>
      </c>
      <c r="C805" s="7" t="str">
        <f>REF!$BM$8</f>
        <v>2026-2027</v>
      </c>
      <c r="D805" s="7" t="s">
        <v>3185</v>
      </c>
      <c r="E805" s="43" t="str">
        <f>'Identification '!$F$17</f>
        <v/>
      </c>
      <c r="F805" s="7" t="str">
        <f>'Identification '!$G$18</f>
        <v/>
      </c>
      <c r="G805" s="167" t="str">
        <f>IF('Section 10a Plan_Diffusion'!$D$6="","",'Section 10a Plan_Diffusion'!$D$6)</f>
        <v/>
      </c>
      <c r="H805" s="7" t="str">
        <f>IF('Section 10a Plan_Diffusion'!$D$8="","",'Section 10a Plan_Diffusion'!$D$8)</f>
        <v/>
      </c>
      <c r="I805" s="7" t="str">
        <f>IF('Section 10a Plan_Diffusion'!$K$8="","",'Section 10a Plan_Diffusion'!$K$8)</f>
        <v/>
      </c>
      <c r="J805" s="43" t="str">
        <f>IF('Section 10a Plan_Diffusion'!C260="","",'Section 10a Plan_Diffusion'!C260)</f>
        <v/>
      </c>
      <c r="K805" s="1177" t="str">
        <f>IF('Section 10a Plan_Diffusion'!D260="","",'Section 10a Plan_Diffusion'!D260)</f>
        <v/>
      </c>
      <c r="L805" s="43" t="str">
        <f>IF('Section 10a Plan_Diffusion'!E260="","",IF('Section 10a Plan_Diffusion'!E260="«Choisir»","",'Section 10a Plan_Diffusion'!E260))</f>
        <v/>
      </c>
      <c r="M805" s="43" t="str">
        <f>IF('Section 10a Plan_Diffusion'!F260="","",IF('Section 10a Plan_Diffusion'!F260="«Choisir»","",'Section 10a Plan_Diffusion'!F260))</f>
        <v/>
      </c>
      <c r="N805" s="43" t="str">
        <f>IF('Section 10a Plan_Diffusion'!G260="","",'Section 10a Plan_Diffusion'!G260)</f>
        <v/>
      </c>
      <c r="O805" s="43" t="str">
        <f>IF('Section 10a Plan_Diffusion'!H260="","",'Section 10a Plan_Diffusion'!H260)</f>
        <v/>
      </c>
      <c r="P805" s="43" t="str">
        <f>IF('Section 10a Plan_Diffusion'!I260="","",IF('Section 10a Plan_Diffusion'!I260="«Choisir»","",'Section 10a Plan_Diffusion'!I260))</f>
        <v/>
      </c>
      <c r="Q805" s="43" t="str">
        <f>IF('Section 10a Plan_Diffusion'!J260="","",IF('Section 10a Plan_Diffusion'!J260="«Choisir»","",'Section 10a Plan_Diffusion'!J260))</f>
        <v/>
      </c>
      <c r="R805" s="7" t="str">
        <f>IF('Section 10a Plan_Diffusion'!K260="","",'Section 10a Plan_Diffusion'!K260)</f>
        <v/>
      </c>
      <c r="S805" s="7" t="str">
        <f>IF('Section 10a Plan_Diffusion'!L260="","",'Section 10a Plan_Diffusion'!L260)</f>
        <v/>
      </c>
      <c r="T805" s="7" t="str">
        <f>IF('Section 10a Plan_Diffusion'!M260="","",'Section 10a Plan_Diffusion'!M260)</f>
        <v/>
      </c>
      <c r="U805" s="7" t="str">
        <f>IF('Section 10a Plan_Diffusion'!N260="","",'Section 10a Plan_Diffusion'!N260)</f>
        <v/>
      </c>
      <c r="V805" s="7">
        <f>'Section 10a Plan_Diffusion'!O260</f>
        <v>0</v>
      </c>
      <c r="W805" s="36">
        <f>'Section 10a Plan_Diffusion'!P260</f>
        <v>0</v>
      </c>
      <c r="X805" s="36">
        <f>'Section 10a Plan_Diffusion'!Q260</f>
        <v>0</v>
      </c>
      <c r="Y805" s="36">
        <f>'Section 10a Plan_Diffusion'!R260</f>
        <v>0</v>
      </c>
      <c r="Z805" s="36">
        <f>'Section 10a Plan_Diffusion'!S260</f>
        <v>0</v>
      </c>
      <c r="AA805" s="7">
        <f>'Section 10a Plan_Diffusion'!T260</f>
        <v>0</v>
      </c>
      <c r="AB805" s="7">
        <f>'Section 10a Plan_Diffusion'!U260</f>
        <v>0</v>
      </c>
    </row>
    <row r="806" spans="1:28">
      <c r="A806" s="7">
        <f>'Identification '!$F$11</f>
        <v>0</v>
      </c>
      <c r="B806" s="1276" t="str">
        <f>IF(AND('Identification '!$F$11="",'Identification '!$F$15&lt;&gt;""),'Identification '!$F$15,IF('Identification '!$F$11="","",IF('Identification '!$F$13="Inscrire le nom de votre organisme dans la cellule F15",'Identification '!$F$15,'Identification '!$F$13)))</f>
        <v/>
      </c>
      <c r="C806" s="7" t="str">
        <f>REF!$BM$8</f>
        <v>2026-2027</v>
      </c>
      <c r="D806" s="7" t="s">
        <v>3185</v>
      </c>
      <c r="E806" s="43" t="str">
        <f>'Identification '!$F$17</f>
        <v/>
      </c>
      <c r="F806" s="7" t="str">
        <f>'Identification '!$G$18</f>
        <v/>
      </c>
      <c r="G806" s="167" t="str">
        <f>IF('Section 10a Plan_Diffusion'!$D$6="","",'Section 10a Plan_Diffusion'!$D$6)</f>
        <v/>
      </c>
      <c r="H806" s="7" t="str">
        <f>IF('Section 10a Plan_Diffusion'!$D$8="","",'Section 10a Plan_Diffusion'!$D$8)</f>
        <v/>
      </c>
      <c r="I806" s="7" t="str">
        <f>IF('Section 10a Plan_Diffusion'!$K$8="","",'Section 10a Plan_Diffusion'!$K$8)</f>
        <v/>
      </c>
      <c r="J806" s="43" t="str">
        <f>IF('Section 10a Plan_Diffusion'!C261="","",'Section 10a Plan_Diffusion'!C261)</f>
        <v/>
      </c>
      <c r="K806" s="1177" t="str">
        <f>IF('Section 10a Plan_Diffusion'!D261="","",'Section 10a Plan_Diffusion'!D261)</f>
        <v/>
      </c>
      <c r="L806" s="43" t="str">
        <f>IF('Section 10a Plan_Diffusion'!E261="","",IF('Section 10a Plan_Diffusion'!E261="«Choisir»","",'Section 10a Plan_Diffusion'!E261))</f>
        <v/>
      </c>
      <c r="M806" s="43" t="str">
        <f>IF('Section 10a Plan_Diffusion'!F261="","",IF('Section 10a Plan_Diffusion'!F261="«Choisir»","",'Section 10a Plan_Diffusion'!F261))</f>
        <v/>
      </c>
      <c r="N806" s="43" t="str">
        <f>IF('Section 10a Plan_Diffusion'!G261="","",'Section 10a Plan_Diffusion'!G261)</f>
        <v/>
      </c>
      <c r="O806" s="43" t="str">
        <f>IF('Section 10a Plan_Diffusion'!H261="","",'Section 10a Plan_Diffusion'!H261)</f>
        <v/>
      </c>
      <c r="P806" s="43" t="str">
        <f>IF('Section 10a Plan_Diffusion'!I261="","",IF('Section 10a Plan_Diffusion'!I261="«Choisir»","",'Section 10a Plan_Diffusion'!I261))</f>
        <v/>
      </c>
      <c r="Q806" s="43" t="str">
        <f>IF('Section 10a Plan_Diffusion'!J261="","",IF('Section 10a Plan_Diffusion'!J261="«Choisir»","",'Section 10a Plan_Diffusion'!J261))</f>
        <v/>
      </c>
      <c r="R806" s="7" t="str">
        <f>IF('Section 10a Plan_Diffusion'!K261="","",'Section 10a Plan_Diffusion'!K261)</f>
        <v/>
      </c>
      <c r="S806" s="7" t="str">
        <f>IF('Section 10a Plan_Diffusion'!L261="","",'Section 10a Plan_Diffusion'!L261)</f>
        <v/>
      </c>
      <c r="T806" s="7" t="str">
        <f>IF('Section 10a Plan_Diffusion'!M261="","",'Section 10a Plan_Diffusion'!M261)</f>
        <v/>
      </c>
      <c r="U806" s="7" t="str">
        <f>IF('Section 10a Plan_Diffusion'!N261="","",'Section 10a Plan_Diffusion'!N261)</f>
        <v/>
      </c>
      <c r="V806" s="7">
        <f>'Section 10a Plan_Diffusion'!O261</f>
        <v>0</v>
      </c>
      <c r="W806" s="36">
        <f>'Section 10a Plan_Diffusion'!P261</f>
        <v>0</v>
      </c>
      <c r="X806" s="36">
        <f>'Section 10a Plan_Diffusion'!Q261</f>
        <v>0</v>
      </c>
      <c r="Y806" s="36">
        <f>'Section 10a Plan_Diffusion'!R261</f>
        <v>0</v>
      </c>
      <c r="Z806" s="36">
        <f>'Section 10a Plan_Diffusion'!S261</f>
        <v>0</v>
      </c>
      <c r="AA806" s="7">
        <f>'Section 10a Plan_Diffusion'!T261</f>
        <v>0</v>
      </c>
      <c r="AB806" s="7">
        <f>'Section 10a Plan_Diffusion'!U261</f>
        <v>0</v>
      </c>
    </row>
    <row r="807" spans="1:28">
      <c r="A807" s="7">
        <f>'Identification '!$F$11</f>
        <v>0</v>
      </c>
      <c r="B807" s="1276" t="str">
        <f>IF(AND('Identification '!$F$11="",'Identification '!$F$15&lt;&gt;""),'Identification '!$F$15,IF('Identification '!$F$11="","",IF('Identification '!$F$13="Inscrire le nom de votre organisme dans la cellule F15",'Identification '!$F$15,'Identification '!$F$13)))</f>
        <v/>
      </c>
      <c r="C807" s="7" t="str">
        <f>REF!$BM$8</f>
        <v>2026-2027</v>
      </c>
      <c r="D807" s="7" t="s">
        <v>3185</v>
      </c>
      <c r="E807" s="43" t="str">
        <f>'Identification '!$F$17</f>
        <v/>
      </c>
      <c r="F807" s="7" t="str">
        <f>'Identification '!$G$18</f>
        <v/>
      </c>
      <c r="G807" s="167" t="str">
        <f>IF('Section 10a Plan_Diffusion'!$D$6="","",'Section 10a Plan_Diffusion'!$D$6)</f>
        <v/>
      </c>
      <c r="H807" s="7" t="str">
        <f>IF('Section 10a Plan_Diffusion'!$D$8="","",'Section 10a Plan_Diffusion'!$D$8)</f>
        <v/>
      </c>
      <c r="I807" s="7" t="str">
        <f>IF('Section 10a Plan_Diffusion'!$K$8="","",'Section 10a Plan_Diffusion'!$K$8)</f>
        <v/>
      </c>
      <c r="J807" s="43" t="str">
        <f>IF('Section 10a Plan_Diffusion'!C262="","",'Section 10a Plan_Diffusion'!C262)</f>
        <v/>
      </c>
      <c r="K807" s="1177" t="str">
        <f>IF('Section 10a Plan_Diffusion'!D262="","",'Section 10a Plan_Diffusion'!D262)</f>
        <v/>
      </c>
      <c r="L807" s="43" t="str">
        <f>IF('Section 10a Plan_Diffusion'!E262="","",IF('Section 10a Plan_Diffusion'!E262="«Choisir»","",'Section 10a Plan_Diffusion'!E262))</f>
        <v/>
      </c>
      <c r="M807" s="43" t="str">
        <f>IF('Section 10a Plan_Diffusion'!F262="","",IF('Section 10a Plan_Diffusion'!F262="«Choisir»","",'Section 10a Plan_Diffusion'!F262))</f>
        <v/>
      </c>
      <c r="N807" s="43" t="str">
        <f>IF('Section 10a Plan_Diffusion'!G262="","",'Section 10a Plan_Diffusion'!G262)</f>
        <v/>
      </c>
      <c r="O807" s="43" t="str">
        <f>IF('Section 10a Plan_Diffusion'!H262="","",'Section 10a Plan_Diffusion'!H262)</f>
        <v/>
      </c>
      <c r="P807" s="43" t="str">
        <f>IF('Section 10a Plan_Diffusion'!I262="","",IF('Section 10a Plan_Diffusion'!I262="«Choisir»","",'Section 10a Plan_Diffusion'!I262))</f>
        <v/>
      </c>
      <c r="Q807" s="43" t="str">
        <f>IF('Section 10a Plan_Diffusion'!J262="","",IF('Section 10a Plan_Diffusion'!J262="«Choisir»","",'Section 10a Plan_Diffusion'!J262))</f>
        <v/>
      </c>
      <c r="R807" s="7" t="str">
        <f>IF('Section 10a Plan_Diffusion'!K262="","",'Section 10a Plan_Diffusion'!K262)</f>
        <v/>
      </c>
      <c r="S807" s="7" t="str">
        <f>IF('Section 10a Plan_Diffusion'!L262="","",'Section 10a Plan_Diffusion'!L262)</f>
        <v/>
      </c>
      <c r="T807" s="7" t="str">
        <f>IF('Section 10a Plan_Diffusion'!M262="","",'Section 10a Plan_Diffusion'!M262)</f>
        <v/>
      </c>
      <c r="U807" s="7" t="str">
        <f>IF('Section 10a Plan_Diffusion'!N262="","",'Section 10a Plan_Diffusion'!N262)</f>
        <v/>
      </c>
      <c r="V807" s="7">
        <f>'Section 10a Plan_Diffusion'!O262</f>
        <v>0</v>
      </c>
      <c r="W807" s="36">
        <f>'Section 10a Plan_Diffusion'!P262</f>
        <v>0</v>
      </c>
      <c r="X807" s="36">
        <f>'Section 10a Plan_Diffusion'!Q262</f>
        <v>0</v>
      </c>
      <c r="Y807" s="36">
        <f>'Section 10a Plan_Diffusion'!R262</f>
        <v>0</v>
      </c>
      <c r="Z807" s="36">
        <f>'Section 10a Plan_Diffusion'!S262</f>
        <v>0</v>
      </c>
      <c r="AA807" s="7">
        <f>'Section 10a Plan_Diffusion'!T262</f>
        <v>0</v>
      </c>
      <c r="AB807" s="7">
        <f>'Section 10a Plan_Diffusion'!U262</f>
        <v>0</v>
      </c>
    </row>
    <row r="808" spans="1:28">
      <c r="A808" s="7">
        <f>'Identification '!$F$11</f>
        <v>0</v>
      </c>
      <c r="B808" s="1276" t="str">
        <f>IF(AND('Identification '!$F$11="",'Identification '!$F$15&lt;&gt;""),'Identification '!$F$15,IF('Identification '!$F$11="","",IF('Identification '!$F$13="Inscrire le nom de votre organisme dans la cellule F15",'Identification '!$F$15,'Identification '!$F$13)))</f>
        <v/>
      </c>
      <c r="C808" s="7" t="str">
        <f>REF!$BM$8</f>
        <v>2026-2027</v>
      </c>
      <c r="D808" s="7" t="s">
        <v>3185</v>
      </c>
      <c r="E808" s="43" t="str">
        <f>'Identification '!$F$17</f>
        <v/>
      </c>
      <c r="F808" s="7" t="str">
        <f>'Identification '!$G$18</f>
        <v/>
      </c>
      <c r="G808" s="167" t="str">
        <f>IF('Section 10a Plan_Diffusion'!$D$6="","",'Section 10a Plan_Diffusion'!$D$6)</f>
        <v/>
      </c>
      <c r="H808" s="7" t="str">
        <f>IF('Section 10a Plan_Diffusion'!$D$8="","",'Section 10a Plan_Diffusion'!$D$8)</f>
        <v/>
      </c>
      <c r="I808" s="7" t="str">
        <f>IF('Section 10a Plan_Diffusion'!$K$8="","",'Section 10a Plan_Diffusion'!$K$8)</f>
        <v/>
      </c>
      <c r="J808" s="43" t="str">
        <f>IF('Section 10a Plan_Diffusion'!C263="","",'Section 10a Plan_Diffusion'!C263)</f>
        <v/>
      </c>
      <c r="K808" s="1177" t="str">
        <f>IF('Section 10a Plan_Diffusion'!D263="","",'Section 10a Plan_Diffusion'!D263)</f>
        <v/>
      </c>
      <c r="L808" s="43" t="str">
        <f>IF('Section 10a Plan_Diffusion'!E263="","",IF('Section 10a Plan_Diffusion'!E263="«Choisir»","",'Section 10a Plan_Diffusion'!E263))</f>
        <v/>
      </c>
      <c r="M808" s="43" t="str">
        <f>IF('Section 10a Plan_Diffusion'!F263="","",IF('Section 10a Plan_Diffusion'!F263="«Choisir»","",'Section 10a Plan_Diffusion'!F263))</f>
        <v/>
      </c>
      <c r="N808" s="43" t="str">
        <f>IF('Section 10a Plan_Diffusion'!G263="","",'Section 10a Plan_Diffusion'!G263)</f>
        <v/>
      </c>
      <c r="O808" s="43" t="str">
        <f>IF('Section 10a Plan_Diffusion'!H263="","",'Section 10a Plan_Diffusion'!H263)</f>
        <v/>
      </c>
      <c r="P808" s="43" t="str">
        <f>IF('Section 10a Plan_Diffusion'!I263="","",IF('Section 10a Plan_Diffusion'!I263="«Choisir»","",'Section 10a Plan_Diffusion'!I263))</f>
        <v/>
      </c>
      <c r="Q808" s="43" t="str">
        <f>IF('Section 10a Plan_Diffusion'!J263="","",IF('Section 10a Plan_Diffusion'!J263="«Choisir»","",'Section 10a Plan_Diffusion'!J263))</f>
        <v/>
      </c>
      <c r="R808" s="7" t="str">
        <f>IF('Section 10a Plan_Diffusion'!K263="","",'Section 10a Plan_Diffusion'!K263)</f>
        <v/>
      </c>
      <c r="S808" s="7" t="str">
        <f>IF('Section 10a Plan_Diffusion'!L263="","",'Section 10a Plan_Diffusion'!L263)</f>
        <v/>
      </c>
      <c r="T808" s="7" t="str">
        <f>IF('Section 10a Plan_Diffusion'!M263="","",'Section 10a Plan_Diffusion'!M263)</f>
        <v/>
      </c>
      <c r="U808" s="7" t="str">
        <f>IF('Section 10a Plan_Diffusion'!N263="","",'Section 10a Plan_Diffusion'!N263)</f>
        <v/>
      </c>
      <c r="V808" s="7">
        <f>'Section 10a Plan_Diffusion'!O263</f>
        <v>0</v>
      </c>
      <c r="W808" s="36">
        <f>'Section 10a Plan_Diffusion'!P263</f>
        <v>0</v>
      </c>
      <c r="X808" s="36">
        <f>'Section 10a Plan_Diffusion'!Q263</f>
        <v>0</v>
      </c>
      <c r="Y808" s="36">
        <f>'Section 10a Plan_Diffusion'!R263</f>
        <v>0</v>
      </c>
      <c r="Z808" s="36">
        <f>'Section 10a Plan_Diffusion'!S263</f>
        <v>0</v>
      </c>
      <c r="AA808" s="7">
        <f>'Section 10a Plan_Diffusion'!T263</f>
        <v>0</v>
      </c>
      <c r="AB808" s="7">
        <f>'Section 10a Plan_Diffusion'!U263</f>
        <v>0</v>
      </c>
    </row>
    <row r="809" spans="1:28">
      <c r="A809" s="7">
        <f>'Identification '!$F$11</f>
        <v>0</v>
      </c>
      <c r="B809" s="1276" t="str">
        <f>IF(AND('Identification '!$F$11="",'Identification '!$F$15&lt;&gt;""),'Identification '!$F$15,IF('Identification '!$F$11="","",IF('Identification '!$F$13="Inscrire le nom de votre organisme dans la cellule F15",'Identification '!$F$15,'Identification '!$F$13)))</f>
        <v/>
      </c>
      <c r="C809" s="7" t="str">
        <f>REF!$BM$8</f>
        <v>2026-2027</v>
      </c>
      <c r="D809" s="7" t="s">
        <v>3185</v>
      </c>
      <c r="E809" s="43" t="str">
        <f>'Identification '!$F$17</f>
        <v/>
      </c>
      <c r="F809" s="7" t="str">
        <f>'Identification '!$G$18</f>
        <v/>
      </c>
      <c r="G809" s="167" t="str">
        <f>IF('Section 10a Plan_Diffusion'!$D$6="","",'Section 10a Plan_Diffusion'!$D$6)</f>
        <v/>
      </c>
      <c r="H809" s="7" t="str">
        <f>IF('Section 10a Plan_Diffusion'!$D$8="","",'Section 10a Plan_Diffusion'!$D$8)</f>
        <v/>
      </c>
      <c r="I809" s="7" t="str">
        <f>IF('Section 10a Plan_Diffusion'!$K$8="","",'Section 10a Plan_Diffusion'!$K$8)</f>
        <v/>
      </c>
      <c r="J809" s="43" t="str">
        <f>IF('Section 10a Plan_Diffusion'!C264="","",'Section 10a Plan_Diffusion'!C264)</f>
        <v/>
      </c>
      <c r="K809" s="1177" t="str">
        <f>IF('Section 10a Plan_Diffusion'!D264="","",'Section 10a Plan_Diffusion'!D264)</f>
        <v/>
      </c>
      <c r="L809" s="43" t="str">
        <f>IF('Section 10a Plan_Diffusion'!E264="","",IF('Section 10a Plan_Diffusion'!E264="«Choisir»","",'Section 10a Plan_Diffusion'!E264))</f>
        <v/>
      </c>
      <c r="M809" s="43" t="str">
        <f>IF('Section 10a Plan_Diffusion'!F264="","",IF('Section 10a Plan_Diffusion'!F264="«Choisir»","",'Section 10a Plan_Diffusion'!F264))</f>
        <v/>
      </c>
      <c r="N809" s="43" t="str">
        <f>IF('Section 10a Plan_Diffusion'!G264="","",'Section 10a Plan_Diffusion'!G264)</f>
        <v/>
      </c>
      <c r="O809" s="43" t="str">
        <f>IF('Section 10a Plan_Diffusion'!H264="","",'Section 10a Plan_Diffusion'!H264)</f>
        <v/>
      </c>
      <c r="P809" s="43" t="str">
        <f>IF('Section 10a Plan_Diffusion'!I264="","",IF('Section 10a Plan_Diffusion'!I264="«Choisir»","",'Section 10a Plan_Diffusion'!I264))</f>
        <v/>
      </c>
      <c r="Q809" s="43" t="str">
        <f>IF('Section 10a Plan_Diffusion'!J264="","",IF('Section 10a Plan_Diffusion'!J264="«Choisir»","",'Section 10a Plan_Diffusion'!J264))</f>
        <v/>
      </c>
      <c r="R809" s="7" t="str">
        <f>IF('Section 10a Plan_Diffusion'!K264="","",'Section 10a Plan_Diffusion'!K264)</f>
        <v/>
      </c>
      <c r="S809" s="7" t="str">
        <f>IF('Section 10a Plan_Diffusion'!L264="","",'Section 10a Plan_Diffusion'!L264)</f>
        <v/>
      </c>
      <c r="T809" s="7" t="str">
        <f>IF('Section 10a Plan_Diffusion'!M264="","",'Section 10a Plan_Diffusion'!M264)</f>
        <v/>
      </c>
      <c r="U809" s="7" t="str">
        <f>IF('Section 10a Plan_Diffusion'!N264="","",'Section 10a Plan_Diffusion'!N264)</f>
        <v/>
      </c>
      <c r="V809" s="7">
        <f>'Section 10a Plan_Diffusion'!O264</f>
        <v>0</v>
      </c>
      <c r="W809" s="36">
        <f>'Section 10a Plan_Diffusion'!P264</f>
        <v>0</v>
      </c>
      <c r="X809" s="36">
        <f>'Section 10a Plan_Diffusion'!Q264</f>
        <v>0</v>
      </c>
      <c r="Y809" s="36">
        <f>'Section 10a Plan_Diffusion'!R264</f>
        <v>0</v>
      </c>
      <c r="Z809" s="36">
        <f>'Section 10a Plan_Diffusion'!S264</f>
        <v>0</v>
      </c>
      <c r="AA809" s="7">
        <f>'Section 10a Plan_Diffusion'!T264</f>
        <v>0</v>
      </c>
      <c r="AB809" s="7">
        <f>'Section 10a Plan_Diffusion'!U264</f>
        <v>0</v>
      </c>
    </row>
    <row r="810" spans="1:28">
      <c r="A810" s="7">
        <f>'Identification '!$F$11</f>
        <v>0</v>
      </c>
      <c r="B810" s="1276" t="str">
        <f>IF(AND('Identification '!$F$11="",'Identification '!$F$15&lt;&gt;""),'Identification '!$F$15,IF('Identification '!$F$11="","",IF('Identification '!$F$13="Inscrire le nom de votre organisme dans la cellule F15",'Identification '!$F$15,'Identification '!$F$13)))</f>
        <v/>
      </c>
      <c r="C810" s="7" t="str">
        <f>REF!$BM$8</f>
        <v>2026-2027</v>
      </c>
      <c r="D810" s="7" t="s">
        <v>3185</v>
      </c>
      <c r="E810" s="43" t="str">
        <f>'Identification '!$F$17</f>
        <v/>
      </c>
      <c r="F810" s="7" t="str">
        <f>'Identification '!$G$18</f>
        <v/>
      </c>
      <c r="G810" s="167" t="str">
        <f>IF('Section 10a Plan_Diffusion'!$D$6="","",'Section 10a Plan_Diffusion'!$D$6)</f>
        <v/>
      </c>
      <c r="H810" s="7" t="str">
        <f>IF('Section 10a Plan_Diffusion'!$D$8="","",'Section 10a Plan_Diffusion'!$D$8)</f>
        <v/>
      </c>
      <c r="I810" s="7" t="str">
        <f>IF('Section 10a Plan_Diffusion'!$K$8="","",'Section 10a Plan_Diffusion'!$K$8)</f>
        <v/>
      </c>
      <c r="J810" s="43" t="str">
        <f>IF('Section 10a Plan_Diffusion'!C265="","",'Section 10a Plan_Diffusion'!C265)</f>
        <v/>
      </c>
      <c r="K810" s="1177" t="str">
        <f>IF('Section 10a Plan_Diffusion'!D265="","",'Section 10a Plan_Diffusion'!D265)</f>
        <v/>
      </c>
      <c r="L810" s="43" t="str">
        <f>IF('Section 10a Plan_Diffusion'!E265="","",IF('Section 10a Plan_Diffusion'!E265="«Choisir»","",'Section 10a Plan_Diffusion'!E265))</f>
        <v/>
      </c>
      <c r="M810" s="43" t="str">
        <f>IF('Section 10a Plan_Diffusion'!F265="","",IF('Section 10a Plan_Diffusion'!F265="«Choisir»","",'Section 10a Plan_Diffusion'!F265))</f>
        <v/>
      </c>
      <c r="N810" s="43" t="str">
        <f>IF('Section 10a Plan_Diffusion'!G265="","",'Section 10a Plan_Diffusion'!G265)</f>
        <v/>
      </c>
      <c r="O810" s="43" t="str">
        <f>IF('Section 10a Plan_Diffusion'!H265="","",'Section 10a Plan_Diffusion'!H265)</f>
        <v/>
      </c>
      <c r="P810" s="43" t="str">
        <f>IF('Section 10a Plan_Diffusion'!I265="","",IF('Section 10a Plan_Diffusion'!I265="«Choisir»","",'Section 10a Plan_Diffusion'!I265))</f>
        <v/>
      </c>
      <c r="Q810" s="43" t="str">
        <f>IF('Section 10a Plan_Diffusion'!J265="","",IF('Section 10a Plan_Diffusion'!J265="«Choisir»","",'Section 10a Plan_Diffusion'!J265))</f>
        <v/>
      </c>
      <c r="R810" s="7" t="str">
        <f>IF('Section 10a Plan_Diffusion'!K265="","",'Section 10a Plan_Diffusion'!K265)</f>
        <v/>
      </c>
      <c r="S810" s="7" t="str">
        <f>IF('Section 10a Plan_Diffusion'!L265="","",'Section 10a Plan_Diffusion'!L265)</f>
        <v/>
      </c>
      <c r="T810" s="7" t="str">
        <f>IF('Section 10a Plan_Diffusion'!M265="","",'Section 10a Plan_Diffusion'!M265)</f>
        <v/>
      </c>
      <c r="U810" s="7" t="str">
        <f>IF('Section 10a Plan_Diffusion'!N265="","",'Section 10a Plan_Diffusion'!N265)</f>
        <v/>
      </c>
      <c r="V810" s="7">
        <f>'Section 10a Plan_Diffusion'!O265</f>
        <v>0</v>
      </c>
      <c r="W810" s="36">
        <f>'Section 10a Plan_Diffusion'!P265</f>
        <v>0</v>
      </c>
      <c r="X810" s="36">
        <f>'Section 10a Plan_Diffusion'!Q265</f>
        <v>0</v>
      </c>
      <c r="Y810" s="36">
        <f>'Section 10a Plan_Diffusion'!R265</f>
        <v>0</v>
      </c>
      <c r="Z810" s="36">
        <f>'Section 10a Plan_Diffusion'!S265</f>
        <v>0</v>
      </c>
      <c r="AA810" s="7">
        <f>'Section 10a Plan_Diffusion'!T265</f>
        <v>0</v>
      </c>
      <c r="AB810" s="7">
        <f>'Section 10a Plan_Diffusion'!U265</f>
        <v>0</v>
      </c>
    </row>
    <row r="811" spans="1:28">
      <c r="A811" s="7">
        <f>'Identification '!$F$11</f>
        <v>0</v>
      </c>
      <c r="B811" s="1276" t="str">
        <f>IF(AND('Identification '!$F$11="",'Identification '!$F$15&lt;&gt;""),'Identification '!$F$15,IF('Identification '!$F$11="","",IF('Identification '!$F$13="Inscrire le nom de votre organisme dans la cellule F15",'Identification '!$F$15,'Identification '!$F$13)))</f>
        <v/>
      </c>
      <c r="C811" s="7" t="str">
        <f>REF!$BM$8</f>
        <v>2026-2027</v>
      </c>
      <c r="D811" s="7" t="s">
        <v>3185</v>
      </c>
      <c r="E811" s="43" t="str">
        <f>'Identification '!$F$17</f>
        <v/>
      </c>
      <c r="F811" s="7" t="str">
        <f>'Identification '!$G$18</f>
        <v/>
      </c>
      <c r="G811" s="167" t="str">
        <f>IF('Section 10a Plan_Diffusion'!$D$6="","",'Section 10a Plan_Diffusion'!$D$6)</f>
        <v/>
      </c>
      <c r="H811" s="7" t="str">
        <f>IF('Section 10a Plan_Diffusion'!$D$8="","",'Section 10a Plan_Diffusion'!$D$8)</f>
        <v/>
      </c>
      <c r="I811" s="7" t="str">
        <f>IF('Section 10a Plan_Diffusion'!$K$8="","",'Section 10a Plan_Diffusion'!$K$8)</f>
        <v/>
      </c>
      <c r="J811" s="43" t="str">
        <f>IF('Section 10a Plan_Diffusion'!C266="","",'Section 10a Plan_Diffusion'!C266)</f>
        <v/>
      </c>
      <c r="K811" s="1177" t="str">
        <f>IF('Section 10a Plan_Diffusion'!D266="","",'Section 10a Plan_Diffusion'!D266)</f>
        <v/>
      </c>
      <c r="L811" s="43" t="str">
        <f>IF('Section 10a Plan_Diffusion'!E266="","",IF('Section 10a Plan_Diffusion'!E266="«Choisir»","",'Section 10a Plan_Diffusion'!E266))</f>
        <v/>
      </c>
      <c r="M811" s="43" t="str">
        <f>IF('Section 10a Plan_Diffusion'!F266="","",IF('Section 10a Plan_Diffusion'!F266="«Choisir»","",'Section 10a Plan_Diffusion'!F266))</f>
        <v/>
      </c>
      <c r="N811" s="43" t="str">
        <f>IF('Section 10a Plan_Diffusion'!G266="","",'Section 10a Plan_Diffusion'!G266)</f>
        <v/>
      </c>
      <c r="O811" s="43" t="str">
        <f>IF('Section 10a Plan_Diffusion'!H266="","",'Section 10a Plan_Diffusion'!H266)</f>
        <v/>
      </c>
      <c r="P811" s="43" t="str">
        <f>IF('Section 10a Plan_Diffusion'!I266="","",IF('Section 10a Plan_Diffusion'!I266="«Choisir»","",'Section 10a Plan_Diffusion'!I266))</f>
        <v/>
      </c>
      <c r="Q811" s="43" t="str">
        <f>IF('Section 10a Plan_Diffusion'!J266="","",IF('Section 10a Plan_Diffusion'!J266="«Choisir»","",'Section 10a Plan_Diffusion'!J266))</f>
        <v/>
      </c>
      <c r="R811" s="7" t="str">
        <f>IF('Section 10a Plan_Diffusion'!K266="","",'Section 10a Plan_Diffusion'!K266)</f>
        <v/>
      </c>
      <c r="S811" s="7" t="str">
        <f>IF('Section 10a Plan_Diffusion'!L266="","",'Section 10a Plan_Diffusion'!L266)</f>
        <v/>
      </c>
      <c r="T811" s="7" t="str">
        <f>IF('Section 10a Plan_Diffusion'!M266="","",'Section 10a Plan_Diffusion'!M266)</f>
        <v/>
      </c>
      <c r="U811" s="7" t="str">
        <f>IF('Section 10a Plan_Diffusion'!N266="","",'Section 10a Plan_Diffusion'!N266)</f>
        <v/>
      </c>
      <c r="V811" s="7">
        <f>'Section 10a Plan_Diffusion'!O266</f>
        <v>0</v>
      </c>
      <c r="W811" s="36">
        <f>'Section 10a Plan_Diffusion'!P266</f>
        <v>0</v>
      </c>
      <c r="X811" s="36">
        <f>'Section 10a Plan_Diffusion'!Q266</f>
        <v>0</v>
      </c>
      <c r="Y811" s="36">
        <f>'Section 10a Plan_Diffusion'!R266</f>
        <v>0</v>
      </c>
      <c r="Z811" s="36">
        <f>'Section 10a Plan_Diffusion'!S266</f>
        <v>0</v>
      </c>
      <c r="AA811" s="7">
        <f>'Section 10a Plan_Diffusion'!T266</f>
        <v>0</v>
      </c>
      <c r="AB811" s="7">
        <f>'Section 10a Plan_Diffusion'!U266</f>
        <v>0</v>
      </c>
    </row>
    <row r="812" spans="1:28">
      <c r="A812" s="7">
        <f>'Identification '!$F$11</f>
        <v>0</v>
      </c>
      <c r="B812" s="1276" t="str">
        <f>IF(AND('Identification '!$F$11="",'Identification '!$F$15&lt;&gt;""),'Identification '!$F$15,IF('Identification '!$F$11="","",IF('Identification '!$F$13="Inscrire le nom de votre organisme dans la cellule F15",'Identification '!$F$15,'Identification '!$F$13)))</f>
        <v/>
      </c>
      <c r="C812" s="7" t="str">
        <f>REF!$BM$8</f>
        <v>2026-2027</v>
      </c>
      <c r="D812" s="7" t="s">
        <v>3185</v>
      </c>
      <c r="E812" s="43" t="str">
        <f>'Identification '!$F$17</f>
        <v/>
      </c>
      <c r="F812" s="7" t="str">
        <f>'Identification '!$G$18</f>
        <v/>
      </c>
      <c r="G812" s="167" t="str">
        <f>IF('Section 10a Plan_Diffusion'!$D$6="","",'Section 10a Plan_Diffusion'!$D$6)</f>
        <v/>
      </c>
      <c r="H812" s="7" t="str">
        <f>IF('Section 10a Plan_Diffusion'!$D$8="","",'Section 10a Plan_Diffusion'!$D$8)</f>
        <v/>
      </c>
      <c r="I812" s="7" t="str">
        <f>IF('Section 10a Plan_Diffusion'!$K$8="","",'Section 10a Plan_Diffusion'!$K$8)</f>
        <v/>
      </c>
      <c r="J812" s="43" t="str">
        <f>IF('Section 10a Plan_Diffusion'!C267="","",'Section 10a Plan_Diffusion'!C267)</f>
        <v/>
      </c>
      <c r="K812" s="1177" t="str">
        <f>IF('Section 10a Plan_Diffusion'!D267="","",'Section 10a Plan_Diffusion'!D267)</f>
        <v/>
      </c>
      <c r="L812" s="43" t="str">
        <f>IF('Section 10a Plan_Diffusion'!E267="","",IF('Section 10a Plan_Diffusion'!E267="«Choisir»","",'Section 10a Plan_Diffusion'!E267))</f>
        <v/>
      </c>
      <c r="M812" s="43" t="str">
        <f>IF('Section 10a Plan_Diffusion'!F267="","",IF('Section 10a Plan_Diffusion'!F267="«Choisir»","",'Section 10a Plan_Diffusion'!F267))</f>
        <v/>
      </c>
      <c r="N812" s="43" t="str">
        <f>IF('Section 10a Plan_Diffusion'!G267="","",'Section 10a Plan_Diffusion'!G267)</f>
        <v/>
      </c>
      <c r="O812" s="43" t="str">
        <f>IF('Section 10a Plan_Diffusion'!H267="","",'Section 10a Plan_Diffusion'!H267)</f>
        <v/>
      </c>
      <c r="P812" s="43" t="str">
        <f>IF('Section 10a Plan_Diffusion'!I267="","",IF('Section 10a Plan_Diffusion'!I267="«Choisir»","",'Section 10a Plan_Diffusion'!I267))</f>
        <v/>
      </c>
      <c r="Q812" s="43" t="str">
        <f>IF('Section 10a Plan_Diffusion'!J267="","",IF('Section 10a Plan_Diffusion'!J267="«Choisir»","",'Section 10a Plan_Diffusion'!J267))</f>
        <v/>
      </c>
      <c r="R812" s="7" t="str">
        <f>IF('Section 10a Plan_Diffusion'!K267="","",'Section 10a Plan_Diffusion'!K267)</f>
        <v/>
      </c>
      <c r="S812" s="7" t="str">
        <f>IF('Section 10a Plan_Diffusion'!L267="","",'Section 10a Plan_Diffusion'!L267)</f>
        <v/>
      </c>
      <c r="T812" s="7" t="str">
        <f>IF('Section 10a Plan_Diffusion'!M267="","",'Section 10a Plan_Diffusion'!M267)</f>
        <v/>
      </c>
      <c r="U812" s="7" t="str">
        <f>IF('Section 10a Plan_Diffusion'!N267="","",'Section 10a Plan_Diffusion'!N267)</f>
        <v/>
      </c>
      <c r="V812" s="7">
        <f>'Section 10a Plan_Diffusion'!O267</f>
        <v>0</v>
      </c>
      <c r="W812" s="36">
        <f>'Section 10a Plan_Diffusion'!P267</f>
        <v>0</v>
      </c>
      <c r="X812" s="36">
        <f>'Section 10a Plan_Diffusion'!Q267</f>
        <v>0</v>
      </c>
      <c r="Y812" s="36">
        <f>'Section 10a Plan_Diffusion'!R267</f>
        <v>0</v>
      </c>
      <c r="Z812" s="36">
        <f>'Section 10a Plan_Diffusion'!S267</f>
        <v>0</v>
      </c>
      <c r="AA812" s="7">
        <f>'Section 10a Plan_Diffusion'!T267</f>
        <v>0</v>
      </c>
      <c r="AB812" s="7">
        <f>'Section 10a Plan_Diffusion'!U267</f>
        <v>0</v>
      </c>
    </row>
    <row r="813" spans="1:28">
      <c r="A813" s="7">
        <f>'Identification '!$F$11</f>
        <v>0</v>
      </c>
      <c r="B813" s="1276" t="str">
        <f>IF(AND('Identification '!$F$11="",'Identification '!$F$15&lt;&gt;""),'Identification '!$F$15,IF('Identification '!$F$11="","",IF('Identification '!$F$13="Inscrire le nom de votre organisme dans la cellule F15",'Identification '!$F$15,'Identification '!$F$13)))</f>
        <v/>
      </c>
      <c r="C813" s="7" t="str">
        <f>REF!$BM$8</f>
        <v>2026-2027</v>
      </c>
      <c r="D813" s="7" t="s">
        <v>3185</v>
      </c>
      <c r="E813" s="43" t="str">
        <f>'Identification '!$F$17</f>
        <v/>
      </c>
      <c r="F813" s="7" t="str">
        <f>'Identification '!$G$18</f>
        <v/>
      </c>
      <c r="G813" s="167" t="str">
        <f>IF('Section 10a Plan_Diffusion'!$D$6="","",'Section 10a Plan_Diffusion'!$D$6)</f>
        <v/>
      </c>
      <c r="H813" s="7" t="str">
        <f>IF('Section 10a Plan_Diffusion'!$D$8="","",'Section 10a Plan_Diffusion'!$D$8)</f>
        <v/>
      </c>
      <c r="I813" s="7" t="str">
        <f>IF('Section 10a Plan_Diffusion'!$K$8="","",'Section 10a Plan_Diffusion'!$K$8)</f>
        <v/>
      </c>
      <c r="J813" s="43" t="str">
        <f>IF('Section 10a Plan_Diffusion'!C268="","",'Section 10a Plan_Diffusion'!C268)</f>
        <v/>
      </c>
      <c r="K813" s="1177" t="str">
        <f>IF('Section 10a Plan_Diffusion'!D268="","",'Section 10a Plan_Diffusion'!D268)</f>
        <v/>
      </c>
      <c r="L813" s="43" t="str">
        <f>IF('Section 10a Plan_Diffusion'!E268="","",IF('Section 10a Plan_Diffusion'!E268="«Choisir»","",'Section 10a Plan_Diffusion'!E268))</f>
        <v/>
      </c>
      <c r="M813" s="43" t="str">
        <f>IF('Section 10a Plan_Diffusion'!F268="","",IF('Section 10a Plan_Diffusion'!F268="«Choisir»","",'Section 10a Plan_Diffusion'!F268))</f>
        <v/>
      </c>
      <c r="N813" s="43" t="str">
        <f>IF('Section 10a Plan_Diffusion'!G268="","",'Section 10a Plan_Diffusion'!G268)</f>
        <v/>
      </c>
      <c r="O813" s="43" t="str">
        <f>IF('Section 10a Plan_Diffusion'!H268="","",'Section 10a Plan_Diffusion'!H268)</f>
        <v/>
      </c>
      <c r="P813" s="43" t="str">
        <f>IF('Section 10a Plan_Diffusion'!I268="","",IF('Section 10a Plan_Diffusion'!I268="«Choisir»","",'Section 10a Plan_Diffusion'!I268))</f>
        <v/>
      </c>
      <c r="Q813" s="43" t="str">
        <f>IF('Section 10a Plan_Diffusion'!J268="","",IF('Section 10a Plan_Diffusion'!J268="«Choisir»","",'Section 10a Plan_Diffusion'!J268))</f>
        <v/>
      </c>
      <c r="R813" s="7" t="str">
        <f>IF('Section 10a Plan_Diffusion'!K268="","",'Section 10a Plan_Diffusion'!K268)</f>
        <v/>
      </c>
      <c r="S813" s="7" t="str">
        <f>IF('Section 10a Plan_Diffusion'!L268="","",'Section 10a Plan_Diffusion'!L268)</f>
        <v/>
      </c>
      <c r="T813" s="7" t="str">
        <f>IF('Section 10a Plan_Diffusion'!M268="","",'Section 10a Plan_Diffusion'!M268)</f>
        <v/>
      </c>
      <c r="U813" s="7" t="str">
        <f>IF('Section 10a Plan_Diffusion'!N268="","",'Section 10a Plan_Diffusion'!N268)</f>
        <v/>
      </c>
      <c r="V813" s="7">
        <f>'Section 10a Plan_Diffusion'!O268</f>
        <v>0</v>
      </c>
      <c r="W813" s="36">
        <f>'Section 10a Plan_Diffusion'!P268</f>
        <v>0</v>
      </c>
      <c r="X813" s="36">
        <f>'Section 10a Plan_Diffusion'!Q268</f>
        <v>0</v>
      </c>
      <c r="Y813" s="36">
        <f>'Section 10a Plan_Diffusion'!R268</f>
        <v>0</v>
      </c>
      <c r="Z813" s="36">
        <f>'Section 10a Plan_Diffusion'!S268</f>
        <v>0</v>
      </c>
      <c r="AA813" s="7">
        <f>'Section 10a Plan_Diffusion'!T268</f>
        <v>0</v>
      </c>
      <c r="AB813" s="7">
        <f>'Section 10a Plan_Diffusion'!U268</f>
        <v>0</v>
      </c>
    </row>
    <row r="814" spans="1:28">
      <c r="A814" s="7">
        <f>'Identification '!$F$11</f>
        <v>0</v>
      </c>
      <c r="B814" s="1276" t="str">
        <f>IF(AND('Identification '!$F$11="",'Identification '!$F$15&lt;&gt;""),'Identification '!$F$15,IF('Identification '!$F$11="","",IF('Identification '!$F$13="Inscrire le nom de votre organisme dans la cellule F15",'Identification '!$F$15,'Identification '!$F$13)))</f>
        <v/>
      </c>
      <c r="C814" s="7" t="str">
        <f>REF!$BM$8</f>
        <v>2026-2027</v>
      </c>
      <c r="D814" s="7" t="s">
        <v>3185</v>
      </c>
      <c r="E814" s="43" t="str">
        <f>'Identification '!$F$17</f>
        <v/>
      </c>
      <c r="F814" s="7" t="str">
        <f>'Identification '!$G$18</f>
        <v/>
      </c>
      <c r="G814" s="167" t="str">
        <f>IF('Section 10a Plan_Diffusion'!$D$6="","",'Section 10a Plan_Diffusion'!$D$6)</f>
        <v/>
      </c>
      <c r="H814" s="7" t="str">
        <f>IF('Section 10a Plan_Diffusion'!$D$8="","",'Section 10a Plan_Diffusion'!$D$8)</f>
        <v/>
      </c>
      <c r="I814" s="7" t="str">
        <f>IF('Section 10a Plan_Diffusion'!$K$8="","",'Section 10a Plan_Diffusion'!$K$8)</f>
        <v/>
      </c>
      <c r="J814" s="43" t="str">
        <f>IF('Section 10a Plan_Diffusion'!C269="","",'Section 10a Plan_Diffusion'!C269)</f>
        <v/>
      </c>
      <c r="K814" s="1177" t="str">
        <f>IF('Section 10a Plan_Diffusion'!D269="","",'Section 10a Plan_Diffusion'!D269)</f>
        <v/>
      </c>
      <c r="L814" s="43" t="str">
        <f>IF('Section 10a Plan_Diffusion'!E269="","",IF('Section 10a Plan_Diffusion'!E269="«Choisir»","",'Section 10a Plan_Diffusion'!E269))</f>
        <v/>
      </c>
      <c r="M814" s="43" t="str">
        <f>IF('Section 10a Plan_Diffusion'!F269="","",IF('Section 10a Plan_Diffusion'!F269="«Choisir»","",'Section 10a Plan_Diffusion'!F269))</f>
        <v/>
      </c>
      <c r="N814" s="43" t="str">
        <f>IF('Section 10a Plan_Diffusion'!G269="","",'Section 10a Plan_Diffusion'!G269)</f>
        <v/>
      </c>
      <c r="O814" s="43" t="str">
        <f>IF('Section 10a Plan_Diffusion'!H269="","",'Section 10a Plan_Diffusion'!H269)</f>
        <v/>
      </c>
      <c r="P814" s="43" t="str">
        <f>IF('Section 10a Plan_Diffusion'!I269="","",IF('Section 10a Plan_Diffusion'!I269="«Choisir»","",'Section 10a Plan_Diffusion'!I269))</f>
        <v/>
      </c>
      <c r="Q814" s="43" t="str">
        <f>IF('Section 10a Plan_Diffusion'!J269="","",IF('Section 10a Plan_Diffusion'!J269="«Choisir»","",'Section 10a Plan_Diffusion'!J269))</f>
        <v/>
      </c>
      <c r="R814" s="7" t="str">
        <f>IF('Section 10a Plan_Diffusion'!K269="","",'Section 10a Plan_Diffusion'!K269)</f>
        <v/>
      </c>
      <c r="S814" s="7" t="str">
        <f>IF('Section 10a Plan_Diffusion'!L269="","",'Section 10a Plan_Diffusion'!L269)</f>
        <v/>
      </c>
      <c r="T814" s="7" t="str">
        <f>IF('Section 10a Plan_Diffusion'!M269="","",'Section 10a Plan_Diffusion'!M269)</f>
        <v/>
      </c>
      <c r="U814" s="7" t="str">
        <f>IF('Section 10a Plan_Diffusion'!N269="","",'Section 10a Plan_Diffusion'!N269)</f>
        <v/>
      </c>
      <c r="V814" s="7">
        <f>'Section 10a Plan_Diffusion'!O269</f>
        <v>0</v>
      </c>
      <c r="W814" s="36">
        <f>'Section 10a Plan_Diffusion'!P269</f>
        <v>0</v>
      </c>
      <c r="X814" s="36">
        <f>'Section 10a Plan_Diffusion'!Q269</f>
        <v>0</v>
      </c>
      <c r="Y814" s="36">
        <f>'Section 10a Plan_Diffusion'!R269</f>
        <v>0</v>
      </c>
      <c r="Z814" s="36">
        <f>'Section 10a Plan_Diffusion'!S269</f>
        <v>0</v>
      </c>
      <c r="AA814" s="7">
        <f>'Section 10a Plan_Diffusion'!T269</f>
        <v>0</v>
      </c>
      <c r="AB814" s="7">
        <f>'Section 10a Plan_Diffusion'!U269</f>
        <v>0</v>
      </c>
    </row>
    <row r="815" spans="1:28">
      <c r="A815" s="7">
        <f>'Identification '!$F$11</f>
        <v>0</v>
      </c>
      <c r="B815" s="1276" t="str">
        <f>IF(AND('Identification '!$F$11="",'Identification '!$F$15&lt;&gt;""),'Identification '!$F$15,IF('Identification '!$F$11="","",IF('Identification '!$F$13="Inscrire le nom de votre organisme dans la cellule F15",'Identification '!$F$15,'Identification '!$F$13)))</f>
        <v/>
      </c>
      <c r="C815" s="7" t="str">
        <f>REF!$BM$8</f>
        <v>2026-2027</v>
      </c>
      <c r="D815" s="7" t="s">
        <v>3185</v>
      </c>
      <c r="E815" s="43" t="str">
        <f>'Identification '!$F$17</f>
        <v/>
      </c>
      <c r="F815" s="7" t="str">
        <f>'Identification '!$G$18</f>
        <v/>
      </c>
      <c r="G815" s="167" t="str">
        <f>IF('Section 10a Plan_Diffusion'!$D$6="","",'Section 10a Plan_Diffusion'!$D$6)</f>
        <v/>
      </c>
      <c r="H815" s="7" t="str">
        <f>IF('Section 10a Plan_Diffusion'!$D$8="","",'Section 10a Plan_Diffusion'!$D$8)</f>
        <v/>
      </c>
      <c r="I815" s="7" t="str">
        <f>IF('Section 10a Plan_Diffusion'!$K$8="","",'Section 10a Plan_Diffusion'!$K$8)</f>
        <v/>
      </c>
      <c r="J815" s="43" t="str">
        <f>IF('Section 10a Plan_Diffusion'!C270="","",'Section 10a Plan_Diffusion'!C270)</f>
        <v/>
      </c>
      <c r="K815" s="1177" t="str">
        <f>IF('Section 10a Plan_Diffusion'!D270="","",'Section 10a Plan_Diffusion'!D270)</f>
        <v/>
      </c>
      <c r="L815" s="43" t="str">
        <f>IF('Section 10a Plan_Diffusion'!E270="","",IF('Section 10a Plan_Diffusion'!E270="«Choisir»","",'Section 10a Plan_Diffusion'!E270))</f>
        <v/>
      </c>
      <c r="M815" s="43" t="str">
        <f>IF('Section 10a Plan_Diffusion'!F270="","",IF('Section 10a Plan_Diffusion'!F270="«Choisir»","",'Section 10a Plan_Diffusion'!F270))</f>
        <v/>
      </c>
      <c r="N815" s="43" t="str">
        <f>IF('Section 10a Plan_Diffusion'!G270="","",'Section 10a Plan_Diffusion'!G270)</f>
        <v/>
      </c>
      <c r="O815" s="43" t="str">
        <f>IF('Section 10a Plan_Diffusion'!H270="","",'Section 10a Plan_Diffusion'!H270)</f>
        <v/>
      </c>
      <c r="P815" s="43" t="str">
        <f>IF('Section 10a Plan_Diffusion'!I270="","",IF('Section 10a Plan_Diffusion'!I270="«Choisir»","",'Section 10a Plan_Diffusion'!I270))</f>
        <v/>
      </c>
      <c r="Q815" s="43" t="str">
        <f>IF('Section 10a Plan_Diffusion'!J270="","",IF('Section 10a Plan_Diffusion'!J270="«Choisir»","",'Section 10a Plan_Diffusion'!J270))</f>
        <v/>
      </c>
      <c r="R815" s="7" t="str">
        <f>IF('Section 10a Plan_Diffusion'!K270="","",'Section 10a Plan_Diffusion'!K270)</f>
        <v/>
      </c>
      <c r="S815" s="7" t="str">
        <f>IF('Section 10a Plan_Diffusion'!L270="","",'Section 10a Plan_Diffusion'!L270)</f>
        <v/>
      </c>
      <c r="T815" s="7" t="str">
        <f>IF('Section 10a Plan_Diffusion'!M270="","",'Section 10a Plan_Diffusion'!M270)</f>
        <v/>
      </c>
      <c r="U815" s="7" t="str">
        <f>IF('Section 10a Plan_Diffusion'!N270="","",'Section 10a Plan_Diffusion'!N270)</f>
        <v/>
      </c>
      <c r="V815" s="7">
        <f>'Section 10a Plan_Diffusion'!O270</f>
        <v>0</v>
      </c>
      <c r="W815" s="36">
        <f>'Section 10a Plan_Diffusion'!P270</f>
        <v>0</v>
      </c>
      <c r="X815" s="36">
        <f>'Section 10a Plan_Diffusion'!Q270</f>
        <v>0</v>
      </c>
      <c r="Y815" s="36">
        <f>'Section 10a Plan_Diffusion'!R270</f>
        <v>0</v>
      </c>
      <c r="Z815" s="36">
        <f>'Section 10a Plan_Diffusion'!S270</f>
        <v>0</v>
      </c>
      <c r="AA815" s="7">
        <f>'Section 10a Plan_Diffusion'!T270</f>
        <v>0</v>
      </c>
      <c r="AB815" s="7">
        <f>'Section 10a Plan_Diffusion'!U270</f>
        <v>0</v>
      </c>
    </row>
    <row r="816" spans="1:28">
      <c r="A816" s="7">
        <f>'Identification '!$F$11</f>
        <v>0</v>
      </c>
      <c r="B816" s="1276" t="str">
        <f>IF(AND('Identification '!$F$11="",'Identification '!$F$15&lt;&gt;""),'Identification '!$F$15,IF('Identification '!$F$11="","",IF('Identification '!$F$13="Inscrire le nom de votre organisme dans la cellule F15",'Identification '!$F$15,'Identification '!$F$13)))</f>
        <v/>
      </c>
      <c r="C816" s="7" t="str">
        <f>REF!$BM$8</f>
        <v>2026-2027</v>
      </c>
      <c r="D816" s="7" t="s">
        <v>3185</v>
      </c>
      <c r="E816" s="43" t="str">
        <f>'Identification '!$F$17</f>
        <v/>
      </c>
      <c r="F816" s="7" t="str">
        <f>'Identification '!$G$18</f>
        <v/>
      </c>
      <c r="G816" s="167" t="str">
        <f>IF('Section 10a Plan_Diffusion'!$D$6="","",'Section 10a Plan_Diffusion'!$D$6)</f>
        <v/>
      </c>
      <c r="H816" s="7" t="str">
        <f>IF('Section 10a Plan_Diffusion'!$D$8="","",'Section 10a Plan_Diffusion'!$D$8)</f>
        <v/>
      </c>
      <c r="I816" s="7" t="str">
        <f>IF('Section 10a Plan_Diffusion'!$K$8="","",'Section 10a Plan_Diffusion'!$K$8)</f>
        <v/>
      </c>
      <c r="J816" s="43" t="str">
        <f>IF('Section 10a Plan_Diffusion'!C271="","",'Section 10a Plan_Diffusion'!C271)</f>
        <v/>
      </c>
      <c r="K816" s="1177" t="str">
        <f>IF('Section 10a Plan_Diffusion'!D271="","",'Section 10a Plan_Diffusion'!D271)</f>
        <v/>
      </c>
      <c r="L816" s="43" t="str">
        <f>IF('Section 10a Plan_Diffusion'!E271="","",IF('Section 10a Plan_Diffusion'!E271="«Choisir»","",'Section 10a Plan_Diffusion'!E271))</f>
        <v/>
      </c>
      <c r="M816" s="43" t="str">
        <f>IF('Section 10a Plan_Diffusion'!F271="","",IF('Section 10a Plan_Diffusion'!F271="«Choisir»","",'Section 10a Plan_Diffusion'!F271))</f>
        <v/>
      </c>
      <c r="N816" s="43" t="str">
        <f>IF('Section 10a Plan_Diffusion'!G271="","",'Section 10a Plan_Diffusion'!G271)</f>
        <v/>
      </c>
      <c r="O816" s="43" t="str">
        <f>IF('Section 10a Plan_Diffusion'!H271="","",'Section 10a Plan_Diffusion'!H271)</f>
        <v/>
      </c>
      <c r="P816" s="43" t="str">
        <f>IF('Section 10a Plan_Diffusion'!I271="","",IF('Section 10a Plan_Diffusion'!I271="«Choisir»","",'Section 10a Plan_Diffusion'!I271))</f>
        <v/>
      </c>
      <c r="Q816" s="43" t="str">
        <f>IF('Section 10a Plan_Diffusion'!J271="","",IF('Section 10a Plan_Diffusion'!J271="«Choisir»","",'Section 10a Plan_Diffusion'!J271))</f>
        <v/>
      </c>
      <c r="R816" s="7" t="str">
        <f>IF('Section 10a Plan_Diffusion'!K271="","",'Section 10a Plan_Diffusion'!K271)</f>
        <v/>
      </c>
      <c r="S816" s="7" t="str">
        <f>IF('Section 10a Plan_Diffusion'!L271="","",'Section 10a Plan_Diffusion'!L271)</f>
        <v/>
      </c>
      <c r="T816" s="7" t="str">
        <f>IF('Section 10a Plan_Diffusion'!M271="","",'Section 10a Plan_Diffusion'!M271)</f>
        <v/>
      </c>
      <c r="U816" s="7" t="str">
        <f>IF('Section 10a Plan_Diffusion'!N271="","",'Section 10a Plan_Diffusion'!N271)</f>
        <v/>
      </c>
      <c r="V816" s="7">
        <f>'Section 10a Plan_Diffusion'!O271</f>
        <v>0</v>
      </c>
      <c r="W816" s="36">
        <f>'Section 10a Plan_Diffusion'!P271</f>
        <v>0</v>
      </c>
      <c r="X816" s="36">
        <f>'Section 10a Plan_Diffusion'!Q271</f>
        <v>0</v>
      </c>
      <c r="Y816" s="36">
        <f>'Section 10a Plan_Diffusion'!R271</f>
        <v>0</v>
      </c>
      <c r="Z816" s="36">
        <f>'Section 10a Plan_Diffusion'!S271</f>
        <v>0</v>
      </c>
      <c r="AA816" s="7">
        <f>'Section 10a Plan_Diffusion'!T271</f>
        <v>0</v>
      </c>
      <c r="AB816" s="7">
        <f>'Section 10a Plan_Diffusion'!U271</f>
        <v>0</v>
      </c>
    </row>
    <row r="817" spans="1:28">
      <c r="A817" s="7">
        <f>'Identification '!$F$11</f>
        <v>0</v>
      </c>
      <c r="B817" s="1276" t="str">
        <f>IF(AND('Identification '!$F$11="",'Identification '!$F$15&lt;&gt;""),'Identification '!$F$15,IF('Identification '!$F$11="","",IF('Identification '!$F$13="Inscrire le nom de votre organisme dans la cellule F15",'Identification '!$F$15,'Identification '!$F$13)))</f>
        <v/>
      </c>
      <c r="C817" s="7" t="str">
        <f>REF!$BM$8</f>
        <v>2026-2027</v>
      </c>
      <c r="D817" s="7" t="s">
        <v>3185</v>
      </c>
      <c r="E817" s="43" t="str">
        <f>'Identification '!$F$17</f>
        <v/>
      </c>
      <c r="F817" s="7" t="str">
        <f>'Identification '!$G$18</f>
        <v/>
      </c>
      <c r="G817" s="167" t="str">
        <f>IF('Section 10a Plan_Diffusion'!$D$6="","",'Section 10a Plan_Diffusion'!$D$6)</f>
        <v/>
      </c>
      <c r="H817" s="7" t="str">
        <f>IF('Section 10a Plan_Diffusion'!$D$8="","",'Section 10a Plan_Diffusion'!$D$8)</f>
        <v/>
      </c>
      <c r="I817" s="7" t="str">
        <f>IF('Section 10a Plan_Diffusion'!$K$8="","",'Section 10a Plan_Diffusion'!$K$8)</f>
        <v/>
      </c>
      <c r="J817" s="43" t="str">
        <f>IF('Section 10a Plan_Diffusion'!C272="","",'Section 10a Plan_Diffusion'!C272)</f>
        <v/>
      </c>
      <c r="K817" s="1177" t="str">
        <f>IF('Section 10a Plan_Diffusion'!D272="","",'Section 10a Plan_Diffusion'!D272)</f>
        <v/>
      </c>
      <c r="L817" s="43" t="str">
        <f>IF('Section 10a Plan_Diffusion'!E272="","",IF('Section 10a Plan_Diffusion'!E272="«Choisir»","",'Section 10a Plan_Diffusion'!E272))</f>
        <v/>
      </c>
      <c r="M817" s="43" t="str">
        <f>IF('Section 10a Plan_Diffusion'!F272="","",IF('Section 10a Plan_Diffusion'!F272="«Choisir»","",'Section 10a Plan_Diffusion'!F272))</f>
        <v/>
      </c>
      <c r="N817" s="43" t="str">
        <f>IF('Section 10a Plan_Diffusion'!G272="","",'Section 10a Plan_Diffusion'!G272)</f>
        <v/>
      </c>
      <c r="O817" s="43" t="str">
        <f>IF('Section 10a Plan_Diffusion'!H272="","",'Section 10a Plan_Diffusion'!H272)</f>
        <v/>
      </c>
      <c r="P817" s="43" t="str">
        <f>IF('Section 10a Plan_Diffusion'!I272="","",IF('Section 10a Plan_Diffusion'!I272="«Choisir»","",'Section 10a Plan_Diffusion'!I272))</f>
        <v/>
      </c>
      <c r="Q817" s="43" t="str">
        <f>IF('Section 10a Plan_Diffusion'!J272="","",IF('Section 10a Plan_Diffusion'!J272="«Choisir»","",'Section 10a Plan_Diffusion'!J272))</f>
        <v/>
      </c>
      <c r="R817" s="7" t="str">
        <f>IF('Section 10a Plan_Diffusion'!K272="","",'Section 10a Plan_Diffusion'!K272)</f>
        <v/>
      </c>
      <c r="S817" s="7" t="str">
        <f>IF('Section 10a Plan_Diffusion'!L272="","",'Section 10a Plan_Diffusion'!L272)</f>
        <v/>
      </c>
      <c r="T817" s="7" t="str">
        <f>IF('Section 10a Plan_Diffusion'!M272="","",'Section 10a Plan_Diffusion'!M272)</f>
        <v/>
      </c>
      <c r="U817" s="7" t="str">
        <f>IF('Section 10a Plan_Diffusion'!N272="","",'Section 10a Plan_Diffusion'!N272)</f>
        <v/>
      </c>
      <c r="V817" s="7">
        <f>'Section 10a Plan_Diffusion'!O272</f>
        <v>0</v>
      </c>
      <c r="W817" s="36">
        <f>'Section 10a Plan_Diffusion'!P272</f>
        <v>0</v>
      </c>
      <c r="X817" s="36">
        <f>'Section 10a Plan_Diffusion'!Q272</f>
        <v>0</v>
      </c>
      <c r="Y817" s="36">
        <f>'Section 10a Plan_Diffusion'!R272</f>
        <v>0</v>
      </c>
      <c r="Z817" s="36">
        <f>'Section 10a Plan_Diffusion'!S272</f>
        <v>0</v>
      </c>
      <c r="AA817" s="7">
        <f>'Section 10a Plan_Diffusion'!T272</f>
        <v>0</v>
      </c>
      <c r="AB817" s="7">
        <f>'Section 10a Plan_Diffusion'!U272</f>
        <v>0</v>
      </c>
    </row>
    <row r="818" spans="1:28">
      <c r="A818" s="7">
        <f>'Identification '!$F$11</f>
        <v>0</v>
      </c>
      <c r="B818" s="1276" t="str">
        <f>IF(AND('Identification '!$F$11="",'Identification '!$F$15&lt;&gt;""),'Identification '!$F$15,IF('Identification '!$F$11="","",IF('Identification '!$F$13="Inscrire le nom de votre organisme dans la cellule F15",'Identification '!$F$15,'Identification '!$F$13)))</f>
        <v/>
      </c>
      <c r="C818" s="7" t="str">
        <f>REF!$BM$8</f>
        <v>2026-2027</v>
      </c>
      <c r="D818" s="7" t="s">
        <v>3185</v>
      </c>
      <c r="E818" s="43" t="str">
        <f>'Identification '!$F$17</f>
        <v/>
      </c>
      <c r="F818" s="7" t="str">
        <f>'Identification '!$G$18</f>
        <v/>
      </c>
      <c r="G818" s="167" t="str">
        <f>IF('Section 10a Plan_Diffusion'!$D$6="","",'Section 10a Plan_Diffusion'!$D$6)</f>
        <v/>
      </c>
      <c r="H818" s="7" t="str">
        <f>IF('Section 10a Plan_Diffusion'!$D$8="","",'Section 10a Plan_Diffusion'!$D$8)</f>
        <v/>
      </c>
      <c r="I818" s="7" t="str">
        <f>IF('Section 10a Plan_Diffusion'!$K$8="","",'Section 10a Plan_Diffusion'!$K$8)</f>
        <v/>
      </c>
      <c r="J818" s="43" t="str">
        <f>IF('Section 10a Plan_Diffusion'!C273="","",'Section 10a Plan_Diffusion'!C273)</f>
        <v/>
      </c>
      <c r="K818" s="1177" t="str">
        <f>IF('Section 10a Plan_Diffusion'!D273="","",'Section 10a Plan_Diffusion'!D273)</f>
        <v/>
      </c>
      <c r="L818" s="43" t="str">
        <f>IF('Section 10a Plan_Diffusion'!E273="","",IF('Section 10a Plan_Diffusion'!E273="«Choisir»","",'Section 10a Plan_Diffusion'!E273))</f>
        <v/>
      </c>
      <c r="M818" s="43" t="str">
        <f>IF('Section 10a Plan_Diffusion'!F273="","",IF('Section 10a Plan_Diffusion'!F273="«Choisir»","",'Section 10a Plan_Diffusion'!F273))</f>
        <v/>
      </c>
      <c r="N818" s="43" t="str">
        <f>IF('Section 10a Plan_Diffusion'!G273="","",'Section 10a Plan_Diffusion'!G273)</f>
        <v/>
      </c>
      <c r="O818" s="43" t="str">
        <f>IF('Section 10a Plan_Diffusion'!H273="","",'Section 10a Plan_Diffusion'!H273)</f>
        <v/>
      </c>
      <c r="P818" s="43" t="str">
        <f>IF('Section 10a Plan_Diffusion'!I273="","",IF('Section 10a Plan_Diffusion'!I273="«Choisir»","",'Section 10a Plan_Diffusion'!I273))</f>
        <v/>
      </c>
      <c r="Q818" s="43" t="str">
        <f>IF('Section 10a Plan_Diffusion'!J273="","",IF('Section 10a Plan_Diffusion'!J273="«Choisir»","",'Section 10a Plan_Diffusion'!J273))</f>
        <v/>
      </c>
      <c r="R818" s="7" t="str">
        <f>IF('Section 10a Plan_Diffusion'!K273="","",'Section 10a Plan_Diffusion'!K273)</f>
        <v/>
      </c>
      <c r="S818" s="7" t="str">
        <f>IF('Section 10a Plan_Diffusion'!L273="","",'Section 10a Plan_Diffusion'!L273)</f>
        <v/>
      </c>
      <c r="T818" s="7" t="str">
        <f>IF('Section 10a Plan_Diffusion'!M273="","",'Section 10a Plan_Diffusion'!M273)</f>
        <v/>
      </c>
      <c r="U818" s="7" t="str">
        <f>IF('Section 10a Plan_Diffusion'!N273="","",'Section 10a Plan_Diffusion'!N273)</f>
        <v/>
      </c>
      <c r="V818" s="7">
        <f>'Section 10a Plan_Diffusion'!O273</f>
        <v>0</v>
      </c>
      <c r="W818" s="36">
        <f>'Section 10a Plan_Diffusion'!P273</f>
        <v>0</v>
      </c>
      <c r="X818" s="36">
        <f>'Section 10a Plan_Diffusion'!Q273</f>
        <v>0</v>
      </c>
      <c r="Y818" s="36">
        <f>'Section 10a Plan_Diffusion'!R273</f>
        <v>0</v>
      </c>
      <c r="Z818" s="36">
        <f>'Section 10a Plan_Diffusion'!S273</f>
        <v>0</v>
      </c>
      <c r="AA818" s="7">
        <f>'Section 10a Plan_Diffusion'!T273</f>
        <v>0</v>
      </c>
      <c r="AB818" s="7">
        <f>'Section 10a Plan_Diffusion'!U273</f>
        <v>0</v>
      </c>
    </row>
    <row r="819" spans="1:28">
      <c r="A819" s="7">
        <f>'Identification '!$F$11</f>
        <v>0</v>
      </c>
      <c r="B819" s="1276" t="str">
        <f>IF(AND('Identification '!$F$11="",'Identification '!$F$15&lt;&gt;""),'Identification '!$F$15,IF('Identification '!$F$11="","",IF('Identification '!$F$13="Inscrire le nom de votre organisme dans la cellule F15",'Identification '!$F$15,'Identification '!$F$13)))</f>
        <v/>
      </c>
      <c r="C819" s="7" t="str">
        <f>REF!$BM$8</f>
        <v>2026-2027</v>
      </c>
      <c r="D819" s="7" t="s">
        <v>3185</v>
      </c>
      <c r="E819" s="43" t="str">
        <f>'Identification '!$F$17</f>
        <v/>
      </c>
      <c r="F819" s="7" t="str">
        <f>'Identification '!$G$18</f>
        <v/>
      </c>
      <c r="G819" s="167" t="str">
        <f>IF('Section 10a Plan_Diffusion'!$D$6="","",'Section 10a Plan_Diffusion'!$D$6)</f>
        <v/>
      </c>
      <c r="H819" s="7" t="str">
        <f>IF('Section 10a Plan_Diffusion'!$D$8="","",'Section 10a Plan_Diffusion'!$D$8)</f>
        <v/>
      </c>
      <c r="I819" s="7" t="str">
        <f>IF('Section 10a Plan_Diffusion'!$K$8="","",'Section 10a Plan_Diffusion'!$K$8)</f>
        <v/>
      </c>
      <c r="J819" s="43" t="str">
        <f>IF('Section 10a Plan_Diffusion'!C274="","",'Section 10a Plan_Diffusion'!C274)</f>
        <v/>
      </c>
      <c r="K819" s="1177" t="str">
        <f>IF('Section 10a Plan_Diffusion'!D274="","",'Section 10a Plan_Diffusion'!D274)</f>
        <v/>
      </c>
      <c r="L819" s="43" t="str">
        <f>IF('Section 10a Plan_Diffusion'!E274="","",IF('Section 10a Plan_Diffusion'!E274="«Choisir»","",'Section 10a Plan_Diffusion'!E274))</f>
        <v/>
      </c>
      <c r="M819" s="43" t="str">
        <f>IF('Section 10a Plan_Diffusion'!F274="","",IF('Section 10a Plan_Diffusion'!F274="«Choisir»","",'Section 10a Plan_Diffusion'!F274))</f>
        <v/>
      </c>
      <c r="N819" s="43" t="str">
        <f>IF('Section 10a Plan_Diffusion'!G274="","",'Section 10a Plan_Diffusion'!G274)</f>
        <v/>
      </c>
      <c r="O819" s="43" t="str">
        <f>IF('Section 10a Plan_Diffusion'!H274="","",'Section 10a Plan_Diffusion'!H274)</f>
        <v/>
      </c>
      <c r="P819" s="43" t="str">
        <f>IF('Section 10a Plan_Diffusion'!I274="","",IF('Section 10a Plan_Diffusion'!I274="«Choisir»","",'Section 10a Plan_Diffusion'!I274))</f>
        <v/>
      </c>
      <c r="Q819" s="43" t="str">
        <f>IF('Section 10a Plan_Diffusion'!J274="","",IF('Section 10a Plan_Diffusion'!J274="«Choisir»","",'Section 10a Plan_Diffusion'!J274))</f>
        <v/>
      </c>
      <c r="R819" s="7" t="str">
        <f>IF('Section 10a Plan_Diffusion'!K274="","",'Section 10a Plan_Diffusion'!K274)</f>
        <v/>
      </c>
      <c r="S819" s="7" t="str">
        <f>IF('Section 10a Plan_Diffusion'!L274="","",'Section 10a Plan_Diffusion'!L274)</f>
        <v/>
      </c>
      <c r="T819" s="7" t="str">
        <f>IF('Section 10a Plan_Diffusion'!M274="","",'Section 10a Plan_Diffusion'!M274)</f>
        <v/>
      </c>
      <c r="U819" s="7" t="str">
        <f>IF('Section 10a Plan_Diffusion'!N274="","",'Section 10a Plan_Diffusion'!N274)</f>
        <v/>
      </c>
      <c r="V819" s="7">
        <f>'Section 10a Plan_Diffusion'!O274</f>
        <v>0</v>
      </c>
      <c r="W819" s="36">
        <f>'Section 10a Plan_Diffusion'!P274</f>
        <v>0</v>
      </c>
      <c r="X819" s="36">
        <f>'Section 10a Plan_Diffusion'!Q274</f>
        <v>0</v>
      </c>
      <c r="Y819" s="36">
        <f>'Section 10a Plan_Diffusion'!R274</f>
        <v>0</v>
      </c>
      <c r="Z819" s="36">
        <f>'Section 10a Plan_Diffusion'!S274</f>
        <v>0</v>
      </c>
      <c r="AA819" s="7">
        <f>'Section 10a Plan_Diffusion'!T274</f>
        <v>0</v>
      </c>
      <c r="AB819" s="7">
        <f>'Section 10a Plan_Diffusion'!U274</f>
        <v>0</v>
      </c>
    </row>
    <row r="820" spans="1:28">
      <c r="A820" s="7">
        <f>'Identification '!$F$11</f>
        <v>0</v>
      </c>
      <c r="B820" s="1276" t="str">
        <f>IF(AND('Identification '!$F$11="",'Identification '!$F$15&lt;&gt;""),'Identification '!$F$15,IF('Identification '!$F$11="","",IF('Identification '!$F$13="Inscrire le nom de votre organisme dans la cellule F15",'Identification '!$F$15,'Identification '!$F$13)))</f>
        <v/>
      </c>
      <c r="C820" s="7" t="str">
        <f>REF!$BM$8</f>
        <v>2026-2027</v>
      </c>
      <c r="D820" s="7" t="s">
        <v>3185</v>
      </c>
      <c r="E820" s="43" t="str">
        <f>'Identification '!$F$17</f>
        <v/>
      </c>
      <c r="F820" s="7" t="str">
        <f>'Identification '!$G$18</f>
        <v/>
      </c>
      <c r="G820" s="167" t="str">
        <f>IF('Section 10a Plan_Diffusion'!$D$6="","",'Section 10a Plan_Diffusion'!$D$6)</f>
        <v/>
      </c>
      <c r="H820" s="7" t="str">
        <f>IF('Section 10a Plan_Diffusion'!$D$8="","",'Section 10a Plan_Diffusion'!$D$8)</f>
        <v/>
      </c>
      <c r="I820" s="7" t="str">
        <f>IF('Section 10a Plan_Diffusion'!$K$8="","",'Section 10a Plan_Diffusion'!$K$8)</f>
        <v/>
      </c>
      <c r="J820" s="43" t="str">
        <f>IF('Section 10a Plan_Diffusion'!C275="","",'Section 10a Plan_Diffusion'!C275)</f>
        <v/>
      </c>
      <c r="K820" s="1177" t="str">
        <f>IF('Section 10a Plan_Diffusion'!D275="","",'Section 10a Plan_Diffusion'!D275)</f>
        <v/>
      </c>
      <c r="L820" s="43" t="str">
        <f>IF('Section 10a Plan_Diffusion'!E275="","",IF('Section 10a Plan_Diffusion'!E275="«Choisir»","",'Section 10a Plan_Diffusion'!E275))</f>
        <v/>
      </c>
      <c r="M820" s="43" t="str">
        <f>IF('Section 10a Plan_Diffusion'!F275="","",IF('Section 10a Plan_Diffusion'!F275="«Choisir»","",'Section 10a Plan_Diffusion'!F275))</f>
        <v/>
      </c>
      <c r="N820" s="43" t="str">
        <f>IF('Section 10a Plan_Diffusion'!G275="","",'Section 10a Plan_Diffusion'!G275)</f>
        <v/>
      </c>
      <c r="O820" s="43" t="str">
        <f>IF('Section 10a Plan_Diffusion'!H275="","",'Section 10a Plan_Diffusion'!H275)</f>
        <v/>
      </c>
      <c r="P820" s="43" t="str">
        <f>IF('Section 10a Plan_Diffusion'!I275="","",IF('Section 10a Plan_Diffusion'!I275="«Choisir»","",'Section 10a Plan_Diffusion'!I275))</f>
        <v/>
      </c>
      <c r="Q820" s="43" t="str">
        <f>IF('Section 10a Plan_Diffusion'!J275="","",IF('Section 10a Plan_Diffusion'!J275="«Choisir»","",'Section 10a Plan_Diffusion'!J275))</f>
        <v/>
      </c>
      <c r="R820" s="7" t="str">
        <f>IF('Section 10a Plan_Diffusion'!K275="","",'Section 10a Plan_Diffusion'!K275)</f>
        <v/>
      </c>
      <c r="S820" s="7" t="str">
        <f>IF('Section 10a Plan_Diffusion'!L275="","",'Section 10a Plan_Diffusion'!L275)</f>
        <v/>
      </c>
      <c r="T820" s="7" t="str">
        <f>IF('Section 10a Plan_Diffusion'!M275="","",'Section 10a Plan_Diffusion'!M275)</f>
        <v/>
      </c>
      <c r="U820" s="7" t="str">
        <f>IF('Section 10a Plan_Diffusion'!N275="","",'Section 10a Plan_Diffusion'!N275)</f>
        <v/>
      </c>
      <c r="V820" s="7">
        <f>'Section 10a Plan_Diffusion'!O275</f>
        <v>0</v>
      </c>
      <c r="W820" s="36">
        <f>'Section 10a Plan_Diffusion'!P275</f>
        <v>0</v>
      </c>
      <c r="X820" s="36">
        <f>'Section 10a Plan_Diffusion'!Q275</f>
        <v>0</v>
      </c>
      <c r="Y820" s="36">
        <f>'Section 10a Plan_Diffusion'!R275</f>
        <v>0</v>
      </c>
      <c r="Z820" s="36">
        <f>'Section 10a Plan_Diffusion'!S275</f>
        <v>0</v>
      </c>
      <c r="AA820" s="7">
        <f>'Section 10a Plan_Diffusion'!T275</f>
        <v>0</v>
      </c>
      <c r="AB820" s="7">
        <f>'Section 10a Plan_Diffusion'!U275</f>
        <v>0</v>
      </c>
    </row>
    <row r="821" spans="1:28">
      <c r="A821" s="7">
        <f>'Identification '!$F$11</f>
        <v>0</v>
      </c>
      <c r="B821" s="1276" t="str">
        <f>IF(AND('Identification '!$F$11="",'Identification '!$F$15&lt;&gt;""),'Identification '!$F$15,IF('Identification '!$F$11="","",IF('Identification '!$F$13="Inscrire le nom de votre organisme dans la cellule F15",'Identification '!$F$15,'Identification '!$F$13)))</f>
        <v/>
      </c>
      <c r="C821" s="7" t="str">
        <f>REF!$BM$8</f>
        <v>2026-2027</v>
      </c>
      <c r="D821" s="7" t="s">
        <v>3185</v>
      </c>
      <c r="E821" s="43" t="str">
        <f>'Identification '!$F$17</f>
        <v/>
      </c>
      <c r="F821" s="7" t="str">
        <f>'Identification '!$G$18</f>
        <v/>
      </c>
      <c r="G821" s="167" t="str">
        <f>IF('Section 10a Plan_Diffusion'!$D$6="","",'Section 10a Plan_Diffusion'!$D$6)</f>
        <v/>
      </c>
      <c r="H821" s="7" t="str">
        <f>IF('Section 10a Plan_Diffusion'!$D$8="","",'Section 10a Plan_Diffusion'!$D$8)</f>
        <v/>
      </c>
      <c r="I821" s="7" t="str">
        <f>IF('Section 10a Plan_Diffusion'!$K$8="","",'Section 10a Plan_Diffusion'!$K$8)</f>
        <v/>
      </c>
      <c r="J821" s="43" t="str">
        <f>IF('Section 10a Plan_Diffusion'!C276="","",'Section 10a Plan_Diffusion'!C276)</f>
        <v/>
      </c>
      <c r="K821" s="1177" t="str">
        <f>IF('Section 10a Plan_Diffusion'!D276="","",'Section 10a Plan_Diffusion'!D276)</f>
        <v/>
      </c>
      <c r="L821" s="43" t="str">
        <f>IF('Section 10a Plan_Diffusion'!E276="","",IF('Section 10a Plan_Diffusion'!E276="«Choisir»","",'Section 10a Plan_Diffusion'!E276))</f>
        <v/>
      </c>
      <c r="M821" s="43" t="str">
        <f>IF('Section 10a Plan_Diffusion'!F276="","",IF('Section 10a Plan_Diffusion'!F276="«Choisir»","",'Section 10a Plan_Diffusion'!F276))</f>
        <v/>
      </c>
      <c r="N821" s="43" t="str">
        <f>IF('Section 10a Plan_Diffusion'!G276="","",'Section 10a Plan_Diffusion'!G276)</f>
        <v/>
      </c>
      <c r="O821" s="43" t="str">
        <f>IF('Section 10a Plan_Diffusion'!H276="","",'Section 10a Plan_Diffusion'!H276)</f>
        <v/>
      </c>
      <c r="P821" s="43" t="str">
        <f>IF('Section 10a Plan_Diffusion'!I276="","",IF('Section 10a Plan_Diffusion'!I276="«Choisir»","",'Section 10a Plan_Diffusion'!I276))</f>
        <v/>
      </c>
      <c r="Q821" s="43" t="str">
        <f>IF('Section 10a Plan_Diffusion'!J276="","",IF('Section 10a Plan_Diffusion'!J276="«Choisir»","",'Section 10a Plan_Diffusion'!J276))</f>
        <v/>
      </c>
      <c r="R821" s="7" t="str">
        <f>IF('Section 10a Plan_Diffusion'!K276="","",'Section 10a Plan_Diffusion'!K276)</f>
        <v/>
      </c>
      <c r="S821" s="7" t="str">
        <f>IF('Section 10a Plan_Diffusion'!L276="","",'Section 10a Plan_Diffusion'!L276)</f>
        <v/>
      </c>
      <c r="T821" s="7" t="str">
        <f>IF('Section 10a Plan_Diffusion'!M276="","",'Section 10a Plan_Diffusion'!M276)</f>
        <v/>
      </c>
      <c r="U821" s="7" t="str">
        <f>IF('Section 10a Plan_Diffusion'!N276="","",'Section 10a Plan_Diffusion'!N276)</f>
        <v/>
      </c>
      <c r="V821" s="7">
        <f>'Section 10a Plan_Diffusion'!O276</f>
        <v>0</v>
      </c>
      <c r="W821" s="36">
        <f>'Section 10a Plan_Diffusion'!P276</f>
        <v>0</v>
      </c>
      <c r="X821" s="36">
        <f>'Section 10a Plan_Diffusion'!Q276</f>
        <v>0</v>
      </c>
      <c r="Y821" s="36">
        <f>'Section 10a Plan_Diffusion'!R276</f>
        <v>0</v>
      </c>
      <c r="Z821" s="36">
        <f>'Section 10a Plan_Diffusion'!S276</f>
        <v>0</v>
      </c>
      <c r="AA821" s="7">
        <f>'Section 10a Plan_Diffusion'!T276</f>
        <v>0</v>
      </c>
      <c r="AB821" s="7">
        <f>'Section 10a Plan_Diffusion'!U276</f>
        <v>0</v>
      </c>
    </row>
    <row r="822" spans="1:28">
      <c r="A822" s="7">
        <f>'Identification '!$F$11</f>
        <v>0</v>
      </c>
      <c r="B822" s="1276" t="str">
        <f>IF(AND('Identification '!$F$11="",'Identification '!$F$15&lt;&gt;""),'Identification '!$F$15,IF('Identification '!$F$11="","",IF('Identification '!$F$13="Inscrire le nom de votre organisme dans la cellule F15",'Identification '!$F$15,'Identification '!$F$13)))</f>
        <v/>
      </c>
      <c r="C822" s="7" t="str">
        <f>REF!$BM$8</f>
        <v>2026-2027</v>
      </c>
      <c r="D822" s="7" t="s">
        <v>3185</v>
      </c>
      <c r="E822" s="43" t="str">
        <f>'Identification '!$F$17</f>
        <v/>
      </c>
      <c r="F822" s="7" t="str">
        <f>'Identification '!$G$18</f>
        <v/>
      </c>
      <c r="G822" s="167" t="str">
        <f>IF('Section 10a Plan_Diffusion'!$D$6="","",'Section 10a Plan_Diffusion'!$D$6)</f>
        <v/>
      </c>
      <c r="H822" s="7" t="str">
        <f>IF('Section 10a Plan_Diffusion'!$D$8="","",'Section 10a Plan_Diffusion'!$D$8)</f>
        <v/>
      </c>
      <c r="I822" s="7" t="str">
        <f>IF('Section 10a Plan_Diffusion'!$K$8="","",'Section 10a Plan_Diffusion'!$K$8)</f>
        <v/>
      </c>
      <c r="J822" s="43" t="str">
        <f>IF('Section 10a Plan_Diffusion'!C277="","",'Section 10a Plan_Diffusion'!C277)</f>
        <v/>
      </c>
      <c r="K822" s="1177" t="str">
        <f>IF('Section 10a Plan_Diffusion'!D277="","",'Section 10a Plan_Diffusion'!D277)</f>
        <v/>
      </c>
      <c r="L822" s="43" t="str">
        <f>IF('Section 10a Plan_Diffusion'!E277="","",IF('Section 10a Plan_Diffusion'!E277="«Choisir»","",'Section 10a Plan_Diffusion'!E277))</f>
        <v/>
      </c>
      <c r="M822" s="43" t="str">
        <f>IF('Section 10a Plan_Diffusion'!F277="","",IF('Section 10a Plan_Diffusion'!F277="«Choisir»","",'Section 10a Plan_Diffusion'!F277))</f>
        <v/>
      </c>
      <c r="N822" s="43" t="str">
        <f>IF('Section 10a Plan_Diffusion'!G277="","",'Section 10a Plan_Diffusion'!G277)</f>
        <v/>
      </c>
      <c r="O822" s="43" t="str">
        <f>IF('Section 10a Plan_Diffusion'!H277="","",'Section 10a Plan_Diffusion'!H277)</f>
        <v/>
      </c>
      <c r="P822" s="43" t="str">
        <f>IF('Section 10a Plan_Diffusion'!I277="","",IF('Section 10a Plan_Diffusion'!I277="«Choisir»","",'Section 10a Plan_Diffusion'!I277))</f>
        <v/>
      </c>
      <c r="Q822" s="43" t="str">
        <f>IF('Section 10a Plan_Diffusion'!J277="","",IF('Section 10a Plan_Diffusion'!J277="«Choisir»","",'Section 10a Plan_Diffusion'!J277))</f>
        <v/>
      </c>
      <c r="R822" s="7" t="str">
        <f>IF('Section 10a Plan_Diffusion'!K277="","",'Section 10a Plan_Diffusion'!K277)</f>
        <v/>
      </c>
      <c r="S822" s="7" t="str">
        <f>IF('Section 10a Plan_Diffusion'!L277="","",'Section 10a Plan_Diffusion'!L277)</f>
        <v/>
      </c>
      <c r="T822" s="7" t="str">
        <f>IF('Section 10a Plan_Diffusion'!M277="","",'Section 10a Plan_Diffusion'!M277)</f>
        <v/>
      </c>
      <c r="U822" s="7" t="str">
        <f>IF('Section 10a Plan_Diffusion'!N277="","",'Section 10a Plan_Diffusion'!N277)</f>
        <v/>
      </c>
      <c r="V822" s="7">
        <f>'Section 10a Plan_Diffusion'!O277</f>
        <v>0</v>
      </c>
      <c r="W822" s="36">
        <f>'Section 10a Plan_Diffusion'!P277</f>
        <v>0</v>
      </c>
      <c r="X822" s="36">
        <f>'Section 10a Plan_Diffusion'!Q277</f>
        <v>0</v>
      </c>
      <c r="Y822" s="36">
        <f>'Section 10a Plan_Diffusion'!R277</f>
        <v>0</v>
      </c>
      <c r="Z822" s="36">
        <f>'Section 10a Plan_Diffusion'!S277</f>
        <v>0</v>
      </c>
      <c r="AA822" s="7">
        <f>'Section 10a Plan_Diffusion'!T277</f>
        <v>0</v>
      </c>
      <c r="AB822" s="7">
        <f>'Section 10a Plan_Diffusion'!U277</f>
        <v>0</v>
      </c>
    </row>
    <row r="823" spans="1:28">
      <c r="A823" s="7">
        <f>'Identification '!$F$11</f>
        <v>0</v>
      </c>
      <c r="B823" s="1276" t="str">
        <f>IF(AND('Identification '!$F$11="",'Identification '!$F$15&lt;&gt;""),'Identification '!$F$15,IF('Identification '!$F$11="","",IF('Identification '!$F$13="Inscrire le nom de votre organisme dans la cellule F15",'Identification '!$F$15,'Identification '!$F$13)))</f>
        <v/>
      </c>
      <c r="C823" s="7" t="str">
        <f>REF!$BM$8</f>
        <v>2026-2027</v>
      </c>
      <c r="D823" s="7" t="s">
        <v>3185</v>
      </c>
      <c r="E823" s="43" t="str">
        <f>'Identification '!$F$17</f>
        <v/>
      </c>
      <c r="F823" s="7" t="str">
        <f>'Identification '!$G$18</f>
        <v/>
      </c>
      <c r="G823" s="167" t="str">
        <f>IF('Section 10a Plan_Diffusion'!$D$6="","",'Section 10a Plan_Diffusion'!$D$6)</f>
        <v/>
      </c>
      <c r="H823" s="7" t="str">
        <f>IF('Section 10a Plan_Diffusion'!$D$8="","",'Section 10a Plan_Diffusion'!$D$8)</f>
        <v/>
      </c>
      <c r="I823" s="7" t="str">
        <f>IF('Section 10a Plan_Diffusion'!$K$8="","",'Section 10a Plan_Diffusion'!$K$8)</f>
        <v/>
      </c>
      <c r="J823" s="43" t="str">
        <f>IF('Section 10a Plan_Diffusion'!C278="","",'Section 10a Plan_Diffusion'!C278)</f>
        <v/>
      </c>
      <c r="K823" s="1177" t="str">
        <f>IF('Section 10a Plan_Diffusion'!D278="","",'Section 10a Plan_Diffusion'!D278)</f>
        <v/>
      </c>
      <c r="L823" s="43" t="str">
        <f>IF('Section 10a Plan_Diffusion'!E278="","",IF('Section 10a Plan_Diffusion'!E278="«Choisir»","",'Section 10a Plan_Diffusion'!E278))</f>
        <v/>
      </c>
      <c r="M823" s="43" t="str">
        <f>IF('Section 10a Plan_Diffusion'!F278="","",IF('Section 10a Plan_Diffusion'!F278="«Choisir»","",'Section 10a Plan_Diffusion'!F278))</f>
        <v/>
      </c>
      <c r="N823" s="43" t="str">
        <f>IF('Section 10a Plan_Diffusion'!G278="","",'Section 10a Plan_Diffusion'!G278)</f>
        <v/>
      </c>
      <c r="O823" s="43" t="str">
        <f>IF('Section 10a Plan_Diffusion'!H278="","",'Section 10a Plan_Diffusion'!H278)</f>
        <v/>
      </c>
      <c r="P823" s="43" t="str">
        <f>IF('Section 10a Plan_Diffusion'!I278="","",IF('Section 10a Plan_Diffusion'!I278="«Choisir»","",'Section 10a Plan_Diffusion'!I278))</f>
        <v/>
      </c>
      <c r="Q823" s="43" t="str">
        <f>IF('Section 10a Plan_Diffusion'!J278="","",IF('Section 10a Plan_Diffusion'!J278="«Choisir»","",'Section 10a Plan_Diffusion'!J278))</f>
        <v/>
      </c>
      <c r="R823" s="7" t="str">
        <f>IF('Section 10a Plan_Diffusion'!K278="","",'Section 10a Plan_Diffusion'!K278)</f>
        <v/>
      </c>
      <c r="S823" s="7" t="str">
        <f>IF('Section 10a Plan_Diffusion'!L278="","",'Section 10a Plan_Diffusion'!L278)</f>
        <v/>
      </c>
      <c r="T823" s="7" t="str">
        <f>IF('Section 10a Plan_Diffusion'!M278="","",'Section 10a Plan_Diffusion'!M278)</f>
        <v/>
      </c>
      <c r="U823" s="7" t="str">
        <f>IF('Section 10a Plan_Diffusion'!N278="","",'Section 10a Plan_Diffusion'!N278)</f>
        <v/>
      </c>
      <c r="V823" s="7">
        <f>'Section 10a Plan_Diffusion'!O278</f>
        <v>0</v>
      </c>
      <c r="W823" s="36">
        <f>'Section 10a Plan_Diffusion'!P278</f>
        <v>0</v>
      </c>
      <c r="X823" s="36">
        <f>'Section 10a Plan_Diffusion'!Q278</f>
        <v>0</v>
      </c>
      <c r="Y823" s="36">
        <f>'Section 10a Plan_Diffusion'!R278</f>
        <v>0</v>
      </c>
      <c r="Z823" s="36">
        <f>'Section 10a Plan_Diffusion'!S278</f>
        <v>0</v>
      </c>
      <c r="AA823" s="7">
        <f>'Section 10a Plan_Diffusion'!T278</f>
        <v>0</v>
      </c>
      <c r="AB823" s="7">
        <f>'Section 10a Plan_Diffusion'!U278</f>
        <v>0</v>
      </c>
    </row>
    <row r="824" spans="1:28">
      <c r="A824" s="7">
        <f>'Identification '!$F$11</f>
        <v>0</v>
      </c>
      <c r="B824" s="1276" t="str">
        <f>IF(AND('Identification '!$F$11="",'Identification '!$F$15&lt;&gt;""),'Identification '!$F$15,IF('Identification '!$F$11="","",IF('Identification '!$F$13="Inscrire le nom de votre organisme dans la cellule F15",'Identification '!$F$15,'Identification '!$F$13)))</f>
        <v/>
      </c>
      <c r="C824" s="7" t="str">
        <f>REF!$BM$8</f>
        <v>2026-2027</v>
      </c>
      <c r="D824" s="7" t="s">
        <v>3185</v>
      </c>
      <c r="E824" s="43" t="str">
        <f>'Identification '!$F$17</f>
        <v/>
      </c>
      <c r="F824" s="7" t="str">
        <f>'Identification '!$G$18</f>
        <v/>
      </c>
      <c r="G824" s="167" t="str">
        <f>IF('Section 10a Plan_Diffusion'!$D$6="","",'Section 10a Plan_Diffusion'!$D$6)</f>
        <v/>
      </c>
      <c r="H824" s="7" t="str">
        <f>IF('Section 10a Plan_Diffusion'!$D$8="","",'Section 10a Plan_Diffusion'!$D$8)</f>
        <v/>
      </c>
      <c r="I824" s="7" t="str">
        <f>IF('Section 10a Plan_Diffusion'!$K$8="","",'Section 10a Plan_Diffusion'!$K$8)</f>
        <v/>
      </c>
      <c r="J824" s="43" t="str">
        <f>IF('Section 10a Plan_Diffusion'!C279="","",'Section 10a Plan_Diffusion'!C279)</f>
        <v/>
      </c>
      <c r="K824" s="1177" t="str">
        <f>IF('Section 10a Plan_Diffusion'!D279="","",'Section 10a Plan_Diffusion'!D279)</f>
        <v/>
      </c>
      <c r="L824" s="43" t="str">
        <f>IF('Section 10a Plan_Diffusion'!E279="","",IF('Section 10a Plan_Diffusion'!E279="«Choisir»","",'Section 10a Plan_Diffusion'!E279))</f>
        <v/>
      </c>
      <c r="M824" s="43" t="str">
        <f>IF('Section 10a Plan_Diffusion'!F279="","",IF('Section 10a Plan_Diffusion'!F279="«Choisir»","",'Section 10a Plan_Diffusion'!F279))</f>
        <v/>
      </c>
      <c r="N824" s="43" t="str">
        <f>IF('Section 10a Plan_Diffusion'!G279="","",'Section 10a Plan_Diffusion'!G279)</f>
        <v/>
      </c>
      <c r="O824" s="43" t="str">
        <f>IF('Section 10a Plan_Diffusion'!H279="","",'Section 10a Plan_Diffusion'!H279)</f>
        <v/>
      </c>
      <c r="P824" s="43" t="str">
        <f>IF('Section 10a Plan_Diffusion'!I279="","",IF('Section 10a Plan_Diffusion'!I279="«Choisir»","",'Section 10a Plan_Diffusion'!I279))</f>
        <v/>
      </c>
      <c r="Q824" s="43" t="str">
        <f>IF('Section 10a Plan_Diffusion'!J279="","",IF('Section 10a Plan_Diffusion'!J279="«Choisir»","",'Section 10a Plan_Diffusion'!J279))</f>
        <v/>
      </c>
      <c r="R824" s="7" t="str">
        <f>IF('Section 10a Plan_Diffusion'!K279="","",'Section 10a Plan_Diffusion'!K279)</f>
        <v/>
      </c>
      <c r="S824" s="7" t="str">
        <f>IF('Section 10a Plan_Diffusion'!L279="","",'Section 10a Plan_Diffusion'!L279)</f>
        <v/>
      </c>
      <c r="T824" s="7" t="str">
        <f>IF('Section 10a Plan_Diffusion'!M279="","",'Section 10a Plan_Diffusion'!M279)</f>
        <v/>
      </c>
      <c r="U824" s="7" t="str">
        <f>IF('Section 10a Plan_Diffusion'!N279="","",'Section 10a Plan_Diffusion'!N279)</f>
        <v/>
      </c>
      <c r="V824" s="7">
        <f>'Section 10a Plan_Diffusion'!O279</f>
        <v>0</v>
      </c>
      <c r="W824" s="36">
        <f>'Section 10a Plan_Diffusion'!P279</f>
        <v>0</v>
      </c>
      <c r="X824" s="36">
        <f>'Section 10a Plan_Diffusion'!Q279</f>
        <v>0</v>
      </c>
      <c r="Y824" s="36">
        <f>'Section 10a Plan_Diffusion'!R279</f>
        <v>0</v>
      </c>
      <c r="Z824" s="36">
        <f>'Section 10a Plan_Diffusion'!S279</f>
        <v>0</v>
      </c>
      <c r="AA824" s="7">
        <f>'Section 10a Plan_Diffusion'!T279</f>
        <v>0</v>
      </c>
      <c r="AB824" s="7">
        <f>'Section 10a Plan_Diffusion'!U279</f>
        <v>0</v>
      </c>
    </row>
    <row r="825" spans="1:28">
      <c r="A825" s="7">
        <f>'Identification '!$F$11</f>
        <v>0</v>
      </c>
      <c r="B825" s="1276" t="str">
        <f>IF(AND('Identification '!$F$11="",'Identification '!$F$15&lt;&gt;""),'Identification '!$F$15,IF('Identification '!$F$11="","",IF('Identification '!$F$13="Inscrire le nom de votre organisme dans la cellule F15",'Identification '!$F$15,'Identification '!$F$13)))</f>
        <v/>
      </c>
      <c r="C825" s="7" t="str">
        <f>REF!$BM$8</f>
        <v>2026-2027</v>
      </c>
      <c r="D825" s="7" t="s">
        <v>3185</v>
      </c>
      <c r="E825" s="43" t="str">
        <f>'Identification '!$F$17</f>
        <v/>
      </c>
      <c r="F825" s="7" t="str">
        <f>'Identification '!$G$18</f>
        <v/>
      </c>
      <c r="G825" s="167" t="str">
        <f>IF('Section 10a Plan_Diffusion'!$D$6="","",'Section 10a Plan_Diffusion'!$D$6)</f>
        <v/>
      </c>
      <c r="H825" s="7" t="str">
        <f>IF('Section 10a Plan_Diffusion'!$D$8="","",'Section 10a Plan_Diffusion'!$D$8)</f>
        <v/>
      </c>
      <c r="I825" s="7" t="str">
        <f>IF('Section 10a Plan_Diffusion'!$K$8="","",'Section 10a Plan_Diffusion'!$K$8)</f>
        <v/>
      </c>
      <c r="J825" s="43" t="str">
        <f>IF('Section 10a Plan_Diffusion'!C280="","",'Section 10a Plan_Diffusion'!C280)</f>
        <v/>
      </c>
      <c r="K825" s="1177" t="str">
        <f>IF('Section 10a Plan_Diffusion'!D280="","",'Section 10a Plan_Diffusion'!D280)</f>
        <v/>
      </c>
      <c r="L825" s="43" t="str">
        <f>IF('Section 10a Plan_Diffusion'!E280="","",IF('Section 10a Plan_Diffusion'!E280="«Choisir»","",'Section 10a Plan_Diffusion'!E280))</f>
        <v/>
      </c>
      <c r="M825" s="43" t="str">
        <f>IF('Section 10a Plan_Diffusion'!F280="","",IF('Section 10a Plan_Diffusion'!F280="«Choisir»","",'Section 10a Plan_Diffusion'!F280))</f>
        <v/>
      </c>
      <c r="N825" s="43" t="str">
        <f>IF('Section 10a Plan_Diffusion'!G280="","",'Section 10a Plan_Diffusion'!G280)</f>
        <v/>
      </c>
      <c r="O825" s="43" t="str">
        <f>IF('Section 10a Plan_Diffusion'!H280="","",'Section 10a Plan_Diffusion'!H280)</f>
        <v/>
      </c>
      <c r="P825" s="43" t="str">
        <f>IF('Section 10a Plan_Diffusion'!I280="","",IF('Section 10a Plan_Diffusion'!I280="«Choisir»","",'Section 10a Plan_Diffusion'!I280))</f>
        <v/>
      </c>
      <c r="Q825" s="43" t="str">
        <f>IF('Section 10a Plan_Diffusion'!J280="","",IF('Section 10a Plan_Diffusion'!J280="«Choisir»","",'Section 10a Plan_Diffusion'!J280))</f>
        <v/>
      </c>
      <c r="R825" s="7" t="str">
        <f>IF('Section 10a Plan_Diffusion'!K280="","",'Section 10a Plan_Diffusion'!K280)</f>
        <v/>
      </c>
      <c r="S825" s="7" t="str">
        <f>IF('Section 10a Plan_Diffusion'!L280="","",'Section 10a Plan_Diffusion'!L280)</f>
        <v/>
      </c>
      <c r="T825" s="7" t="str">
        <f>IF('Section 10a Plan_Diffusion'!M280="","",'Section 10a Plan_Diffusion'!M280)</f>
        <v/>
      </c>
      <c r="U825" s="7" t="str">
        <f>IF('Section 10a Plan_Diffusion'!N280="","",'Section 10a Plan_Diffusion'!N280)</f>
        <v/>
      </c>
      <c r="V825" s="7">
        <f>'Section 10a Plan_Diffusion'!O280</f>
        <v>0</v>
      </c>
      <c r="W825" s="36">
        <f>'Section 10a Plan_Diffusion'!P280</f>
        <v>0</v>
      </c>
      <c r="X825" s="36">
        <f>'Section 10a Plan_Diffusion'!Q280</f>
        <v>0</v>
      </c>
      <c r="Y825" s="36">
        <f>'Section 10a Plan_Diffusion'!R280</f>
        <v>0</v>
      </c>
      <c r="Z825" s="36">
        <f>'Section 10a Plan_Diffusion'!S280</f>
        <v>0</v>
      </c>
      <c r="AA825" s="7">
        <f>'Section 10a Plan_Diffusion'!T280</f>
        <v>0</v>
      </c>
      <c r="AB825" s="7">
        <f>'Section 10a Plan_Diffusion'!U280</f>
        <v>0</v>
      </c>
    </row>
    <row r="826" spans="1:28">
      <c r="A826" s="7">
        <f>'Identification '!$F$11</f>
        <v>0</v>
      </c>
      <c r="B826" s="1276" t="str">
        <f>IF(AND('Identification '!$F$11="",'Identification '!$F$15&lt;&gt;""),'Identification '!$F$15,IF('Identification '!$F$11="","",IF('Identification '!$F$13="Inscrire le nom de votre organisme dans la cellule F15",'Identification '!$F$15,'Identification '!$F$13)))</f>
        <v/>
      </c>
      <c r="C826" s="7" t="str">
        <f>REF!$BM$8</f>
        <v>2026-2027</v>
      </c>
      <c r="D826" s="7" t="s">
        <v>3185</v>
      </c>
      <c r="E826" s="43" t="str">
        <f>'Identification '!$F$17</f>
        <v/>
      </c>
      <c r="F826" s="7" t="str">
        <f>'Identification '!$G$18</f>
        <v/>
      </c>
      <c r="G826" s="167" t="str">
        <f>IF('Section 10a Plan_Diffusion'!$D$6="","",'Section 10a Plan_Diffusion'!$D$6)</f>
        <v/>
      </c>
      <c r="H826" s="7" t="str">
        <f>IF('Section 10a Plan_Diffusion'!$D$8="","",'Section 10a Plan_Diffusion'!$D$8)</f>
        <v/>
      </c>
      <c r="I826" s="7" t="str">
        <f>IF('Section 10a Plan_Diffusion'!$K$8="","",'Section 10a Plan_Diffusion'!$K$8)</f>
        <v/>
      </c>
      <c r="J826" s="43" t="str">
        <f>IF('Section 10a Plan_Diffusion'!C281="","",'Section 10a Plan_Diffusion'!C281)</f>
        <v/>
      </c>
      <c r="K826" s="1177" t="str">
        <f>IF('Section 10a Plan_Diffusion'!D281="","",'Section 10a Plan_Diffusion'!D281)</f>
        <v/>
      </c>
      <c r="L826" s="43" t="str">
        <f>IF('Section 10a Plan_Diffusion'!E281="","",IF('Section 10a Plan_Diffusion'!E281="«Choisir»","",'Section 10a Plan_Diffusion'!E281))</f>
        <v/>
      </c>
      <c r="M826" s="43" t="str">
        <f>IF('Section 10a Plan_Diffusion'!F281="","",IF('Section 10a Plan_Diffusion'!F281="«Choisir»","",'Section 10a Plan_Diffusion'!F281))</f>
        <v/>
      </c>
      <c r="N826" s="43" t="str">
        <f>IF('Section 10a Plan_Diffusion'!G281="","",'Section 10a Plan_Diffusion'!G281)</f>
        <v/>
      </c>
      <c r="O826" s="43" t="str">
        <f>IF('Section 10a Plan_Diffusion'!H281="","",'Section 10a Plan_Diffusion'!H281)</f>
        <v/>
      </c>
      <c r="P826" s="43" t="str">
        <f>IF('Section 10a Plan_Diffusion'!I281="","",IF('Section 10a Plan_Diffusion'!I281="«Choisir»","",'Section 10a Plan_Diffusion'!I281))</f>
        <v/>
      </c>
      <c r="Q826" s="43" t="str">
        <f>IF('Section 10a Plan_Diffusion'!J281="","",IF('Section 10a Plan_Diffusion'!J281="«Choisir»","",'Section 10a Plan_Diffusion'!J281))</f>
        <v/>
      </c>
      <c r="R826" s="7" t="str">
        <f>IF('Section 10a Plan_Diffusion'!K281="","",'Section 10a Plan_Diffusion'!K281)</f>
        <v/>
      </c>
      <c r="S826" s="7" t="str">
        <f>IF('Section 10a Plan_Diffusion'!L281="","",'Section 10a Plan_Diffusion'!L281)</f>
        <v/>
      </c>
      <c r="T826" s="7" t="str">
        <f>IF('Section 10a Plan_Diffusion'!M281="","",'Section 10a Plan_Diffusion'!M281)</f>
        <v/>
      </c>
      <c r="U826" s="7" t="str">
        <f>IF('Section 10a Plan_Diffusion'!N281="","",'Section 10a Plan_Diffusion'!N281)</f>
        <v/>
      </c>
      <c r="V826" s="7">
        <f>'Section 10a Plan_Diffusion'!O281</f>
        <v>0</v>
      </c>
      <c r="W826" s="36">
        <f>'Section 10a Plan_Diffusion'!P281</f>
        <v>0</v>
      </c>
      <c r="X826" s="36">
        <f>'Section 10a Plan_Diffusion'!Q281</f>
        <v>0</v>
      </c>
      <c r="Y826" s="36">
        <f>'Section 10a Plan_Diffusion'!R281</f>
        <v>0</v>
      </c>
      <c r="Z826" s="36">
        <f>'Section 10a Plan_Diffusion'!S281</f>
        <v>0</v>
      </c>
      <c r="AA826" s="7">
        <f>'Section 10a Plan_Diffusion'!T281</f>
        <v>0</v>
      </c>
      <c r="AB826" s="7">
        <f>'Section 10a Plan_Diffusion'!U281</f>
        <v>0</v>
      </c>
    </row>
    <row r="827" spans="1:28">
      <c r="A827" s="7">
        <f>'Identification '!$F$11</f>
        <v>0</v>
      </c>
      <c r="B827" s="1276" t="str">
        <f>IF(AND('Identification '!$F$11="",'Identification '!$F$15&lt;&gt;""),'Identification '!$F$15,IF('Identification '!$F$11="","",IF('Identification '!$F$13="Inscrire le nom de votre organisme dans la cellule F15",'Identification '!$F$15,'Identification '!$F$13)))</f>
        <v/>
      </c>
      <c r="C827" s="7" t="str">
        <f>REF!$BM$8</f>
        <v>2026-2027</v>
      </c>
      <c r="D827" s="7" t="s">
        <v>3185</v>
      </c>
      <c r="E827" s="43" t="str">
        <f>'Identification '!$F$17</f>
        <v/>
      </c>
      <c r="F827" s="7" t="str">
        <f>'Identification '!$G$18</f>
        <v/>
      </c>
      <c r="G827" s="167" t="str">
        <f>IF('Section 10a Plan_Diffusion'!$D$6="","",'Section 10a Plan_Diffusion'!$D$6)</f>
        <v/>
      </c>
      <c r="H827" s="7" t="str">
        <f>IF('Section 10a Plan_Diffusion'!$D$8="","",'Section 10a Plan_Diffusion'!$D$8)</f>
        <v/>
      </c>
      <c r="I827" s="7" t="str">
        <f>IF('Section 10a Plan_Diffusion'!$K$8="","",'Section 10a Plan_Diffusion'!$K$8)</f>
        <v/>
      </c>
      <c r="J827" s="43" t="str">
        <f>IF('Section 10a Plan_Diffusion'!C282="","",'Section 10a Plan_Diffusion'!C282)</f>
        <v/>
      </c>
      <c r="K827" s="1177" t="str">
        <f>IF('Section 10a Plan_Diffusion'!D282="","",'Section 10a Plan_Diffusion'!D282)</f>
        <v/>
      </c>
      <c r="L827" s="43" t="str">
        <f>IF('Section 10a Plan_Diffusion'!E282="","",IF('Section 10a Plan_Diffusion'!E282="«Choisir»","",'Section 10a Plan_Diffusion'!E282))</f>
        <v/>
      </c>
      <c r="M827" s="43" t="str">
        <f>IF('Section 10a Plan_Diffusion'!F282="","",IF('Section 10a Plan_Diffusion'!F282="«Choisir»","",'Section 10a Plan_Diffusion'!F282))</f>
        <v/>
      </c>
      <c r="N827" s="43" t="str">
        <f>IF('Section 10a Plan_Diffusion'!G282="","",'Section 10a Plan_Diffusion'!G282)</f>
        <v/>
      </c>
      <c r="O827" s="43" t="str">
        <f>IF('Section 10a Plan_Diffusion'!H282="","",'Section 10a Plan_Diffusion'!H282)</f>
        <v/>
      </c>
      <c r="P827" s="43" t="str">
        <f>IF('Section 10a Plan_Diffusion'!I282="","",IF('Section 10a Plan_Diffusion'!I282="«Choisir»","",'Section 10a Plan_Diffusion'!I282))</f>
        <v/>
      </c>
      <c r="Q827" s="43" t="str">
        <f>IF('Section 10a Plan_Diffusion'!J282="","",IF('Section 10a Plan_Diffusion'!J282="«Choisir»","",'Section 10a Plan_Diffusion'!J282))</f>
        <v/>
      </c>
      <c r="R827" s="7" t="str">
        <f>IF('Section 10a Plan_Diffusion'!K282="","",'Section 10a Plan_Diffusion'!K282)</f>
        <v/>
      </c>
      <c r="S827" s="7" t="str">
        <f>IF('Section 10a Plan_Diffusion'!L282="","",'Section 10a Plan_Diffusion'!L282)</f>
        <v/>
      </c>
      <c r="T827" s="7" t="str">
        <f>IF('Section 10a Plan_Diffusion'!M282="","",'Section 10a Plan_Diffusion'!M282)</f>
        <v/>
      </c>
      <c r="U827" s="7" t="str">
        <f>IF('Section 10a Plan_Diffusion'!N282="","",'Section 10a Plan_Diffusion'!N282)</f>
        <v/>
      </c>
      <c r="V827" s="7">
        <f>'Section 10a Plan_Diffusion'!O282</f>
        <v>0</v>
      </c>
      <c r="W827" s="36">
        <f>'Section 10a Plan_Diffusion'!P282</f>
        <v>0</v>
      </c>
      <c r="X827" s="36">
        <f>'Section 10a Plan_Diffusion'!Q282</f>
        <v>0</v>
      </c>
      <c r="Y827" s="36">
        <f>'Section 10a Plan_Diffusion'!R282</f>
        <v>0</v>
      </c>
      <c r="Z827" s="36">
        <f>'Section 10a Plan_Diffusion'!S282</f>
        <v>0</v>
      </c>
      <c r="AA827" s="7">
        <f>'Section 10a Plan_Diffusion'!T282</f>
        <v>0</v>
      </c>
      <c r="AB827" s="7">
        <f>'Section 10a Plan_Diffusion'!U282</f>
        <v>0</v>
      </c>
    </row>
    <row r="828" spans="1:28">
      <c r="A828" s="7">
        <f>'Identification '!$F$11</f>
        <v>0</v>
      </c>
      <c r="B828" s="1276" t="str">
        <f>IF(AND('Identification '!$F$11="",'Identification '!$F$15&lt;&gt;""),'Identification '!$F$15,IF('Identification '!$F$11="","",IF('Identification '!$F$13="Inscrire le nom de votre organisme dans la cellule F15",'Identification '!$F$15,'Identification '!$F$13)))</f>
        <v/>
      </c>
      <c r="C828" s="7" t="str">
        <f>REF!$BM$8</f>
        <v>2026-2027</v>
      </c>
      <c r="D828" s="7" t="s">
        <v>3185</v>
      </c>
      <c r="E828" s="43" t="str">
        <f>'Identification '!$F$17</f>
        <v/>
      </c>
      <c r="F828" s="7" t="str">
        <f>'Identification '!$G$18</f>
        <v/>
      </c>
      <c r="G828" s="167" t="str">
        <f>IF('Section 10a Plan_Diffusion'!$D$6="","",'Section 10a Plan_Diffusion'!$D$6)</f>
        <v/>
      </c>
      <c r="H828" s="7" t="str">
        <f>IF('Section 10a Plan_Diffusion'!$D$8="","",'Section 10a Plan_Diffusion'!$D$8)</f>
        <v/>
      </c>
      <c r="I828" s="7" t="str">
        <f>IF('Section 10a Plan_Diffusion'!$K$8="","",'Section 10a Plan_Diffusion'!$K$8)</f>
        <v/>
      </c>
      <c r="J828" s="43" t="str">
        <f>IF('Section 10a Plan_Diffusion'!C283="","",'Section 10a Plan_Diffusion'!C283)</f>
        <v/>
      </c>
      <c r="K828" s="1177" t="str">
        <f>IF('Section 10a Plan_Diffusion'!D283="","",'Section 10a Plan_Diffusion'!D283)</f>
        <v/>
      </c>
      <c r="L828" s="43" t="str">
        <f>IF('Section 10a Plan_Diffusion'!E283="","",IF('Section 10a Plan_Diffusion'!E283="«Choisir»","",'Section 10a Plan_Diffusion'!E283))</f>
        <v/>
      </c>
      <c r="M828" s="43" t="str">
        <f>IF('Section 10a Plan_Diffusion'!F283="","",IF('Section 10a Plan_Diffusion'!F283="«Choisir»","",'Section 10a Plan_Diffusion'!F283))</f>
        <v/>
      </c>
      <c r="N828" s="43" t="str">
        <f>IF('Section 10a Plan_Diffusion'!G283="","",'Section 10a Plan_Diffusion'!G283)</f>
        <v/>
      </c>
      <c r="O828" s="43" t="str">
        <f>IF('Section 10a Plan_Diffusion'!H283="","",'Section 10a Plan_Diffusion'!H283)</f>
        <v/>
      </c>
      <c r="P828" s="43" t="str">
        <f>IF('Section 10a Plan_Diffusion'!I283="","",IF('Section 10a Plan_Diffusion'!I283="«Choisir»","",'Section 10a Plan_Diffusion'!I283))</f>
        <v/>
      </c>
      <c r="Q828" s="43" t="str">
        <f>IF('Section 10a Plan_Diffusion'!J283="","",IF('Section 10a Plan_Diffusion'!J283="«Choisir»","",'Section 10a Plan_Diffusion'!J283))</f>
        <v/>
      </c>
      <c r="R828" s="7" t="str">
        <f>IF('Section 10a Plan_Diffusion'!K283="","",'Section 10a Plan_Diffusion'!K283)</f>
        <v/>
      </c>
      <c r="S828" s="7" t="str">
        <f>IF('Section 10a Plan_Diffusion'!L283="","",'Section 10a Plan_Diffusion'!L283)</f>
        <v/>
      </c>
      <c r="T828" s="7" t="str">
        <f>IF('Section 10a Plan_Diffusion'!M283="","",'Section 10a Plan_Diffusion'!M283)</f>
        <v/>
      </c>
      <c r="U828" s="7" t="str">
        <f>IF('Section 10a Plan_Diffusion'!N283="","",'Section 10a Plan_Diffusion'!N283)</f>
        <v/>
      </c>
      <c r="V828" s="7">
        <f>'Section 10a Plan_Diffusion'!O283</f>
        <v>0</v>
      </c>
      <c r="W828" s="36">
        <f>'Section 10a Plan_Diffusion'!P283</f>
        <v>0</v>
      </c>
      <c r="X828" s="36">
        <f>'Section 10a Plan_Diffusion'!Q283</f>
        <v>0</v>
      </c>
      <c r="Y828" s="36">
        <f>'Section 10a Plan_Diffusion'!R283</f>
        <v>0</v>
      </c>
      <c r="Z828" s="36">
        <f>'Section 10a Plan_Diffusion'!S283</f>
        <v>0</v>
      </c>
      <c r="AA828" s="7">
        <f>'Section 10a Plan_Diffusion'!T283</f>
        <v>0</v>
      </c>
      <c r="AB828" s="7">
        <f>'Section 10a Plan_Diffusion'!U283</f>
        <v>0</v>
      </c>
    </row>
    <row r="829" spans="1:28">
      <c r="A829" s="7">
        <f>'Identification '!$F$11</f>
        <v>0</v>
      </c>
      <c r="B829" s="1276" t="str">
        <f>IF(AND('Identification '!$F$11="",'Identification '!$F$15&lt;&gt;""),'Identification '!$F$15,IF('Identification '!$F$11="","",IF('Identification '!$F$13="Inscrire le nom de votre organisme dans la cellule F15",'Identification '!$F$15,'Identification '!$F$13)))</f>
        <v/>
      </c>
      <c r="C829" s="7" t="str">
        <f>REF!$BM$8</f>
        <v>2026-2027</v>
      </c>
      <c r="D829" s="7" t="s">
        <v>3185</v>
      </c>
      <c r="E829" s="43" t="str">
        <f>'Identification '!$F$17</f>
        <v/>
      </c>
      <c r="F829" s="7" t="str">
        <f>'Identification '!$G$18</f>
        <v/>
      </c>
      <c r="G829" s="167" t="str">
        <f>IF('Section 10a Plan_Diffusion'!$D$6="","",'Section 10a Plan_Diffusion'!$D$6)</f>
        <v/>
      </c>
      <c r="H829" s="7" t="str">
        <f>IF('Section 10a Plan_Diffusion'!$D$8="","",'Section 10a Plan_Diffusion'!$D$8)</f>
        <v/>
      </c>
      <c r="I829" s="7" t="str">
        <f>IF('Section 10a Plan_Diffusion'!$K$8="","",'Section 10a Plan_Diffusion'!$K$8)</f>
        <v/>
      </c>
      <c r="J829" s="43" t="str">
        <f>IF('Section 10a Plan_Diffusion'!C284="","",'Section 10a Plan_Diffusion'!C284)</f>
        <v/>
      </c>
      <c r="K829" s="1177" t="str">
        <f>IF('Section 10a Plan_Diffusion'!D284="","",'Section 10a Plan_Diffusion'!D284)</f>
        <v/>
      </c>
      <c r="L829" s="43" t="str">
        <f>IF('Section 10a Plan_Diffusion'!E284="","",IF('Section 10a Plan_Diffusion'!E284="«Choisir»","",'Section 10a Plan_Diffusion'!E284))</f>
        <v/>
      </c>
      <c r="M829" s="43" t="str">
        <f>IF('Section 10a Plan_Diffusion'!F284="","",IF('Section 10a Plan_Diffusion'!F284="«Choisir»","",'Section 10a Plan_Diffusion'!F284))</f>
        <v/>
      </c>
      <c r="N829" s="43" t="str">
        <f>IF('Section 10a Plan_Diffusion'!G284="","",'Section 10a Plan_Diffusion'!G284)</f>
        <v/>
      </c>
      <c r="O829" s="43" t="str">
        <f>IF('Section 10a Plan_Diffusion'!H284="","",'Section 10a Plan_Diffusion'!H284)</f>
        <v/>
      </c>
      <c r="P829" s="43" t="str">
        <f>IF('Section 10a Plan_Diffusion'!I284="","",IF('Section 10a Plan_Diffusion'!I284="«Choisir»","",'Section 10a Plan_Diffusion'!I284))</f>
        <v/>
      </c>
      <c r="Q829" s="43" t="str">
        <f>IF('Section 10a Plan_Diffusion'!J284="","",IF('Section 10a Plan_Diffusion'!J284="«Choisir»","",'Section 10a Plan_Diffusion'!J284))</f>
        <v/>
      </c>
      <c r="R829" s="7" t="str">
        <f>IF('Section 10a Plan_Diffusion'!K284="","",'Section 10a Plan_Diffusion'!K284)</f>
        <v/>
      </c>
      <c r="S829" s="7" t="str">
        <f>IF('Section 10a Plan_Diffusion'!L284="","",'Section 10a Plan_Diffusion'!L284)</f>
        <v/>
      </c>
      <c r="T829" s="7" t="str">
        <f>IF('Section 10a Plan_Diffusion'!M284="","",'Section 10a Plan_Diffusion'!M284)</f>
        <v/>
      </c>
      <c r="U829" s="7" t="str">
        <f>IF('Section 10a Plan_Diffusion'!N284="","",'Section 10a Plan_Diffusion'!N284)</f>
        <v/>
      </c>
      <c r="V829" s="7">
        <f>'Section 10a Plan_Diffusion'!O284</f>
        <v>0</v>
      </c>
      <c r="W829" s="36">
        <f>'Section 10a Plan_Diffusion'!P284</f>
        <v>0</v>
      </c>
      <c r="X829" s="36">
        <f>'Section 10a Plan_Diffusion'!Q284</f>
        <v>0</v>
      </c>
      <c r="Y829" s="36">
        <f>'Section 10a Plan_Diffusion'!R284</f>
        <v>0</v>
      </c>
      <c r="Z829" s="36">
        <f>'Section 10a Plan_Diffusion'!S284</f>
        <v>0</v>
      </c>
      <c r="AA829" s="7">
        <f>'Section 10a Plan_Diffusion'!T284</f>
        <v>0</v>
      </c>
      <c r="AB829" s="7">
        <f>'Section 10a Plan_Diffusion'!U284</f>
        <v>0</v>
      </c>
    </row>
    <row r="830" spans="1:28">
      <c r="A830" s="7">
        <f>'Identification '!$F$11</f>
        <v>0</v>
      </c>
      <c r="B830" s="1276" t="str">
        <f>IF(AND('Identification '!$F$11="",'Identification '!$F$15&lt;&gt;""),'Identification '!$F$15,IF('Identification '!$F$11="","",IF('Identification '!$F$13="Inscrire le nom de votre organisme dans la cellule F15",'Identification '!$F$15,'Identification '!$F$13)))</f>
        <v/>
      </c>
      <c r="C830" s="7" t="str">
        <f>REF!$BM$8</f>
        <v>2026-2027</v>
      </c>
      <c r="D830" s="7" t="s">
        <v>3185</v>
      </c>
      <c r="E830" s="43" t="str">
        <f>'Identification '!$F$17</f>
        <v/>
      </c>
      <c r="F830" s="7" t="str">
        <f>'Identification '!$G$18</f>
        <v/>
      </c>
      <c r="G830" s="167" t="str">
        <f>IF('Section 10a Plan_Diffusion'!$D$6="","",'Section 10a Plan_Diffusion'!$D$6)</f>
        <v/>
      </c>
      <c r="H830" s="7" t="str">
        <f>IF('Section 10a Plan_Diffusion'!$D$8="","",'Section 10a Plan_Diffusion'!$D$8)</f>
        <v/>
      </c>
      <c r="I830" s="7" t="str">
        <f>IF('Section 10a Plan_Diffusion'!$K$8="","",'Section 10a Plan_Diffusion'!$K$8)</f>
        <v/>
      </c>
      <c r="J830" s="43" t="str">
        <f>IF('Section 10a Plan_Diffusion'!C285="","",'Section 10a Plan_Diffusion'!C285)</f>
        <v/>
      </c>
      <c r="K830" s="1177" t="str">
        <f>IF('Section 10a Plan_Diffusion'!D285="","",'Section 10a Plan_Diffusion'!D285)</f>
        <v/>
      </c>
      <c r="L830" s="43" t="str">
        <f>IF('Section 10a Plan_Diffusion'!E285="","",IF('Section 10a Plan_Diffusion'!E285="«Choisir»","",'Section 10a Plan_Diffusion'!E285))</f>
        <v/>
      </c>
      <c r="M830" s="43" t="str">
        <f>IF('Section 10a Plan_Diffusion'!F285="","",IF('Section 10a Plan_Diffusion'!F285="«Choisir»","",'Section 10a Plan_Diffusion'!F285))</f>
        <v/>
      </c>
      <c r="N830" s="43" t="str">
        <f>IF('Section 10a Plan_Diffusion'!G285="","",'Section 10a Plan_Diffusion'!G285)</f>
        <v/>
      </c>
      <c r="O830" s="43" t="str">
        <f>IF('Section 10a Plan_Diffusion'!H285="","",'Section 10a Plan_Diffusion'!H285)</f>
        <v/>
      </c>
      <c r="P830" s="43" t="str">
        <f>IF('Section 10a Plan_Diffusion'!I285="","",IF('Section 10a Plan_Diffusion'!I285="«Choisir»","",'Section 10a Plan_Diffusion'!I285))</f>
        <v/>
      </c>
      <c r="Q830" s="43" t="str">
        <f>IF('Section 10a Plan_Diffusion'!J285="","",IF('Section 10a Plan_Diffusion'!J285="«Choisir»","",'Section 10a Plan_Diffusion'!J285))</f>
        <v/>
      </c>
      <c r="R830" s="7" t="str">
        <f>IF('Section 10a Plan_Diffusion'!K285="","",'Section 10a Plan_Diffusion'!K285)</f>
        <v/>
      </c>
      <c r="S830" s="7" t="str">
        <f>IF('Section 10a Plan_Diffusion'!L285="","",'Section 10a Plan_Diffusion'!L285)</f>
        <v/>
      </c>
      <c r="T830" s="7" t="str">
        <f>IF('Section 10a Plan_Diffusion'!M285="","",'Section 10a Plan_Diffusion'!M285)</f>
        <v/>
      </c>
      <c r="U830" s="7" t="str">
        <f>IF('Section 10a Plan_Diffusion'!N285="","",'Section 10a Plan_Diffusion'!N285)</f>
        <v/>
      </c>
      <c r="V830" s="7">
        <f>'Section 10a Plan_Diffusion'!O285</f>
        <v>0</v>
      </c>
      <c r="W830" s="36">
        <f>'Section 10a Plan_Diffusion'!P285</f>
        <v>0</v>
      </c>
      <c r="X830" s="36">
        <f>'Section 10a Plan_Diffusion'!Q285</f>
        <v>0</v>
      </c>
      <c r="Y830" s="36">
        <f>'Section 10a Plan_Diffusion'!R285</f>
        <v>0</v>
      </c>
      <c r="Z830" s="36">
        <f>'Section 10a Plan_Diffusion'!S285</f>
        <v>0</v>
      </c>
      <c r="AA830" s="7">
        <f>'Section 10a Plan_Diffusion'!T285</f>
        <v>0</v>
      </c>
      <c r="AB830" s="7">
        <f>'Section 10a Plan_Diffusion'!U285</f>
        <v>0</v>
      </c>
    </row>
    <row r="831" spans="1:28">
      <c r="A831" s="7">
        <f>'Identification '!$F$11</f>
        <v>0</v>
      </c>
      <c r="B831" s="1276" t="str">
        <f>IF(AND('Identification '!$F$11="",'Identification '!$F$15&lt;&gt;""),'Identification '!$F$15,IF('Identification '!$F$11="","",IF('Identification '!$F$13="Inscrire le nom de votre organisme dans la cellule F15",'Identification '!$F$15,'Identification '!$F$13)))</f>
        <v/>
      </c>
      <c r="C831" s="7" t="str">
        <f>REF!$BM$8</f>
        <v>2026-2027</v>
      </c>
      <c r="D831" s="7" t="s">
        <v>3185</v>
      </c>
      <c r="E831" s="43" t="str">
        <f>'Identification '!$F$17</f>
        <v/>
      </c>
      <c r="F831" s="7" t="str">
        <f>'Identification '!$G$18</f>
        <v/>
      </c>
      <c r="G831" s="167" t="str">
        <f>IF('Section 10a Plan_Diffusion'!$D$6="","",'Section 10a Plan_Diffusion'!$D$6)</f>
        <v/>
      </c>
      <c r="H831" s="7" t="str">
        <f>IF('Section 10a Plan_Diffusion'!$D$8="","",'Section 10a Plan_Diffusion'!$D$8)</f>
        <v/>
      </c>
      <c r="I831" s="7" t="str">
        <f>IF('Section 10a Plan_Diffusion'!$K$8="","",'Section 10a Plan_Diffusion'!$K$8)</f>
        <v/>
      </c>
      <c r="J831" s="43" t="str">
        <f>IF('Section 10a Plan_Diffusion'!C286="","",'Section 10a Plan_Diffusion'!C286)</f>
        <v/>
      </c>
      <c r="K831" s="1177" t="str">
        <f>IF('Section 10a Plan_Diffusion'!D286="","",'Section 10a Plan_Diffusion'!D286)</f>
        <v/>
      </c>
      <c r="L831" s="43" t="str">
        <f>IF('Section 10a Plan_Diffusion'!E286="","",IF('Section 10a Plan_Diffusion'!E286="«Choisir»","",'Section 10a Plan_Diffusion'!E286))</f>
        <v/>
      </c>
      <c r="M831" s="43" t="str">
        <f>IF('Section 10a Plan_Diffusion'!F286="","",IF('Section 10a Plan_Diffusion'!F286="«Choisir»","",'Section 10a Plan_Diffusion'!F286))</f>
        <v/>
      </c>
      <c r="N831" s="43" t="str">
        <f>IF('Section 10a Plan_Diffusion'!G286="","",'Section 10a Plan_Diffusion'!G286)</f>
        <v/>
      </c>
      <c r="O831" s="43" t="str">
        <f>IF('Section 10a Plan_Diffusion'!H286="","",'Section 10a Plan_Diffusion'!H286)</f>
        <v/>
      </c>
      <c r="P831" s="43" t="str">
        <f>IF('Section 10a Plan_Diffusion'!I286="","",IF('Section 10a Plan_Diffusion'!I286="«Choisir»","",'Section 10a Plan_Diffusion'!I286))</f>
        <v/>
      </c>
      <c r="Q831" s="43" t="str">
        <f>IF('Section 10a Plan_Diffusion'!J286="","",IF('Section 10a Plan_Diffusion'!J286="«Choisir»","",'Section 10a Plan_Diffusion'!J286))</f>
        <v/>
      </c>
      <c r="R831" s="7" t="str">
        <f>IF('Section 10a Plan_Diffusion'!K286="","",'Section 10a Plan_Diffusion'!K286)</f>
        <v/>
      </c>
      <c r="S831" s="7" t="str">
        <f>IF('Section 10a Plan_Diffusion'!L286="","",'Section 10a Plan_Diffusion'!L286)</f>
        <v/>
      </c>
      <c r="T831" s="7" t="str">
        <f>IF('Section 10a Plan_Diffusion'!M286="","",'Section 10a Plan_Diffusion'!M286)</f>
        <v/>
      </c>
      <c r="U831" s="7" t="str">
        <f>IF('Section 10a Plan_Diffusion'!N286="","",'Section 10a Plan_Diffusion'!N286)</f>
        <v/>
      </c>
      <c r="V831" s="7">
        <f>'Section 10a Plan_Diffusion'!O286</f>
        <v>0</v>
      </c>
      <c r="W831" s="36">
        <f>'Section 10a Plan_Diffusion'!P286</f>
        <v>0</v>
      </c>
      <c r="X831" s="36">
        <f>'Section 10a Plan_Diffusion'!Q286</f>
        <v>0</v>
      </c>
      <c r="Y831" s="36">
        <f>'Section 10a Plan_Diffusion'!R286</f>
        <v>0</v>
      </c>
      <c r="Z831" s="36">
        <f>'Section 10a Plan_Diffusion'!S286</f>
        <v>0</v>
      </c>
      <c r="AA831" s="7">
        <f>'Section 10a Plan_Diffusion'!T286</f>
        <v>0</v>
      </c>
      <c r="AB831" s="7">
        <f>'Section 10a Plan_Diffusion'!U286</f>
        <v>0</v>
      </c>
    </row>
    <row r="832" spans="1:28">
      <c r="A832" s="7">
        <f>'Identification '!$F$11</f>
        <v>0</v>
      </c>
      <c r="B832" s="1276" t="str">
        <f>IF(AND('Identification '!$F$11="",'Identification '!$F$15&lt;&gt;""),'Identification '!$F$15,IF('Identification '!$F$11="","",IF('Identification '!$F$13="Inscrire le nom de votre organisme dans la cellule F15",'Identification '!$F$15,'Identification '!$F$13)))</f>
        <v/>
      </c>
      <c r="C832" s="7" t="str">
        <f>REF!$BM$8</f>
        <v>2026-2027</v>
      </c>
      <c r="D832" s="7" t="s">
        <v>3185</v>
      </c>
      <c r="E832" s="43" t="str">
        <f>'Identification '!$F$17</f>
        <v/>
      </c>
      <c r="F832" s="7" t="str">
        <f>'Identification '!$G$18</f>
        <v/>
      </c>
      <c r="G832" s="167" t="str">
        <f>IF('Section 10a Plan_Diffusion'!$D$6="","",'Section 10a Plan_Diffusion'!$D$6)</f>
        <v/>
      </c>
      <c r="H832" s="7" t="str">
        <f>IF('Section 10a Plan_Diffusion'!$D$8="","",'Section 10a Plan_Diffusion'!$D$8)</f>
        <v/>
      </c>
      <c r="I832" s="7" t="str">
        <f>IF('Section 10a Plan_Diffusion'!$K$8="","",'Section 10a Plan_Diffusion'!$K$8)</f>
        <v/>
      </c>
      <c r="J832" s="43" t="str">
        <f>IF('Section 10a Plan_Diffusion'!C287="","",'Section 10a Plan_Diffusion'!C287)</f>
        <v/>
      </c>
      <c r="K832" s="1177" t="str">
        <f>IF('Section 10a Plan_Diffusion'!D287="","",'Section 10a Plan_Diffusion'!D287)</f>
        <v/>
      </c>
      <c r="L832" s="43" t="str">
        <f>IF('Section 10a Plan_Diffusion'!E287="","",IF('Section 10a Plan_Diffusion'!E287="«Choisir»","",'Section 10a Plan_Diffusion'!E287))</f>
        <v/>
      </c>
      <c r="M832" s="43" t="str">
        <f>IF('Section 10a Plan_Diffusion'!F287="","",IF('Section 10a Plan_Diffusion'!F287="«Choisir»","",'Section 10a Plan_Diffusion'!F287))</f>
        <v/>
      </c>
      <c r="N832" s="43" t="str">
        <f>IF('Section 10a Plan_Diffusion'!G287="","",'Section 10a Plan_Diffusion'!G287)</f>
        <v/>
      </c>
      <c r="O832" s="43" t="str">
        <f>IF('Section 10a Plan_Diffusion'!H287="","",'Section 10a Plan_Diffusion'!H287)</f>
        <v/>
      </c>
      <c r="P832" s="43" t="str">
        <f>IF('Section 10a Plan_Diffusion'!I287="","",IF('Section 10a Plan_Diffusion'!I287="«Choisir»","",'Section 10a Plan_Diffusion'!I287))</f>
        <v/>
      </c>
      <c r="Q832" s="43" t="str">
        <f>IF('Section 10a Plan_Diffusion'!J287="","",IF('Section 10a Plan_Diffusion'!J287="«Choisir»","",'Section 10a Plan_Diffusion'!J287))</f>
        <v/>
      </c>
      <c r="R832" s="7" t="str">
        <f>IF('Section 10a Plan_Diffusion'!K287="","",'Section 10a Plan_Diffusion'!K287)</f>
        <v/>
      </c>
      <c r="S832" s="7" t="str">
        <f>IF('Section 10a Plan_Diffusion'!L287="","",'Section 10a Plan_Diffusion'!L287)</f>
        <v/>
      </c>
      <c r="T832" s="7" t="str">
        <f>IF('Section 10a Plan_Diffusion'!M287="","",'Section 10a Plan_Diffusion'!M287)</f>
        <v/>
      </c>
      <c r="U832" s="7" t="str">
        <f>IF('Section 10a Plan_Diffusion'!N287="","",'Section 10a Plan_Diffusion'!N287)</f>
        <v/>
      </c>
      <c r="V832" s="7">
        <f>'Section 10a Plan_Diffusion'!O287</f>
        <v>0</v>
      </c>
      <c r="W832" s="36">
        <f>'Section 10a Plan_Diffusion'!P287</f>
        <v>0</v>
      </c>
      <c r="X832" s="36">
        <f>'Section 10a Plan_Diffusion'!Q287</f>
        <v>0</v>
      </c>
      <c r="Y832" s="36">
        <f>'Section 10a Plan_Diffusion'!R287</f>
        <v>0</v>
      </c>
      <c r="Z832" s="36">
        <f>'Section 10a Plan_Diffusion'!S287</f>
        <v>0</v>
      </c>
      <c r="AA832" s="7">
        <f>'Section 10a Plan_Diffusion'!T287</f>
        <v>0</v>
      </c>
      <c r="AB832" s="7">
        <f>'Section 10a Plan_Diffusion'!U287</f>
        <v>0</v>
      </c>
    </row>
    <row r="833" spans="1:28">
      <c r="A833" s="7">
        <f>'Identification '!$F$11</f>
        <v>0</v>
      </c>
      <c r="B833" s="1276" t="str">
        <f>IF(AND('Identification '!$F$11="",'Identification '!$F$15&lt;&gt;""),'Identification '!$F$15,IF('Identification '!$F$11="","",IF('Identification '!$F$13="Inscrire le nom de votre organisme dans la cellule F15",'Identification '!$F$15,'Identification '!$F$13)))</f>
        <v/>
      </c>
      <c r="C833" s="7" t="str">
        <f>REF!$BM$8</f>
        <v>2026-2027</v>
      </c>
      <c r="D833" s="7" t="s">
        <v>3185</v>
      </c>
      <c r="E833" s="43" t="str">
        <f>'Identification '!$F$17</f>
        <v/>
      </c>
      <c r="F833" s="7" t="str">
        <f>'Identification '!$G$18</f>
        <v/>
      </c>
      <c r="G833" s="167" t="str">
        <f>IF('Section 10a Plan_Diffusion'!$D$6="","",'Section 10a Plan_Diffusion'!$D$6)</f>
        <v/>
      </c>
      <c r="H833" s="7" t="str">
        <f>IF('Section 10a Plan_Diffusion'!$D$8="","",'Section 10a Plan_Diffusion'!$D$8)</f>
        <v/>
      </c>
      <c r="I833" s="7" t="str">
        <f>IF('Section 10a Plan_Diffusion'!$K$8="","",'Section 10a Plan_Diffusion'!$K$8)</f>
        <v/>
      </c>
      <c r="J833" s="43" t="str">
        <f>IF('Section 10a Plan_Diffusion'!C288="","",'Section 10a Plan_Diffusion'!C288)</f>
        <v/>
      </c>
      <c r="K833" s="1177" t="str">
        <f>IF('Section 10a Plan_Diffusion'!D288="","",'Section 10a Plan_Diffusion'!D288)</f>
        <v/>
      </c>
      <c r="L833" s="43" t="str">
        <f>IF('Section 10a Plan_Diffusion'!E288="","",IF('Section 10a Plan_Diffusion'!E288="«Choisir»","",'Section 10a Plan_Diffusion'!E288))</f>
        <v/>
      </c>
      <c r="M833" s="43" t="str">
        <f>IF('Section 10a Plan_Diffusion'!F288="","",IF('Section 10a Plan_Diffusion'!F288="«Choisir»","",'Section 10a Plan_Diffusion'!F288))</f>
        <v/>
      </c>
      <c r="N833" s="43" t="str">
        <f>IF('Section 10a Plan_Diffusion'!G288="","",'Section 10a Plan_Diffusion'!G288)</f>
        <v/>
      </c>
      <c r="O833" s="43" t="str">
        <f>IF('Section 10a Plan_Diffusion'!H288="","",'Section 10a Plan_Diffusion'!H288)</f>
        <v/>
      </c>
      <c r="P833" s="43" t="str">
        <f>IF('Section 10a Plan_Diffusion'!I288="","",IF('Section 10a Plan_Diffusion'!I288="«Choisir»","",'Section 10a Plan_Diffusion'!I288))</f>
        <v/>
      </c>
      <c r="Q833" s="43" t="str">
        <f>IF('Section 10a Plan_Diffusion'!J288="","",IF('Section 10a Plan_Diffusion'!J288="«Choisir»","",'Section 10a Plan_Diffusion'!J288))</f>
        <v/>
      </c>
      <c r="R833" s="7" t="str">
        <f>IF('Section 10a Plan_Diffusion'!K288="","",'Section 10a Plan_Diffusion'!K288)</f>
        <v/>
      </c>
      <c r="S833" s="7" t="str">
        <f>IF('Section 10a Plan_Diffusion'!L288="","",'Section 10a Plan_Diffusion'!L288)</f>
        <v/>
      </c>
      <c r="T833" s="7" t="str">
        <f>IF('Section 10a Plan_Diffusion'!M288="","",'Section 10a Plan_Diffusion'!M288)</f>
        <v/>
      </c>
      <c r="U833" s="7" t="str">
        <f>IF('Section 10a Plan_Diffusion'!N288="","",'Section 10a Plan_Diffusion'!N288)</f>
        <v/>
      </c>
      <c r="V833" s="7">
        <f>'Section 10a Plan_Diffusion'!O288</f>
        <v>0</v>
      </c>
      <c r="W833" s="36">
        <f>'Section 10a Plan_Diffusion'!P288</f>
        <v>0</v>
      </c>
      <c r="X833" s="36">
        <f>'Section 10a Plan_Diffusion'!Q288</f>
        <v>0</v>
      </c>
      <c r="Y833" s="36">
        <f>'Section 10a Plan_Diffusion'!R288</f>
        <v>0</v>
      </c>
      <c r="Z833" s="36">
        <f>'Section 10a Plan_Diffusion'!S288</f>
        <v>0</v>
      </c>
      <c r="AA833" s="7">
        <f>'Section 10a Plan_Diffusion'!T288</f>
        <v>0</v>
      </c>
      <c r="AB833" s="7">
        <f>'Section 10a Plan_Diffusion'!U288</f>
        <v>0</v>
      </c>
    </row>
    <row r="834" spans="1:28">
      <c r="A834" s="7">
        <f>'Identification '!$F$11</f>
        <v>0</v>
      </c>
      <c r="B834" s="1276" t="str">
        <f>IF(AND('Identification '!$F$11="",'Identification '!$F$15&lt;&gt;""),'Identification '!$F$15,IF('Identification '!$F$11="","",IF('Identification '!$F$13="Inscrire le nom de votre organisme dans la cellule F15",'Identification '!$F$15,'Identification '!$F$13)))</f>
        <v/>
      </c>
      <c r="C834" s="7" t="str">
        <f>REF!$BM$8</f>
        <v>2026-2027</v>
      </c>
      <c r="D834" s="7" t="s">
        <v>3185</v>
      </c>
      <c r="E834" s="43" t="str">
        <f>'Identification '!$F$17</f>
        <v/>
      </c>
      <c r="F834" s="7" t="str">
        <f>'Identification '!$G$18</f>
        <v/>
      </c>
      <c r="G834" s="167" t="str">
        <f>IF('Section 10a Plan_Diffusion'!$D$6="","",'Section 10a Plan_Diffusion'!$D$6)</f>
        <v/>
      </c>
      <c r="H834" s="7" t="str">
        <f>IF('Section 10a Plan_Diffusion'!$D$8="","",'Section 10a Plan_Diffusion'!$D$8)</f>
        <v/>
      </c>
      <c r="I834" s="7" t="str">
        <f>IF('Section 10a Plan_Diffusion'!$K$8="","",'Section 10a Plan_Diffusion'!$K$8)</f>
        <v/>
      </c>
      <c r="J834" s="43" t="str">
        <f>IF('Section 10a Plan_Diffusion'!C289="","",'Section 10a Plan_Diffusion'!C289)</f>
        <v/>
      </c>
      <c r="K834" s="1177" t="str">
        <f>IF('Section 10a Plan_Diffusion'!D289="","",'Section 10a Plan_Diffusion'!D289)</f>
        <v/>
      </c>
      <c r="L834" s="43" t="str">
        <f>IF('Section 10a Plan_Diffusion'!E289="","",IF('Section 10a Plan_Diffusion'!E289="«Choisir»","",'Section 10a Plan_Diffusion'!E289))</f>
        <v/>
      </c>
      <c r="M834" s="43" t="str">
        <f>IF('Section 10a Plan_Diffusion'!F289="","",IF('Section 10a Plan_Diffusion'!F289="«Choisir»","",'Section 10a Plan_Diffusion'!F289))</f>
        <v/>
      </c>
      <c r="N834" s="43" t="str">
        <f>IF('Section 10a Plan_Diffusion'!G289="","",'Section 10a Plan_Diffusion'!G289)</f>
        <v/>
      </c>
      <c r="O834" s="43" t="str">
        <f>IF('Section 10a Plan_Diffusion'!H289="","",'Section 10a Plan_Diffusion'!H289)</f>
        <v/>
      </c>
      <c r="P834" s="43" t="str">
        <f>IF('Section 10a Plan_Diffusion'!I289="","",IF('Section 10a Plan_Diffusion'!I289="«Choisir»","",'Section 10a Plan_Diffusion'!I289))</f>
        <v/>
      </c>
      <c r="Q834" s="43" t="str">
        <f>IF('Section 10a Plan_Diffusion'!J289="","",IF('Section 10a Plan_Diffusion'!J289="«Choisir»","",'Section 10a Plan_Diffusion'!J289))</f>
        <v/>
      </c>
      <c r="R834" s="7" t="str">
        <f>IF('Section 10a Plan_Diffusion'!K289="","",'Section 10a Plan_Diffusion'!K289)</f>
        <v/>
      </c>
      <c r="S834" s="7" t="str">
        <f>IF('Section 10a Plan_Diffusion'!L289="","",'Section 10a Plan_Diffusion'!L289)</f>
        <v/>
      </c>
      <c r="T834" s="7" t="str">
        <f>IF('Section 10a Plan_Diffusion'!M289="","",'Section 10a Plan_Diffusion'!M289)</f>
        <v/>
      </c>
      <c r="U834" s="7" t="str">
        <f>IF('Section 10a Plan_Diffusion'!N289="","",'Section 10a Plan_Diffusion'!N289)</f>
        <v/>
      </c>
      <c r="V834" s="7">
        <f>'Section 10a Plan_Diffusion'!O289</f>
        <v>0</v>
      </c>
      <c r="W834" s="36">
        <f>'Section 10a Plan_Diffusion'!P289</f>
        <v>0</v>
      </c>
      <c r="X834" s="36">
        <f>'Section 10a Plan_Diffusion'!Q289</f>
        <v>0</v>
      </c>
      <c r="Y834" s="36">
        <f>'Section 10a Plan_Diffusion'!R289</f>
        <v>0</v>
      </c>
      <c r="Z834" s="36">
        <f>'Section 10a Plan_Diffusion'!S289</f>
        <v>0</v>
      </c>
      <c r="AA834" s="7">
        <f>'Section 10a Plan_Diffusion'!T289</f>
        <v>0</v>
      </c>
      <c r="AB834" s="7">
        <f>'Section 10a Plan_Diffusion'!U289</f>
        <v>0</v>
      </c>
    </row>
    <row r="835" spans="1:28">
      <c r="A835" s="7">
        <f>'Identification '!$F$11</f>
        <v>0</v>
      </c>
      <c r="B835" s="1276" t="str">
        <f>IF(AND('Identification '!$F$11="",'Identification '!$F$15&lt;&gt;""),'Identification '!$F$15,IF('Identification '!$F$11="","",IF('Identification '!$F$13="Inscrire le nom de votre organisme dans la cellule F15",'Identification '!$F$15,'Identification '!$F$13)))</f>
        <v/>
      </c>
      <c r="C835" s="7" t="str">
        <f>REF!$BM$8</f>
        <v>2026-2027</v>
      </c>
      <c r="D835" s="7" t="s">
        <v>3185</v>
      </c>
      <c r="E835" s="43" t="str">
        <f>'Identification '!$F$17</f>
        <v/>
      </c>
      <c r="F835" s="7" t="str">
        <f>'Identification '!$G$18</f>
        <v/>
      </c>
      <c r="G835" s="167" t="str">
        <f>IF('Section 10a Plan_Diffusion'!$D$6="","",'Section 10a Plan_Diffusion'!$D$6)</f>
        <v/>
      </c>
      <c r="H835" s="7" t="str">
        <f>IF('Section 10a Plan_Diffusion'!$D$8="","",'Section 10a Plan_Diffusion'!$D$8)</f>
        <v/>
      </c>
      <c r="I835" s="7" t="str">
        <f>IF('Section 10a Plan_Diffusion'!$K$8="","",'Section 10a Plan_Diffusion'!$K$8)</f>
        <v/>
      </c>
      <c r="J835" s="43" t="str">
        <f>IF('Section 10a Plan_Diffusion'!C290="","",'Section 10a Plan_Diffusion'!C290)</f>
        <v/>
      </c>
      <c r="K835" s="1177" t="str">
        <f>IF('Section 10a Plan_Diffusion'!D290="","",'Section 10a Plan_Diffusion'!D290)</f>
        <v/>
      </c>
      <c r="L835" s="43" t="str">
        <f>IF('Section 10a Plan_Diffusion'!E290="","",IF('Section 10a Plan_Diffusion'!E290="«Choisir»","",'Section 10a Plan_Diffusion'!E290))</f>
        <v/>
      </c>
      <c r="M835" s="43" t="str">
        <f>IF('Section 10a Plan_Diffusion'!F290="","",IF('Section 10a Plan_Diffusion'!F290="«Choisir»","",'Section 10a Plan_Diffusion'!F290))</f>
        <v/>
      </c>
      <c r="N835" s="43" t="str">
        <f>IF('Section 10a Plan_Diffusion'!G290="","",'Section 10a Plan_Diffusion'!G290)</f>
        <v/>
      </c>
      <c r="O835" s="43" t="str">
        <f>IF('Section 10a Plan_Diffusion'!H290="","",'Section 10a Plan_Diffusion'!H290)</f>
        <v/>
      </c>
      <c r="P835" s="43" t="str">
        <f>IF('Section 10a Plan_Diffusion'!I290="","",IF('Section 10a Plan_Diffusion'!I290="«Choisir»","",'Section 10a Plan_Diffusion'!I290))</f>
        <v/>
      </c>
      <c r="Q835" s="43" t="str">
        <f>IF('Section 10a Plan_Diffusion'!J290="","",IF('Section 10a Plan_Diffusion'!J290="«Choisir»","",'Section 10a Plan_Diffusion'!J290))</f>
        <v/>
      </c>
      <c r="R835" s="7" t="str">
        <f>IF('Section 10a Plan_Diffusion'!K290="","",'Section 10a Plan_Diffusion'!K290)</f>
        <v/>
      </c>
      <c r="S835" s="7" t="str">
        <f>IF('Section 10a Plan_Diffusion'!L290="","",'Section 10a Plan_Diffusion'!L290)</f>
        <v/>
      </c>
      <c r="T835" s="7" t="str">
        <f>IF('Section 10a Plan_Diffusion'!M290="","",'Section 10a Plan_Diffusion'!M290)</f>
        <v/>
      </c>
      <c r="U835" s="7" t="str">
        <f>IF('Section 10a Plan_Diffusion'!N290="","",'Section 10a Plan_Diffusion'!N290)</f>
        <v/>
      </c>
      <c r="V835" s="7">
        <f>'Section 10a Plan_Diffusion'!O290</f>
        <v>0</v>
      </c>
      <c r="W835" s="36">
        <f>'Section 10a Plan_Diffusion'!P290</f>
        <v>0</v>
      </c>
      <c r="X835" s="36">
        <f>'Section 10a Plan_Diffusion'!Q290</f>
        <v>0</v>
      </c>
      <c r="Y835" s="36">
        <f>'Section 10a Plan_Diffusion'!R290</f>
        <v>0</v>
      </c>
      <c r="Z835" s="36">
        <f>'Section 10a Plan_Diffusion'!S290</f>
        <v>0</v>
      </c>
      <c r="AA835" s="7">
        <f>'Section 10a Plan_Diffusion'!T290</f>
        <v>0</v>
      </c>
      <c r="AB835" s="7">
        <f>'Section 10a Plan_Diffusion'!U290</f>
        <v>0</v>
      </c>
    </row>
    <row r="836" spans="1:28">
      <c r="A836" s="7">
        <f>'Identification '!$F$11</f>
        <v>0</v>
      </c>
      <c r="B836" s="1276" t="str">
        <f>IF(AND('Identification '!$F$11="",'Identification '!$F$15&lt;&gt;""),'Identification '!$F$15,IF('Identification '!$F$11="","",IF('Identification '!$F$13="Inscrire le nom de votre organisme dans la cellule F15",'Identification '!$F$15,'Identification '!$F$13)))</f>
        <v/>
      </c>
      <c r="C836" s="7" t="str">
        <f>REF!$BM$8</f>
        <v>2026-2027</v>
      </c>
      <c r="D836" s="7" t="s">
        <v>3185</v>
      </c>
      <c r="E836" s="43" t="str">
        <f>'Identification '!$F$17</f>
        <v/>
      </c>
      <c r="F836" s="7" t="str">
        <f>'Identification '!$G$18</f>
        <v/>
      </c>
      <c r="G836" s="167" t="str">
        <f>IF('Section 10a Plan_Diffusion'!$D$6="","",'Section 10a Plan_Diffusion'!$D$6)</f>
        <v/>
      </c>
      <c r="H836" s="7" t="str">
        <f>IF('Section 10a Plan_Diffusion'!$D$8="","",'Section 10a Plan_Diffusion'!$D$8)</f>
        <v/>
      </c>
      <c r="I836" s="7" t="str">
        <f>IF('Section 10a Plan_Diffusion'!$K$8="","",'Section 10a Plan_Diffusion'!$K$8)</f>
        <v/>
      </c>
      <c r="J836" s="43" t="str">
        <f>IF('Section 10a Plan_Diffusion'!C291="","",'Section 10a Plan_Diffusion'!C291)</f>
        <v/>
      </c>
      <c r="K836" s="1177" t="str">
        <f>IF('Section 10a Plan_Diffusion'!D291="","",'Section 10a Plan_Diffusion'!D291)</f>
        <v/>
      </c>
      <c r="L836" s="43" t="str">
        <f>IF('Section 10a Plan_Diffusion'!E291="","",IF('Section 10a Plan_Diffusion'!E291="«Choisir»","",'Section 10a Plan_Diffusion'!E291))</f>
        <v/>
      </c>
      <c r="M836" s="43" t="str">
        <f>IF('Section 10a Plan_Diffusion'!F291="","",IF('Section 10a Plan_Diffusion'!F291="«Choisir»","",'Section 10a Plan_Diffusion'!F291))</f>
        <v/>
      </c>
      <c r="N836" s="43" t="str">
        <f>IF('Section 10a Plan_Diffusion'!G291="","",'Section 10a Plan_Diffusion'!G291)</f>
        <v/>
      </c>
      <c r="O836" s="43" t="str">
        <f>IF('Section 10a Plan_Diffusion'!H291="","",'Section 10a Plan_Diffusion'!H291)</f>
        <v/>
      </c>
      <c r="P836" s="43" t="str">
        <f>IF('Section 10a Plan_Diffusion'!I291="","",IF('Section 10a Plan_Diffusion'!I291="«Choisir»","",'Section 10a Plan_Diffusion'!I291))</f>
        <v/>
      </c>
      <c r="Q836" s="43" t="str">
        <f>IF('Section 10a Plan_Diffusion'!J291="","",IF('Section 10a Plan_Diffusion'!J291="«Choisir»","",'Section 10a Plan_Diffusion'!J291))</f>
        <v/>
      </c>
      <c r="R836" s="7" t="str">
        <f>IF('Section 10a Plan_Diffusion'!K291="","",'Section 10a Plan_Diffusion'!K291)</f>
        <v/>
      </c>
      <c r="S836" s="7" t="str">
        <f>IF('Section 10a Plan_Diffusion'!L291="","",'Section 10a Plan_Diffusion'!L291)</f>
        <v/>
      </c>
      <c r="T836" s="7" t="str">
        <f>IF('Section 10a Plan_Diffusion'!M291="","",'Section 10a Plan_Diffusion'!M291)</f>
        <v/>
      </c>
      <c r="U836" s="7" t="str">
        <f>IF('Section 10a Plan_Diffusion'!N291="","",'Section 10a Plan_Diffusion'!N291)</f>
        <v/>
      </c>
      <c r="V836" s="7">
        <f>'Section 10a Plan_Diffusion'!O291</f>
        <v>0</v>
      </c>
      <c r="W836" s="36">
        <f>'Section 10a Plan_Diffusion'!P291</f>
        <v>0</v>
      </c>
      <c r="X836" s="36">
        <f>'Section 10a Plan_Diffusion'!Q291</f>
        <v>0</v>
      </c>
      <c r="Y836" s="36">
        <f>'Section 10a Plan_Diffusion'!R291</f>
        <v>0</v>
      </c>
      <c r="Z836" s="36">
        <f>'Section 10a Plan_Diffusion'!S291</f>
        <v>0</v>
      </c>
      <c r="AA836" s="7">
        <f>'Section 10a Plan_Diffusion'!T291</f>
        <v>0</v>
      </c>
      <c r="AB836" s="7">
        <f>'Section 10a Plan_Diffusion'!U291</f>
        <v>0</v>
      </c>
    </row>
    <row r="837" spans="1:28">
      <c r="A837" s="7">
        <f>'Identification '!$F$11</f>
        <v>0</v>
      </c>
      <c r="B837" s="1276" t="str">
        <f>IF(AND('Identification '!$F$11="",'Identification '!$F$15&lt;&gt;""),'Identification '!$F$15,IF('Identification '!$F$11="","",IF('Identification '!$F$13="Inscrire le nom de votre organisme dans la cellule F15",'Identification '!$F$15,'Identification '!$F$13)))</f>
        <v/>
      </c>
      <c r="C837" s="7" t="str">
        <f>REF!$BM$8</f>
        <v>2026-2027</v>
      </c>
      <c r="D837" s="7" t="s">
        <v>3185</v>
      </c>
      <c r="E837" s="43" t="str">
        <f>'Identification '!$F$17</f>
        <v/>
      </c>
      <c r="F837" s="7" t="str">
        <f>'Identification '!$G$18</f>
        <v/>
      </c>
      <c r="G837" s="167" t="str">
        <f>IF('Section 10a Plan_Diffusion'!$D$6="","",'Section 10a Plan_Diffusion'!$D$6)</f>
        <v/>
      </c>
      <c r="H837" s="7" t="str">
        <f>IF('Section 10a Plan_Diffusion'!$D$8="","",'Section 10a Plan_Diffusion'!$D$8)</f>
        <v/>
      </c>
      <c r="I837" s="7" t="str">
        <f>IF('Section 10a Plan_Diffusion'!$K$8="","",'Section 10a Plan_Diffusion'!$K$8)</f>
        <v/>
      </c>
      <c r="J837" s="43" t="str">
        <f>IF('Section 10a Plan_Diffusion'!C292="","",'Section 10a Plan_Diffusion'!C292)</f>
        <v/>
      </c>
      <c r="K837" s="1177" t="str">
        <f>IF('Section 10a Plan_Diffusion'!D292="","",'Section 10a Plan_Diffusion'!D292)</f>
        <v/>
      </c>
      <c r="L837" s="43" t="str">
        <f>IF('Section 10a Plan_Diffusion'!E292="","",IF('Section 10a Plan_Diffusion'!E292="«Choisir»","",'Section 10a Plan_Diffusion'!E292))</f>
        <v/>
      </c>
      <c r="M837" s="43" t="str">
        <f>IF('Section 10a Plan_Diffusion'!F292="","",IF('Section 10a Plan_Diffusion'!F292="«Choisir»","",'Section 10a Plan_Diffusion'!F292))</f>
        <v/>
      </c>
      <c r="N837" s="43" t="str">
        <f>IF('Section 10a Plan_Diffusion'!G292="","",'Section 10a Plan_Diffusion'!G292)</f>
        <v/>
      </c>
      <c r="O837" s="43" t="str">
        <f>IF('Section 10a Plan_Diffusion'!H292="","",'Section 10a Plan_Diffusion'!H292)</f>
        <v/>
      </c>
      <c r="P837" s="43" t="str">
        <f>IF('Section 10a Plan_Diffusion'!I292="","",IF('Section 10a Plan_Diffusion'!I292="«Choisir»","",'Section 10a Plan_Diffusion'!I292))</f>
        <v/>
      </c>
      <c r="Q837" s="43" t="str">
        <f>IF('Section 10a Plan_Diffusion'!J292="","",IF('Section 10a Plan_Diffusion'!J292="«Choisir»","",'Section 10a Plan_Diffusion'!J292))</f>
        <v/>
      </c>
      <c r="R837" s="7" t="str">
        <f>IF('Section 10a Plan_Diffusion'!K292="","",'Section 10a Plan_Diffusion'!K292)</f>
        <v/>
      </c>
      <c r="S837" s="7" t="str">
        <f>IF('Section 10a Plan_Diffusion'!L292="","",'Section 10a Plan_Diffusion'!L292)</f>
        <v/>
      </c>
      <c r="T837" s="7" t="str">
        <f>IF('Section 10a Plan_Diffusion'!M292="","",'Section 10a Plan_Diffusion'!M292)</f>
        <v/>
      </c>
      <c r="U837" s="7" t="str">
        <f>IF('Section 10a Plan_Diffusion'!N292="","",'Section 10a Plan_Diffusion'!N292)</f>
        <v/>
      </c>
      <c r="V837" s="7">
        <f>'Section 10a Plan_Diffusion'!O292</f>
        <v>0</v>
      </c>
      <c r="W837" s="36">
        <f>'Section 10a Plan_Diffusion'!P292</f>
        <v>0</v>
      </c>
      <c r="X837" s="36">
        <f>'Section 10a Plan_Diffusion'!Q292</f>
        <v>0</v>
      </c>
      <c r="Y837" s="36">
        <f>'Section 10a Plan_Diffusion'!R292</f>
        <v>0</v>
      </c>
      <c r="Z837" s="36">
        <f>'Section 10a Plan_Diffusion'!S292</f>
        <v>0</v>
      </c>
      <c r="AA837" s="7">
        <f>'Section 10a Plan_Diffusion'!T292</f>
        <v>0</v>
      </c>
      <c r="AB837" s="7">
        <f>'Section 10a Plan_Diffusion'!U292</f>
        <v>0</v>
      </c>
    </row>
    <row r="838" spans="1:28">
      <c r="A838" s="7">
        <f>'Identification '!$F$11</f>
        <v>0</v>
      </c>
      <c r="B838" s="1276" t="str">
        <f>IF(AND('Identification '!$F$11="",'Identification '!$F$15&lt;&gt;""),'Identification '!$F$15,IF('Identification '!$F$11="","",IF('Identification '!$F$13="Inscrire le nom de votre organisme dans la cellule F15",'Identification '!$F$15,'Identification '!$F$13)))</f>
        <v/>
      </c>
      <c r="C838" s="7" t="str">
        <f>REF!$BM$8</f>
        <v>2026-2027</v>
      </c>
      <c r="D838" s="7" t="s">
        <v>3185</v>
      </c>
      <c r="E838" s="43" t="str">
        <f>'Identification '!$F$17</f>
        <v/>
      </c>
      <c r="F838" s="7" t="str">
        <f>'Identification '!$G$18</f>
        <v/>
      </c>
      <c r="G838" s="167" t="str">
        <f>IF('Section 10a Plan_Diffusion'!$D$6="","",'Section 10a Plan_Diffusion'!$D$6)</f>
        <v/>
      </c>
      <c r="H838" s="7" t="str">
        <f>IF('Section 10a Plan_Diffusion'!$D$8="","",'Section 10a Plan_Diffusion'!$D$8)</f>
        <v/>
      </c>
      <c r="I838" s="7" t="str">
        <f>IF('Section 10a Plan_Diffusion'!$K$8="","",'Section 10a Plan_Diffusion'!$K$8)</f>
        <v/>
      </c>
      <c r="J838" s="43" t="str">
        <f>IF('Section 10a Plan_Diffusion'!C293="","",'Section 10a Plan_Diffusion'!C293)</f>
        <v/>
      </c>
      <c r="K838" s="1177" t="str">
        <f>IF('Section 10a Plan_Diffusion'!D293="","",'Section 10a Plan_Diffusion'!D293)</f>
        <v/>
      </c>
      <c r="L838" s="43" t="str">
        <f>IF('Section 10a Plan_Diffusion'!E293="","",IF('Section 10a Plan_Diffusion'!E293="«Choisir»","",'Section 10a Plan_Diffusion'!E293))</f>
        <v/>
      </c>
      <c r="M838" s="43" t="str">
        <f>IF('Section 10a Plan_Diffusion'!F293="","",IF('Section 10a Plan_Diffusion'!F293="«Choisir»","",'Section 10a Plan_Diffusion'!F293))</f>
        <v/>
      </c>
      <c r="N838" s="43" t="str">
        <f>IF('Section 10a Plan_Diffusion'!G293="","",'Section 10a Plan_Diffusion'!G293)</f>
        <v/>
      </c>
      <c r="O838" s="43" t="str">
        <f>IF('Section 10a Plan_Diffusion'!H293="","",'Section 10a Plan_Diffusion'!H293)</f>
        <v/>
      </c>
      <c r="P838" s="43" t="str">
        <f>IF('Section 10a Plan_Diffusion'!I293="","",IF('Section 10a Plan_Diffusion'!I293="«Choisir»","",'Section 10a Plan_Diffusion'!I293))</f>
        <v/>
      </c>
      <c r="Q838" s="43" t="str">
        <f>IF('Section 10a Plan_Diffusion'!J293="","",IF('Section 10a Plan_Diffusion'!J293="«Choisir»","",'Section 10a Plan_Diffusion'!J293))</f>
        <v/>
      </c>
      <c r="R838" s="7" t="str">
        <f>IF('Section 10a Plan_Diffusion'!K293="","",'Section 10a Plan_Diffusion'!K293)</f>
        <v/>
      </c>
      <c r="S838" s="7" t="str">
        <f>IF('Section 10a Plan_Diffusion'!L293="","",'Section 10a Plan_Diffusion'!L293)</f>
        <v/>
      </c>
      <c r="T838" s="7" t="str">
        <f>IF('Section 10a Plan_Diffusion'!M293="","",'Section 10a Plan_Diffusion'!M293)</f>
        <v/>
      </c>
      <c r="U838" s="7" t="str">
        <f>IF('Section 10a Plan_Diffusion'!N293="","",'Section 10a Plan_Diffusion'!N293)</f>
        <v/>
      </c>
      <c r="V838" s="7">
        <f>'Section 10a Plan_Diffusion'!O293</f>
        <v>0</v>
      </c>
      <c r="W838" s="36">
        <f>'Section 10a Plan_Diffusion'!P293</f>
        <v>0</v>
      </c>
      <c r="X838" s="36">
        <f>'Section 10a Plan_Diffusion'!Q293</f>
        <v>0</v>
      </c>
      <c r="Y838" s="36">
        <f>'Section 10a Plan_Diffusion'!R293</f>
        <v>0</v>
      </c>
      <c r="Z838" s="36">
        <f>'Section 10a Plan_Diffusion'!S293</f>
        <v>0</v>
      </c>
      <c r="AA838" s="7">
        <f>'Section 10a Plan_Diffusion'!T293</f>
        <v>0</v>
      </c>
      <c r="AB838" s="7">
        <f>'Section 10a Plan_Diffusion'!U293</f>
        <v>0</v>
      </c>
    </row>
    <row r="839" spans="1:28">
      <c r="A839" s="7">
        <f>'Identification '!$F$11</f>
        <v>0</v>
      </c>
      <c r="B839" s="1276" t="str">
        <f>IF(AND('Identification '!$F$11="",'Identification '!$F$15&lt;&gt;""),'Identification '!$F$15,IF('Identification '!$F$11="","",IF('Identification '!$F$13="Inscrire le nom de votre organisme dans la cellule F15",'Identification '!$F$15,'Identification '!$F$13)))</f>
        <v/>
      </c>
      <c r="C839" s="7" t="str">
        <f>REF!$BM$8</f>
        <v>2026-2027</v>
      </c>
      <c r="D839" s="7" t="s">
        <v>3185</v>
      </c>
      <c r="E839" s="43" t="str">
        <f>'Identification '!$F$17</f>
        <v/>
      </c>
      <c r="F839" s="7" t="str">
        <f>'Identification '!$G$18</f>
        <v/>
      </c>
      <c r="G839" s="167" t="str">
        <f>IF('Section 10a Plan_Diffusion'!$D$6="","",'Section 10a Plan_Diffusion'!$D$6)</f>
        <v/>
      </c>
      <c r="H839" s="7" t="str">
        <f>IF('Section 10a Plan_Diffusion'!$D$8="","",'Section 10a Plan_Diffusion'!$D$8)</f>
        <v/>
      </c>
      <c r="I839" s="7" t="str">
        <f>IF('Section 10a Plan_Diffusion'!$K$8="","",'Section 10a Plan_Diffusion'!$K$8)</f>
        <v/>
      </c>
      <c r="J839" s="43" t="str">
        <f>IF('Section 10a Plan_Diffusion'!C294="","",'Section 10a Plan_Diffusion'!C294)</f>
        <v/>
      </c>
      <c r="K839" s="1177" t="str">
        <f>IF('Section 10a Plan_Diffusion'!D294="","",'Section 10a Plan_Diffusion'!D294)</f>
        <v/>
      </c>
      <c r="L839" s="43" t="str">
        <f>IF('Section 10a Plan_Diffusion'!E294="","",IF('Section 10a Plan_Diffusion'!E294="«Choisir»","",'Section 10a Plan_Diffusion'!E294))</f>
        <v/>
      </c>
      <c r="M839" s="43" t="str">
        <f>IF('Section 10a Plan_Diffusion'!F294="","",IF('Section 10a Plan_Diffusion'!F294="«Choisir»","",'Section 10a Plan_Diffusion'!F294))</f>
        <v/>
      </c>
      <c r="N839" s="43" t="str">
        <f>IF('Section 10a Plan_Diffusion'!G294="","",'Section 10a Plan_Diffusion'!G294)</f>
        <v/>
      </c>
      <c r="O839" s="43" t="str">
        <f>IF('Section 10a Plan_Diffusion'!H294="","",'Section 10a Plan_Diffusion'!H294)</f>
        <v/>
      </c>
      <c r="P839" s="43" t="str">
        <f>IF('Section 10a Plan_Diffusion'!I294="","",IF('Section 10a Plan_Diffusion'!I294="«Choisir»","",'Section 10a Plan_Diffusion'!I294))</f>
        <v/>
      </c>
      <c r="Q839" s="43" t="str">
        <f>IF('Section 10a Plan_Diffusion'!J294="","",IF('Section 10a Plan_Diffusion'!J294="«Choisir»","",'Section 10a Plan_Diffusion'!J294))</f>
        <v/>
      </c>
      <c r="R839" s="7" t="str">
        <f>IF('Section 10a Plan_Diffusion'!K294="","",'Section 10a Plan_Diffusion'!K294)</f>
        <v/>
      </c>
      <c r="S839" s="7" t="str">
        <f>IF('Section 10a Plan_Diffusion'!L294="","",'Section 10a Plan_Diffusion'!L294)</f>
        <v/>
      </c>
      <c r="T839" s="7" t="str">
        <f>IF('Section 10a Plan_Diffusion'!M294="","",'Section 10a Plan_Diffusion'!M294)</f>
        <v/>
      </c>
      <c r="U839" s="7" t="str">
        <f>IF('Section 10a Plan_Diffusion'!N294="","",'Section 10a Plan_Diffusion'!N294)</f>
        <v/>
      </c>
      <c r="V839" s="7">
        <f>'Section 10a Plan_Diffusion'!O294</f>
        <v>0</v>
      </c>
      <c r="W839" s="36">
        <f>'Section 10a Plan_Diffusion'!P294</f>
        <v>0</v>
      </c>
      <c r="X839" s="36">
        <f>'Section 10a Plan_Diffusion'!Q294</f>
        <v>0</v>
      </c>
      <c r="Y839" s="36">
        <f>'Section 10a Plan_Diffusion'!R294</f>
        <v>0</v>
      </c>
      <c r="Z839" s="36">
        <f>'Section 10a Plan_Diffusion'!S294</f>
        <v>0</v>
      </c>
      <c r="AA839" s="7">
        <f>'Section 10a Plan_Diffusion'!T294</f>
        <v>0</v>
      </c>
      <c r="AB839" s="7">
        <f>'Section 10a Plan_Diffusion'!U294</f>
        <v>0</v>
      </c>
    </row>
    <row r="840" spans="1:28">
      <c r="A840" s="7">
        <f>'Identification '!$F$11</f>
        <v>0</v>
      </c>
      <c r="B840" s="1276" t="str">
        <f>IF(AND('Identification '!$F$11="",'Identification '!$F$15&lt;&gt;""),'Identification '!$F$15,IF('Identification '!$F$11="","",IF('Identification '!$F$13="Inscrire le nom de votre organisme dans la cellule F15",'Identification '!$F$15,'Identification '!$F$13)))</f>
        <v/>
      </c>
      <c r="C840" s="7" t="str">
        <f>REF!$BM$8</f>
        <v>2026-2027</v>
      </c>
      <c r="D840" s="7" t="s">
        <v>3185</v>
      </c>
      <c r="E840" s="43" t="str">
        <f>'Identification '!$F$17</f>
        <v/>
      </c>
      <c r="F840" s="7" t="str">
        <f>'Identification '!$G$18</f>
        <v/>
      </c>
      <c r="G840" s="167" t="str">
        <f>IF('Section 10a Plan_Diffusion'!$D$6="","",'Section 10a Plan_Diffusion'!$D$6)</f>
        <v/>
      </c>
      <c r="H840" s="7" t="str">
        <f>IF('Section 10a Plan_Diffusion'!$D$8="","",'Section 10a Plan_Diffusion'!$D$8)</f>
        <v/>
      </c>
      <c r="I840" s="7" t="str">
        <f>IF('Section 10a Plan_Diffusion'!$K$8="","",'Section 10a Plan_Diffusion'!$K$8)</f>
        <v/>
      </c>
      <c r="J840" s="43" t="str">
        <f>IF('Section 10a Plan_Diffusion'!C295="","",'Section 10a Plan_Diffusion'!C295)</f>
        <v/>
      </c>
      <c r="K840" s="1177" t="str">
        <f>IF('Section 10a Plan_Diffusion'!D295="","",'Section 10a Plan_Diffusion'!D295)</f>
        <v/>
      </c>
      <c r="L840" s="43" t="str">
        <f>IF('Section 10a Plan_Diffusion'!E295="","",IF('Section 10a Plan_Diffusion'!E295="«Choisir»","",'Section 10a Plan_Diffusion'!E295))</f>
        <v/>
      </c>
      <c r="M840" s="43" t="str">
        <f>IF('Section 10a Plan_Diffusion'!F295="","",IF('Section 10a Plan_Diffusion'!F295="«Choisir»","",'Section 10a Plan_Diffusion'!F295))</f>
        <v/>
      </c>
      <c r="N840" s="43" t="str">
        <f>IF('Section 10a Plan_Diffusion'!G295="","",'Section 10a Plan_Diffusion'!G295)</f>
        <v/>
      </c>
      <c r="O840" s="43" t="str">
        <f>IF('Section 10a Plan_Diffusion'!H295="","",'Section 10a Plan_Diffusion'!H295)</f>
        <v/>
      </c>
      <c r="P840" s="43" t="str">
        <f>IF('Section 10a Plan_Diffusion'!I295="","",IF('Section 10a Plan_Diffusion'!I295="«Choisir»","",'Section 10a Plan_Diffusion'!I295))</f>
        <v/>
      </c>
      <c r="Q840" s="43" t="str">
        <f>IF('Section 10a Plan_Diffusion'!J295="","",IF('Section 10a Plan_Diffusion'!J295="«Choisir»","",'Section 10a Plan_Diffusion'!J295))</f>
        <v/>
      </c>
      <c r="R840" s="7" t="str">
        <f>IF('Section 10a Plan_Diffusion'!K295="","",'Section 10a Plan_Diffusion'!K295)</f>
        <v/>
      </c>
      <c r="S840" s="7" t="str">
        <f>IF('Section 10a Plan_Diffusion'!L295="","",'Section 10a Plan_Diffusion'!L295)</f>
        <v/>
      </c>
      <c r="T840" s="7" t="str">
        <f>IF('Section 10a Plan_Diffusion'!M295="","",'Section 10a Plan_Diffusion'!M295)</f>
        <v/>
      </c>
      <c r="U840" s="7" t="str">
        <f>IF('Section 10a Plan_Diffusion'!N295="","",'Section 10a Plan_Diffusion'!N295)</f>
        <v/>
      </c>
      <c r="V840" s="7">
        <f>'Section 10a Plan_Diffusion'!O295</f>
        <v>0</v>
      </c>
      <c r="W840" s="36">
        <f>'Section 10a Plan_Diffusion'!P295</f>
        <v>0</v>
      </c>
      <c r="X840" s="36">
        <f>'Section 10a Plan_Diffusion'!Q295</f>
        <v>0</v>
      </c>
      <c r="Y840" s="36">
        <f>'Section 10a Plan_Diffusion'!R295</f>
        <v>0</v>
      </c>
      <c r="Z840" s="36">
        <f>'Section 10a Plan_Diffusion'!S295</f>
        <v>0</v>
      </c>
      <c r="AA840" s="7">
        <f>'Section 10a Plan_Diffusion'!T295</f>
        <v>0</v>
      </c>
      <c r="AB840" s="7">
        <f>'Section 10a Plan_Diffusion'!U295</f>
        <v>0</v>
      </c>
    </row>
    <row r="841" spans="1:28">
      <c r="A841" s="7">
        <f>'Identification '!$F$11</f>
        <v>0</v>
      </c>
      <c r="B841" s="1276" t="str">
        <f>IF(AND('Identification '!$F$11="",'Identification '!$F$15&lt;&gt;""),'Identification '!$F$15,IF('Identification '!$F$11="","",IF('Identification '!$F$13="Inscrire le nom de votre organisme dans la cellule F15",'Identification '!$F$15,'Identification '!$F$13)))</f>
        <v/>
      </c>
      <c r="C841" s="7" t="str">
        <f>REF!$BM$8</f>
        <v>2026-2027</v>
      </c>
      <c r="D841" s="7" t="s">
        <v>3185</v>
      </c>
      <c r="E841" s="43" t="str">
        <f>'Identification '!$F$17</f>
        <v/>
      </c>
      <c r="F841" s="7" t="str">
        <f>'Identification '!$G$18</f>
        <v/>
      </c>
      <c r="G841" s="167" t="str">
        <f>IF('Section 10a Plan_Diffusion'!$D$6="","",'Section 10a Plan_Diffusion'!$D$6)</f>
        <v/>
      </c>
      <c r="H841" s="7" t="str">
        <f>IF('Section 10a Plan_Diffusion'!$D$8="","",'Section 10a Plan_Diffusion'!$D$8)</f>
        <v/>
      </c>
      <c r="I841" s="7" t="str">
        <f>IF('Section 10a Plan_Diffusion'!$K$8="","",'Section 10a Plan_Diffusion'!$K$8)</f>
        <v/>
      </c>
      <c r="J841" s="43" t="str">
        <f>IF('Section 10a Plan_Diffusion'!C296="","",'Section 10a Plan_Diffusion'!C296)</f>
        <v/>
      </c>
      <c r="K841" s="1177" t="str">
        <f>IF('Section 10a Plan_Diffusion'!D296="","",'Section 10a Plan_Diffusion'!D296)</f>
        <v/>
      </c>
      <c r="L841" s="43" t="str">
        <f>IF('Section 10a Plan_Diffusion'!E296="","",IF('Section 10a Plan_Diffusion'!E296="«Choisir»","",'Section 10a Plan_Diffusion'!E296))</f>
        <v/>
      </c>
      <c r="M841" s="43" t="str">
        <f>IF('Section 10a Plan_Diffusion'!F296="","",IF('Section 10a Plan_Diffusion'!F296="«Choisir»","",'Section 10a Plan_Diffusion'!F296))</f>
        <v/>
      </c>
      <c r="N841" s="43" t="str">
        <f>IF('Section 10a Plan_Diffusion'!G296="","",'Section 10a Plan_Diffusion'!G296)</f>
        <v/>
      </c>
      <c r="O841" s="43" t="str">
        <f>IF('Section 10a Plan_Diffusion'!H296="","",'Section 10a Plan_Diffusion'!H296)</f>
        <v/>
      </c>
      <c r="P841" s="43" t="str">
        <f>IF('Section 10a Plan_Diffusion'!I296="","",IF('Section 10a Plan_Diffusion'!I296="«Choisir»","",'Section 10a Plan_Diffusion'!I296))</f>
        <v/>
      </c>
      <c r="Q841" s="43" t="str">
        <f>IF('Section 10a Plan_Diffusion'!J296="","",IF('Section 10a Plan_Diffusion'!J296="«Choisir»","",'Section 10a Plan_Diffusion'!J296))</f>
        <v/>
      </c>
      <c r="R841" s="7" t="str">
        <f>IF('Section 10a Plan_Diffusion'!K296="","",'Section 10a Plan_Diffusion'!K296)</f>
        <v/>
      </c>
      <c r="S841" s="7" t="str">
        <f>IF('Section 10a Plan_Diffusion'!L296="","",'Section 10a Plan_Diffusion'!L296)</f>
        <v/>
      </c>
      <c r="T841" s="7" t="str">
        <f>IF('Section 10a Plan_Diffusion'!M296="","",'Section 10a Plan_Diffusion'!M296)</f>
        <v/>
      </c>
      <c r="U841" s="7" t="str">
        <f>IF('Section 10a Plan_Diffusion'!N296="","",'Section 10a Plan_Diffusion'!N296)</f>
        <v/>
      </c>
      <c r="V841" s="7">
        <f>'Section 10a Plan_Diffusion'!O296</f>
        <v>0</v>
      </c>
      <c r="W841" s="36">
        <f>'Section 10a Plan_Diffusion'!P296</f>
        <v>0</v>
      </c>
      <c r="X841" s="36">
        <f>'Section 10a Plan_Diffusion'!Q296</f>
        <v>0</v>
      </c>
      <c r="Y841" s="36">
        <f>'Section 10a Plan_Diffusion'!R296</f>
        <v>0</v>
      </c>
      <c r="Z841" s="36">
        <f>'Section 10a Plan_Diffusion'!S296</f>
        <v>0</v>
      </c>
      <c r="AA841" s="7">
        <f>'Section 10a Plan_Diffusion'!T296</f>
        <v>0</v>
      </c>
      <c r="AB841" s="7">
        <f>'Section 10a Plan_Diffusion'!U296</f>
        <v>0</v>
      </c>
    </row>
    <row r="842" spans="1:28">
      <c r="A842" s="7">
        <f>'Identification '!$F$11</f>
        <v>0</v>
      </c>
      <c r="B842" s="1276" t="str">
        <f>IF(AND('Identification '!$F$11="",'Identification '!$F$15&lt;&gt;""),'Identification '!$F$15,IF('Identification '!$F$11="","",IF('Identification '!$F$13="Inscrire le nom de votre organisme dans la cellule F15",'Identification '!$F$15,'Identification '!$F$13)))</f>
        <v/>
      </c>
      <c r="C842" s="7" t="str">
        <f>REF!$BM$8</f>
        <v>2026-2027</v>
      </c>
      <c r="D842" s="7" t="s">
        <v>3185</v>
      </c>
      <c r="E842" s="43" t="str">
        <f>'Identification '!$F$17</f>
        <v/>
      </c>
      <c r="F842" s="7" t="str">
        <f>'Identification '!$G$18</f>
        <v/>
      </c>
      <c r="G842" s="167" t="str">
        <f>IF('Section 10a Plan_Diffusion'!$D$6="","",'Section 10a Plan_Diffusion'!$D$6)</f>
        <v/>
      </c>
      <c r="H842" s="7" t="str">
        <f>IF('Section 10a Plan_Diffusion'!$D$8="","",'Section 10a Plan_Diffusion'!$D$8)</f>
        <v/>
      </c>
      <c r="I842" s="7" t="str">
        <f>IF('Section 10a Plan_Diffusion'!$K$8="","",'Section 10a Plan_Diffusion'!$K$8)</f>
        <v/>
      </c>
      <c r="J842" s="43" t="str">
        <f>IF('Section 10a Plan_Diffusion'!C297="","",'Section 10a Plan_Diffusion'!C297)</f>
        <v/>
      </c>
      <c r="K842" s="1177" t="str">
        <f>IF('Section 10a Plan_Diffusion'!D297="","",'Section 10a Plan_Diffusion'!D297)</f>
        <v/>
      </c>
      <c r="L842" s="43" t="str">
        <f>IF('Section 10a Plan_Diffusion'!E297="","",IF('Section 10a Plan_Diffusion'!E297="«Choisir»","",'Section 10a Plan_Diffusion'!E297))</f>
        <v/>
      </c>
      <c r="M842" s="43" t="str">
        <f>IF('Section 10a Plan_Diffusion'!F297="","",IF('Section 10a Plan_Diffusion'!F297="«Choisir»","",'Section 10a Plan_Diffusion'!F297))</f>
        <v/>
      </c>
      <c r="N842" s="43" t="str">
        <f>IF('Section 10a Plan_Diffusion'!G297="","",'Section 10a Plan_Diffusion'!G297)</f>
        <v/>
      </c>
      <c r="O842" s="43" t="str">
        <f>IF('Section 10a Plan_Diffusion'!H297="","",'Section 10a Plan_Diffusion'!H297)</f>
        <v/>
      </c>
      <c r="P842" s="43" t="str">
        <f>IF('Section 10a Plan_Diffusion'!I297="","",IF('Section 10a Plan_Diffusion'!I297="«Choisir»","",'Section 10a Plan_Diffusion'!I297))</f>
        <v/>
      </c>
      <c r="Q842" s="43" t="str">
        <f>IF('Section 10a Plan_Diffusion'!J297="","",IF('Section 10a Plan_Diffusion'!J297="«Choisir»","",'Section 10a Plan_Diffusion'!J297))</f>
        <v/>
      </c>
      <c r="R842" s="7" t="str">
        <f>IF('Section 10a Plan_Diffusion'!K297="","",'Section 10a Plan_Diffusion'!K297)</f>
        <v/>
      </c>
      <c r="S842" s="7" t="str">
        <f>IF('Section 10a Plan_Diffusion'!L297="","",'Section 10a Plan_Diffusion'!L297)</f>
        <v/>
      </c>
      <c r="T842" s="7" t="str">
        <f>IF('Section 10a Plan_Diffusion'!M297="","",'Section 10a Plan_Diffusion'!M297)</f>
        <v/>
      </c>
      <c r="U842" s="7" t="str">
        <f>IF('Section 10a Plan_Diffusion'!N297="","",'Section 10a Plan_Diffusion'!N297)</f>
        <v/>
      </c>
      <c r="V842" s="7">
        <f>'Section 10a Plan_Diffusion'!O297</f>
        <v>0</v>
      </c>
      <c r="W842" s="36">
        <f>'Section 10a Plan_Diffusion'!P297</f>
        <v>0</v>
      </c>
      <c r="X842" s="36">
        <f>'Section 10a Plan_Diffusion'!Q297</f>
        <v>0</v>
      </c>
      <c r="Y842" s="36">
        <f>'Section 10a Plan_Diffusion'!R297</f>
        <v>0</v>
      </c>
      <c r="Z842" s="36">
        <f>'Section 10a Plan_Diffusion'!S297</f>
        <v>0</v>
      </c>
      <c r="AA842" s="7">
        <f>'Section 10a Plan_Diffusion'!T297</f>
        <v>0</v>
      </c>
      <c r="AB842" s="7">
        <f>'Section 10a Plan_Diffusion'!U297</f>
        <v>0</v>
      </c>
    </row>
    <row r="843" spans="1:28">
      <c r="A843" s="7">
        <f>'Identification '!$F$11</f>
        <v>0</v>
      </c>
      <c r="B843" s="1276" t="str">
        <f>IF(AND('Identification '!$F$11="",'Identification '!$F$15&lt;&gt;""),'Identification '!$F$15,IF('Identification '!$F$11="","",IF('Identification '!$F$13="Inscrire le nom de votre organisme dans la cellule F15",'Identification '!$F$15,'Identification '!$F$13)))</f>
        <v/>
      </c>
      <c r="C843" s="7" t="str">
        <f>REF!$BM$8</f>
        <v>2026-2027</v>
      </c>
      <c r="D843" s="7" t="s">
        <v>3185</v>
      </c>
      <c r="E843" s="43" t="str">
        <f>'Identification '!$F$17</f>
        <v/>
      </c>
      <c r="F843" s="7" t="str">
        <f>'Identification '!$G$18</f>
        <v/>
      </c>
      <c r="G843" s="167" t="str">
        <f>IF('Section 10a Plan_Diffusion'!$D$6="","",'Section 10a Plan_Diffusion'!$D$6)</f>
        <v/>
      </c>
      <c r="H843" s="7" t="str">
        <f>IF('Section 10a Plan_Diffusion'!$D$8="","",'Section 10a Plan_Diffusion'!$D$8)</f>
        <v/>
      </c>
      <c r="I843" s="7" t="str">
        <f>IF('Section 10a Plan_Diffusion'!$K$8="","",'Section 10a Plan_Diffusion'!$K$8)</f>
        <v/>
      </c>
      <c r="J843" s="43" t="str">
        <f>IF('Section 10a Plan_Diffusion'!C298="","",'Section 10a Plan_Diffusion'!C298)</f>
        <v/>
      </c>
      <c r="K843" s="1177" t="str">
        <f>IF('Section 10a Plan_Diffusion'!D298="","",'Section 10a Plan_Diffusion'!D298)</f>
        <v/>
      </c>
      <c r="L843" s="43" t="str">
        <f>IF('Section 10a Plan_Diffusion'!E298="","",IF('Section 10a Plan_Diffusion'!E298="«Choisir»","",'Section 10a Plan_Diffusion'!E298))</f>
        <v/>
      </c>
      <c r="M843" s="43" t="str">
        <f>IF('Section 10a Plan_Diffusion'!F298="","",IF('Section 10a Plan_Diffusion'!F298="«Choisir»","",'Section 10a Plan_Diffusion'!F298))</f>
        <v/>
      </c>
      <c r="N843" s="43" t="str">
        <f>IF('Section 10a Plan_Diffusion'!G298="","",'Section 10a Plan_Diffusion'!G298)</f>
        <v/>
      </c>
      <c r="O843" s="43" t="str">
        <f>IF('Section 10a Plan_Diffusion'!H298="","",'Section 10a Plan_Diffusion'!H298)</f>
        <v/>
      </c>
      <c r="P843" s="43" t="str">
        <f>IF('Section 10a Plan_Diffusion'!I298="","",IF('Section 10a Plan_Diffusion'!I298="«Choisir»","",'Section 10a Plan_Diffusion'!I298))</f>
        <v/>
      </c>
      <c r="Q843" s="43" t="str">
        <f>IF('Section 10a Plan_Diffusion'!J298="","",IF('Section 10a Plan_Diffusion'!J298="«Choisir»","",'Section 10a Plan_Diffusion'!J298))</f>
        <v/>
      </c>
      <c r="R843" s="7" t="str">
        <f>IF('Section 10a Plan_Diffusion'!K298="","",'Section 10a Plan_Diffusion'!K298)</f>
        <v/>
      </c>
      <c r="S843" s="7" t="str">
        <f>IF('Section 10a Plan_Diffusion'!L298="","",'Section 10a Plan_Diffusion'!L298)</f>
        <v/>
      </c>
      <c r="T843" s="7" t="str">
        <f>IF('Section 10a Plan_Diffusion'!M298="","",'Section 10a Plan_Diffusion'!M298)</f>
        <v/>
      </c>
      <c r="U843" s="7" t="str">
        <f>IF('Section 10a Plan_Diffusion'!N298="","",'Section 10a Plan_Diffusion'!N298)</f>
        <v/>
      </c>
      <c r="V843" s="7">
        <f>'Section 10a Plan_Diffusion'!O298</f>
        <v>0</v>
      </c>
      <c r="W843" s="36">
        <f>'Section 10a Plan_Diffusion'!P298</f>
        <v>0</v>
      </c>
      <c r="X843" s="36">
        <f>'Section 10a Plan_Diffusion'!Q298</f>
        <v>0</v>
      </c>
      <c r="Y843" s="36">
        <f>'Section 10a Plan_Diffusion'!R298</f>
        <v>0</v>
      </c>
      <c r="Z843" s="36">
        <f>'Section 10a Plan_Diffusion'!S298</f>
        <v>0</v>
      </c>
      <c r="AA843" s="7">
        <f>'Section 10a Plan_Diffusion'!T298</f>
        <v>0</v>
      </c>
      <c r="AB843" s="7">
        <f>'Section 10a Plan_Diffusion'!U298</f>
        <v>0</v>
      </c>
    </row>
    <row r="844" spans="1:28">
      <c r="A844" s="7">
        <f>'Identification '!$F$11</f>
        <v>0</v>
      </c>
      <c r="B844" s="1276" t="str">
        <f>IF(AND('Identification '!$F$11="",'Identification '!$F$15&lt;&gt;""),'Identification '!$F$15,IF('Identification '!$F$11="","",IF('Identification '!$F$13="Inscrire le nom de votre organisme dans la cellule F15",'Identification '!$F$15,'Identification '!$F$13)))</f>
        <v/>
      </c>
      <c r="C844" s="7" t="str">
        <f>REF!$BM$8</f>
        <v>2026-2027</v>
      </c>
      <c r="D844" s="7" t="s">
        <v>3185</v>
      </c>
      <c r="E844" s="43" t="str">
        <f>'Identification '!$F$17</f>
        <v/>
      </c>
      <c r="F844" s="7" t="str">
        <f>'Identification '!$G$18</f>
        <v/>
      </c>
      <c r="G844" s="167" t="str">
        <f>IF('Section 10a Plan_Diffusion'!$D$6="","",'Section 10a Plan_Diffusion'!$D$6)</f>
        <v/>
      </c>
      <c r="H844" s="7" t="str">
        <f>IF('Section 10a Plan_Diffusion'!$D$8="","",'Section 10a Plan_Diffusion'!$D$8)</f>
        <v/>
      </c>
      <c r="I844" s="7" t="str">
        <f>IF('Section 10a Plan_Diffusion'!$K$8="","",'Section 10a Plan_Diffusion'!$K$8)</f>
        <v/>
      </c>
      <c r="J844" s="43" t="str">
        <f>IF('Section 10a Plan_Diffusion'!C299="","",'Section 10a Plan_Diffusion'!C299)</f>
        <v/>
      </c>
      <c r="K844" s="1177" t="str">
        <f>IF('Section 10a Plan_Diffusion'!D299="","",'Section 10a Plan_Diffusion'!D299)</f>
        <v/>
      </c>
      <c r="L844" s="43" t="str">
        <f>IF('Section 10a Plan_Diffusion'!E299="","",IF('Section 10a Plan_Diffusion'!E299="«Choisir»","",'Section 10a Plan_Diffusion'!E299))</f>
        <v/>
      </c>
      <c r="M844" s="43" t="str">
        <f>IF('Section 10a Plan_Diffusion'!F299="","",IF('Section 10a Plan_Diffusion'!F299="«Choisir»","",'Section 10a Plan_Diffusion'!F299))</f>
        <v/>
      </c>
      <c r="N844" s="43" t="str">
        <f>IF('Section 10a Plan_Diffusion'!G299="","",'Section 10a Plan_Diffusion'!G299)</f>
        <v/>
      </c>
      <c r="O844" s="43" t="str">
        <f>IF('Section 10a Plan_Diffusion'!H299="","",'Section 10a Plan_Diffusion'!H299)</f>
        <v/>
      </c>
      <c r="P844" s="43" t="str">
        <f>IF('Section 10a Plan_Diffusion'!I299="","",IF('Section 10a Plan_Diffusion'!I299="«Choisir»","",'Section 10a Plan_Diffusion'!I299))</f>
        <v/>
      </c>
      <c r="Q844" s="43" t="str">
        <f>IF('Section 10a Plan_Diffusion'!J299="","",IF('Section 10a Plan_Diffusion'!J299="«Choisir»","",'Section 10a Plan_Diffusion'!J299))</f>
        <v/>
      </c>
      <c r="R844" s="7" t="str">
        <f>IF('Section 10a Plan_Diffusion'!K299="","",'Section 10a Plan_Diffusion'!K299)</f>
        <v/>
      </c>
      <c r="S844" s="7" t="str">
        <f>IF('Section 10a Plan_Diffusion'!L299="","",'Section 10a Plan_Diffusion'!L299)</f>
        <v/>
      </c>
      <c r="T844" s="7" t="str">
        <f>IF('Section 10a Plan_Diffusion'!M299="","",'Section 10a Plan_Diffusion'!M299)</f>
        <v/>
      </c>
      <c r="U844" s="7" t="str">
        <f>IF('Section 10a Plan_Diffusion'!N299="","",'Section 10a Plan_Diffusion'!N299)</f>
        <v/>
      </c>
      <c r="V844" s="7">
        <f>'Section 10a Plan_Diffusion'!O299</f>
        <v>0</v>
      </c>
      <c r="W844" s="36">
        <f>'Section 10a Plan_Diffusion'!P299</f>
        <v>0</v>
      </c>
      <c r="X844" s="36">
        <f>'Section 10a Plan_Diffusion'!Q299</f>
        <v>0</v>
      </c>
      <c r="Y844" s="36">
        <f>'Section 10a Plan_Diffusion'!R299</f>
        <v>0</v>
      </c>
      <c r="Z844" s="36">
        <f>'Section 10a Plan_Diffusion'!S299</f>
        <v>0</v>
      </c>
      <c r="AA844" s="7">
        <f>'Section 10a Plan_Diffusion'!T299</f>
        <v>0</v>
      </c>
      <c r="AB844" s="7">
        <f>'Section 10a Plan_Diffusion'!U299</f>
        <v>0</v>
      </c>
    </row>
    <row r="845" spans="1:28">
      <c r="A845" s="7">
        <f>'Identification '!$F$11</f>
        <v>0</v>
      </c>
      <c r="B845" s="1276" t="str">
        <f>IF(AND('Identification '!$F$11="",'Identification '!$F$15&lt;&gt;""),'Identification '!$F$15,IF('Identification '!$F$11="","",IF('Identification '!$F$13="Inscrire le nom de votre organisme dans la cellule F15",'Identification '!$F$15,'Identification '!$F$13)))</f>
        <v/>
      </c>
      <c r="C845" s="7" t="str">
        <f>REF!$BM$8</f>
        <v>2026-2027</v>
      </c>
      <c r="D845" s="7" t="s">
        <v>3185</v>
      </c>
      <c r="E845" s="43" t="str">
        <f>'Identification '!$F$17</f>
        <v/>
      </c>
      <c r="F845" s="7" t="str">
        <f>'Identification '!$G$18</f>
        <v/>
      </c>
      <c r="G845" s="167" t="str">
        <f>IF('Section 10a Plan_Diffusion'!$D$6="","",'Section 10a Plan_Diffusion'!$D$6)</f>
        <v/>
      </c>
      <c r="H845" s="7" t="str">
        <f>IF('Section 10a Plan_Diffusion'!$D$8="","",'Section 10a Plan_Diffusion'!$D$8)</f>
        <v/>
      </c>
      <c r="I845" s="7" t="str">
        <f>IF('Section 10a Plan_Diffusion'!$K$8="","",'Section 10a Plan_Diffusion'!$K$8)</f>
        <v/>
      </c>
      <c r="J845" s="43" t="str">
        <f>IF('Section 10a Plan_Diffusion'!C300="","",'Section 10a Plan_Diffusion'!C300)</f>
        <v/>
      </c>
      <c r="K845" s="1177" t="str">
        <f>IF('Section 10a Plan_Diffusion'!D300="","",'Section 10a Plan_Diffusion'!D300)</f>
        <v/>
      </c>
      <c r="L845" s="43" t="str">
        <f>IF('Section 10a Plan_Diffusion'!E300="","",IF('Section 10a Plan_Diffusion'!E300="«Choisir»","",'Section 10a Plan_Diffusion'!E300))</f>
        <v/>
      </c>
      <c r="M845" s="43" t="str">
        <f>IF('Section 10a Plan_Diffusion'!F300="","",IF('Section 10a Plan_Diffusion'!F300="«Choisir»","",'Section 10a Plan_Diffusion'!F300))</f>
        <v/>
      </c>
      <c r="N845" s="43" t="str">
        <f>IF('Section 10a Plan_Diffusion'!G300="","",'Section 10a Plan_Diffusion'!G300)</f>
        <v/>
      </c>
      <c r="O845" s="43" t="str">
        <f>IF('Section 10a Plan_Diffusion'!H300="","",'Section 10a Plan_Diffusion'!H300)</f>
        <v/>
      </c>
      <c r="P845" s="43" t="str">
        <f>IF('Section 10a Plan_Diffusion'!I300="","",IF('Section 10a Plan_Diffusion'!I300="«Choisir»","",'Section 10a Plan_Diffusion'!I300))</f>
        <v/>
      </c>
      <c r="Q845" s="43" t="str">
        <f>IF('Section 10a Plan_Diffusion'!J300="","",IF('Section 10a Plan_Diffusion'!J300="«Choisir»","",'Section 10a Plan_Diffusion'!J300))</f>
        <v/>
      </c>
      <c r="R845" s="7" t="str">
        <f>IF('Section 10a Plan_Diffusion'!K300="","",'Section 10a Plan_Diffusion'!K300)</f>
        <v/>
      </c>
      <c r="S845" s="7" t="str">
        <f>IF('Section 10a Plan_Diffusion'!L300="","",'Section 10a Plan_Diffusion'!L300)</f>
        <v/>
      </c>
      <c r="T845" s="7" t="str">
        <f>IF('Section 10a Plan_Diffusion'!M300="","",'Section 10a Plan_Diffusion'!M300)</f>
        <v/>
      </c>
      <c r="U845" s="7" t="str">
        <f>IF('Section 10a Plan_Diffusion'!N300="","",'Section 10a Plan_Diffusion'!N300)</f>
        <v/>
      </c>
      <c r="V845" s="7">
        <f>'Section 10a Plan_Diffusion'!O300</f>
        <v>0</v>
      </c>
      <c r="W845" s="36">
        <f>'Section 10a Plan_Diffusion'!P300</f>
        <v>0</v>
      </c>
      <c r="X845" s="36">
        <f>'Section 10a Plan_Diffusion'!Q300</f>
        <v>0</v>
      </c>
      <c r="Y845" s="36">
        <f>'Section 10a Plan_Diffusion'!R300</f>
        <v>0</v>
      </c>
      <c r="Z845" s="36">
        <f>'Section 10a Plan_Diffusion'!S300</f>
        <v>0</v>
      </c>
      <c r="AA845" s="7">
        <f>'Section 10a Plan_Diffusion'!T300</f>
        <v>0</v>
      </c>
      <c r="AB845" s="7">
        <f>'Section 10a Plan_Diffusion'!U300</f>
        <v>0</v>
      </c>
    </row>
    <row r="846" spans="1:28">
      <c r="A846" s="7">
        <f>'Identification '!$F$11</f>
        <v>0</v>
      </c>
      <c r="B846" s="1276" t="str">
        <f>IF(AND('Identification '!$F$11="",'Identification '!$F$15&lt;&gt;""),'Identification '!$F$15,IF('Identification '!$F$11="","",IF('Identification '!$F$13="Inscrire le nom de votre organisme dans la cellule F15",'Identification '!$F$15,'Identification '!$F$13)))</f>
        <v/>
      </c>
      <c r="C846" s="7" t="str">
        <f>REF!$BM$8</f>
        <v>2026-2027</v>
      </c>
      <c r="D846" s="7" t="s">
        <v>3185</v>
      </c>
      <c r="E846" s="43" t="str">
        <f>'Identification '!$F$17</f>
        <v/>
      </c>
      <c r="F846" s="7" t="str">
        <f>'Identification '!$G$18</f>
        <v/>
      </c>
      <c r="G846" s="167" t="str">
        <f>IF('Section 10a Plan_Diffusion'!$D$6="","",'Section 10a Plan_Diffusion'!$D$6)</f>
        <v/>
      </c>
      <c r="H846" s="7" t="str">
        <f>IF('Section 10a Plan_Diffusion'!$D$8="","",'Section 10a Plan_Diffusion'!$D$8)</f>
        <v/>
      </c>
      <c r="I846" s="7" t="str">
        <f>IF('Section 10a Plan_Diffusion'!$K$8="","",'Section 10a Plan_Diffusion'!$K$8)</f>
        <v/>
      </c>
      <c r="J846" s="43" t="str">
        <f>IF('Section 10a Plan_Diffusion'!C301="","",'Section 10a Plan_Diffusion'!C301)</f>
        <v/>
      </c>
      <c r="K846" s="1177" t="str">
        <f>IF('Section 10a Plan_Diffusion'!D301="","",'Section 10a Plan_Diffusion'!D301)</f>
        <v/>
      </c>
      <c r="L846" s="43" t="str">
        <f>IF('Section 10a Plan_Diffusion'!E301="","",IF('Section 10a Plan_Diffusion'!E301="«Choisir»","",'Section 10a Plan_Diffusion'!E301))</f>
        <v/>
      </c>
      <c r="M846" s="43" t="str">
        <f>IF('Section 10a Plan_Diffusion'!F301="","",IF('Section 10a Plan_Diffusion'!F301="«Choisir»","",'Section 10a Plan_Diffusion'!F301))</f>
        <v/>
      </c>
      <c r="N846" s="43" t="str">
        <f>IF('Section 10a Plan_Diffusion'!G301="","",'Section 10a Plan_Diffusion'!G301)</f>
        <v/>
      </c>
      <c r="O846" s="43" t="str">
        <f>IF('Section 10a Plan_Diffusion'!H301="","",'Section 10a Plan_Diffusion'!H301)</f>
        <v/>
      </c>
      <c r="P846" s="43" t="str">
        <f>IF('Section 10a Plan_Diffusion'!I301="","",IF('Section 10a Plan_Diffusion'!I301="«Choisir»","",'Section 10a Plan_Diffusion'!I301))</f>
        <v/>
      </c>
      <c r="Q846" s="43" t="str">
        <f>IF('Section 10a Plan_Diffusion'!J301="","",IF('Section 10a Plan_Diffusion'!J301="«Choisir»","",'Section 10a Plan_Diffusion'!J301))</f>
        <v/>
      </c>
      <c r="R846" s="7" t="str">
        <f>IF('Section 10a Plan_Diffusion'!K301="","",'Section 10a Plan_Diffusion'!K301)</f>
        <v/>
      </c>
      <c r="S846" s="7" t="str">
        <f>IF('Section 10a Plan_Diffusion'!L301="","",'Section 10a Plan_Diffusion'!L301)</f>
        <v/>
      </c>
      <c r="T846" s="7" t="str">
        <f>IF('Section 10a Plan_Diffusion'!M301="","",'Section 10a Plan_Diffusion'!M301)</f>
        <v/>
      </c>
      <c r="U846" s="7" t="str">
        <f>IF('Section 10a Plan_Diffusion'!N301="","",'Section 10a Plan_Diffusion'!N301)</f>
        <v/>
      </c>
      <c r="V846" s="7">
        <f>'Section 10a Plan_Diffusion'!O301</f>
        <v>0</v>
      </c>
      <c r="W846" s="36">
        <f>'Section 10a Plan_Diffusion'!P301</f>
        <v>0</v>
      </c>
      <c r="X846" s="36">
        <f>'Section 10a Plan_Diffusion'!Q301</f>
        <v>0</v>
      </c>
      <c r="Y846" s="36">
        <f>'Section 10a Plan_Diffusion'!R301</f>
        <v>0</v>
      </c>
      <c r="Z846" s="36">
        <f>'Section 10a Plan_Diffusion'!S301</f>
        <v>0</v>
      </c>
      <c r="AA846" s="7">
        <f>'Section 10a Plan_Diffusion'!T301</f>
        <v>0</v>
      </c>
      <c r="AB846" s="7">
        <f>'Section 10a Plan_Diffusion'!U301</f>
        <v>0</v>
      </c>
    </row>
    <row r="847" spans="1:28">
      <c r="A847" s="7">
        <f>'Identification '!$F$11</f>
        <v>0</v>
      </c>
      <c r="B847" s="1276" t="str">
        <f>IF(AND('Identification '!$F$11="",'Identification '!$F$15&lt;&gt;""),'Identification '!$F$15,IF('Identification '!$F$11="","",IF('Identification '!$F$13="Inscrire le nom de votre organisme dans la cellule F15",'Identification '!$F$15,'Identification '!$F$13)))</f>
        <v/>
      </c>
      <c r="C847" s="7" t="str">
        <f>REF!$BM$8</f>
        <v>2026-2027</v>
      </c>
      <c r="D847" s="7" t="s">
        <v>3185</v>
      </c>
      <c r="E847" s="43" t="str">
        <f>'Identification '!$F$17</f>
        <v/>
      </c>
      <c r="F847" s="7" t="str">
        <f>'Identification '!$G$18</f>
        <v/>
      </c>
      <c r="G847" s="167" t="str">
        <f>IF('Section 10a Plan_Diffusion'!$D$6="","",'Section 10a Plan_Diffusion'!$D$6)</f>
        <v/>
      </c>
      <c r="H847" s="7" t="str">
        <f>IF('Section 10a Plan_Diffusion'!$D$8="","",'Section 10a Plan_Diffusion'!$D$8)</f>
        <v/>
      </c>
      <c r="I847" s="7" t="str">
        <f>IF('Section 10a Plan_Diffusion'!$K$8="","",'Section 10a Plan_Diffusion'!$K$8)</f>
        <v/>
      </c>
      <c r="J847" s="43" t="str">
        <f>IF('Section 10a Plan_Diffusion'!C302="","",'Section 10a Plan_Diffusion'!C302)</f>
        <v/>
      </c>
      <c r="K847" s="1177" t="str">
        <f>IF('Section 10a Plan_Diffusion'!D302="","",'Section 10a Plan_Diffusion'!D302)</f>
        <v/>
      </c>
      <c r="L847" s="43" t="str">
        <f>IF('Section 10a Plan_Diffusion'!E302="","",IF('Section 10a Plan_Diffusion'!E302="«Choisir»","",'Section 10a Plan_Diffusion'!E302))</f>
        <v/>
      </c>
      <c r="M847" s="43" t="str">
        <f>IF('Section 10a Plan_Diffusion'!F302="","",IF('Section 10a Plan_Diffusion'!F302="«Choisir»","",'Section 10a Plan_Diffusion'!F302))</f>
        <v/>
      </c>
      <c r="N847" s="43" t="str">
        <f>IF('Section 10a Plan_Diffusion'!G302="","",'Section 10a Plan_Diffusion'!G302)</f>
        <v/>
      </c>
      <c r="O847" s="43" t="str">
        <f>IF('Section 10a Plan_Diffusion'!H302="","",'Section 10a Plan_Diffusion'!H302)</f>
        <v/>
      </c>
      <c r="P847" s="43" t="str">
        <f>IF('Section 10a Plan_Diffusion'!I302="","",IF('Section 10a Plan_Diffusion'!I302="«Choisir»","",'Section 10a Plan_Diffusion'!I302))</f>
        <v/>
      </c>
      <c r="Q847" s="43" t="str">
        <f>IF('Section 10a Plan_Diffusion'!J302="","",IF('Section 10a Plan_Diffusion'!J302="«Choisir»","",'Section 10a Plan_Diffusion'!J302))</f>
        <v/>
      </c>
      <c r="R847" s="7" t="str">
        <f>IF('Section 10a Plan_Diffusion'!K302="","",'Section 10a Plan_Diffusion'!K302)</f>
        <v/>
      </c>
      <c r="S847" s="7" t="str">
        <f>IF('Section 10a Plan_Diffusion'!L302="","",'Section 10a Plan_Diffusion'!L302)</f>
        <v/>
      </c>
      <c r="T847" s="7" t="str">
        <f>IF('Section 10a Plan_Diffusion'!M302="","",'Section 10a Plan_Diffusion'!M302)</f>
        <v/>
      </c>
      <c r="U847" s="7" t="str">
        <f>IF('Section 10a Plan_Diffusion'!N302="","",'Section 10a Plan_Diffusion'!N302)</f>
        <v/>
      </c>
      <c r="V847" s="7">
        <f>'Section 10a Plan_Diffusion'!O302</f>
        <v>0</v>
      </c>
      <c r="W847" s="36">
        <f>'Section 10a Plan_Diffusion'!P302</f>
        <v>0</v>
      </c>
      <c r="X847" s="36">
        <f>'Section 10a Plan_Diffusion'!Q302</f>
        <v>0</v>
      </c>
      <c r="Y847" s="36">
        <f>'Section 10a Plan_Diffusion'!R302</f>
        <v>0</v>
      </c>
      <c r="Z847" s="36">
        <f>'Section 10a Plan_Diffusion'!S302</f>
        <v>0</v>
      </c>
      <c r="AA847" s="7">
        <f>'Section 10a Plan_Diffusion'!T302</f>
        <v>0</v>
      </c>
      <c r="AB847" s="7">
        <f>'Section 10a Plan_Diffusion'!U302</f>
        <v>0</v>
      </c>
    </row>
    <row r="848" spans="1:28">
      <c r="A848" s="7">
        <f>'Identification '!$F$11</f>
        <v>0</v>
      </c>
      <c r="B848" s="1276" t="str">
        <f>IF(AND('Identification '!$F$11="",'Identification '!$F$15&lt;&gt;""),'Identification '!$F$15,IF('Identification '!$F$11="","",IF('Identification '!$F$13="Inscrire le nom de votre organisme dans la cellule F15",'Identification '!$F$15,'Identification '!$F$13)))</f>
        <v/>
      </c>
      <c r="C848" s="7" t="str">
        <f>REF!$BM$8</f>
        <v>2026-2027</v>
      </c>
      <c r="D848" s="7" t="s">
        <v>3185</v>
      </c>
      <c r="E848" s="43" t="str">
        <f>'Identification '!$F$17</f>
        <v/>
      </c>
      <c r="F848" s="7" t="str">
        <f>'Identification '!$G$18</f>
        <v/>
      </c>
      <c r="G848" s="167" t="str">
        <f>IF('Section 10a Plan_Diffusion'!$D$6="","",'Section 10a Plan_Diffusion'!$D$6)</f>
        <v/>
      </c>
      <c r="H848" s="7" t="str">
        <f>IF('Section 10a Plan_Diffusion'!$D$8="","",'Section 10a Plan_Diffusion'!$D$8)</f>
        <v/>
      </c>
      <c r="I848" s="7" t="str">
        <f>IF('Section 10a Plan_Diffusion'!$K$8="","",'Section 10a Plan_Diffusion'!$K$8)</f>
        <v/>
      </c>
      <c r="J848" s="43" t="str">
        <f>IF('Section 10a Plan_Diffusion'!C303="","",'Section 10a Plan_Diffusion'!C303)</f>
        <v/>
      </c>
      <c r="K848" s="1177" t="str">
        <f>IF('Section 10a Plan_Diffusion'!D303="","",'Section 10a Plan_Diffusion'!D303)</f>
        <v/>
      </c>
      <c r="L848" s="43" t="str">
        <f>IF('Section 10a Plan_Diffusion'!E303="","",IF('Section 10a Plan_Diffusion'!E303="«Choisir»","",'Section 10a Plan_Diffusion'!E303))</f>
        <v/>
      </c>
      <c r="M848" s="43" t="str">
        <f>IF('Section 10a Plan_Diffusion'!F303="","",IF('Section 10a Plan_Diffusion'!F303="«Choisir»","",'Section 10a Plan_Diffusion'!F303))</f>
        <v/>
      </c>
      <c r="N848" s="43" t="str">
        <f>IF('Section 10a Plan_Diffusion'!G303="","",'Section 10a Plan_Diffusion'!G303)</f>
        <v/>
      </c>
      <c r="O848" s="43" t="str">
        <f>IF('Section 10a Plan_Diffusion'!H303="","",'Section 10a Plan_Diffusion'!H303)</f>
        <v/>
      </c>
      <c r="P848" s="43" t="str">
        <f>IF('Section 10a Plan_Diffusion'!I303="","",IF('Section 10a Plan_Diffusion'!I303="«Choisir»","",'Section 10a Plan_Diffusion'!I303))</f>
        <v/>
      </c>
      <c r="Q848" s="43" t="str">
        <f>IF('Section 10a Plan_Diffusion'!J303="","",IF('Section 10a Plan_Diffusion'!J303="«Choisir»","",'Section 10a Plan_Diffusion'!J303))</f>
        <v/>
      </c>
      <c r="R848" s="7" t="str">
        <f>IF('Section 10a Plan_Diffusion'!K303="","",'Section 10a Plan_Diffusion'!K303)</f>
        <v/>
      </c>
      <c r="S848" s="7" t="str">
        <f>IF('Section 10a Plan_Diffusion'!L303="","",'Section 10a Plan_Diffusion'!L303)</f>
        <v/>
      </c>
      <c r="T848" s="7" t="str">
        <f>IF('Section 10a Plan_Diffusion'!M303="","",'Section 10a Plan_Diffusion'!M303)</f>
        <v/>
      </c>
      <c r="U848" s="7" t="str">
        <f>IF('Section 10a Plan_Diffusion'!N303="","",'Section 10a Plan_Diffusion'!N303)</f>
        <v/>
      </c>
      <c r="V848" s="7">
        <f>'Section 10a Plan_Diffusion'!O303</f>
        <v>0</v>
      </c>
      <c r="W848" s="36">
        <f>'Section 10a Plan_Diffusion'!P303</f>
        <v>0</v>
      </c>
      <c r="X848" s="36">
        <f>'Section 10a Plan_Diffusion'!Q303</f>
        <v>0</v>
      </c>
      <c r="Y848" s="36">
        <f>'Section 10a Plan_Diffusion'!R303</f>
        <v>0</v>
      </c>
      <c r="Z848" s="36">
        <f>'Section 10a Plan_Diffusion'!S303</f>
        <v>0</v>
      </c>
      <c r="AA848" s="7">
        <f>'Section 10a Plan_Diffusion'!T303</f>
        <v>0</v>
      </c>
      <c r="AB848" s="7">
        <f>'Section 10a Plan_Diffusion'!U303</f>
        <v>0</v>
      </c>
    </row>
    <row r="849" spans="1:28">
      <c r="A849" s="7">
        <f>'Identification '!$F$11</f>
        <v>0</v>
      </c>
      <c r="B849" s="1276" t="str">
        <f>IF(AND('Identification '!$F$11="",'Identification '!$F$15&lt;&gt;""),'Identification '!$F$15,IF('Identification '!$F$11="","",IF('Identification '!$F$13="Inscrire le nom de votre organisme dans la cellule F15",'Identification '!$F$15,'Identification '!$F$13)))</f>
        <v/>
      </c>
      <c r="C849" s="7" t="str">
        <f>REF!$BM$8</f>
        <v>2026-2027</v>
      </c>
      <c r="D849" s="7" t="s">
        <v>3185</v>
      </c>
      <c r="E849" s="43" t="str">
        <f>'Identification '!$F$17</f>
        <v/>
      </c>
      <c r="F849" s="7" t="str">
        <f>'Identification '!$G$18</f>
        <v/>
      </c>
      <c r="G849" s="167" t="str">
        <f>IF('Section 10a Plan_Diffusion'!$D$6="","",'Section 10a Plan_Diffusion'!$D$6)</f>
        <v/>
      </c>
      <c r="H849" s="7" t="str">
        <f>IF('Section 10a Plan_Diffusion'!$D$8="","",'Section 10a Plan_Diffusion'!$D$8)</f>
        <v/>
      </c>
      <c r="I849" s="7" t="str">
        <f>IF('Section 10a Plan_Diffusion'!$K$8="","",'Section 10a Plan_Diffusion'!$K$8)</f>
        <v/>
      </c>
      <c r="J849" s="43" t="str">
        <f>IF('Section 10a Plan_Diffusion'!C304="","",'Section 10a Plan_Diffusion'!C304)</f>
        <v/>
      </c>
      <c r="K849" s="1177" t="str">
        <f>IF('Section 10a Plan_Diffusion'!D304="","",'Section 10a Plan_Diffusion'!D304)</f>
        <v/>
      </c>
      <c r="L849" s="43" t="str">
        <f>IF('Section 10a Plan_Diffusion'!E304="","",IF('Section 10a Plan_Diffusion'!E304="«Choisir»","",'Section 10a Plan_Diffusion'!E304))</f>
        <v/>
      </c>
      <c r="M849" s="43" t="str">
        <f>IF('Section 10a Plan_Diffusion'!F304="","",IF('Section 10a Plan_Diffusion'!F304="«Choisir»","",'Section 10a Plan_Diffusion'!F304))</f>
        <v/>
      </c>
      <c r="N849" s="43" t="str">
        <f>IF('Section 10a Plan_Diffusion'!G304="","",'Section 10a Plan_Diffusion'!G304)</f>
        <v/>
      </c>
      <c r="O849" s="43" t="str">
        <f>IF('Section 10a Plan_Diffusion'!H304="","",'Section 10a Plan_Diffusion'!H304)</f>
        <v/>
      </c>
      <c r="P849" s="43" t="str">
        <f>IF('Section 10a Plan_Diffusion'!I304="","",IF('Section 10a Plan_Diffusion'!I304="«Choisir»","",'Section 10a Plan_Diffusion'!I304))</f>
        <v/>
      </c>
      <c r="Q849" s="43" t="str">
        <f>IF('Section 10a Plan_Diffusion'!J304="","",IF('Section 10a Plan_Diffusion'!J304="«Choisir»","",'Section 10a Plan_Diffusion'!J304))</f>
        <v/>
      </c>
      <c r="R849" s="7" t="str">
        <f>IF('Section 10a Plan_Diffusion'!K304="","",'Section 10a Plan_Diffusion'!K304)</f>
        <v/>
      </c>
      <c r="S849" s="7" t="str">
        <f>IF('Section 10a Plan_Diffusion'!L304="","",'Section 10a Plan_Diffusion'!L304)</f>
        <v/>
      </c>
      <c r="T849" s="7" t="str">
        <f>IF('Section 10a Plan_Diffusion'!M304="","",'Section 10a Plan_Diffusion'!M304)</f>
        <v/>
      </c>
      <c r="U849" s="7" t="str">
        <f>IF('Section 10a Plan_Diffusion'!N304="","",'Section 10a Plan_Diffusion'!N304)</f>
        <v/>
      </c>
      <c r="V849" s="7">
        <f>'Section 10a Plan_Diffusion'!O304</f>
        <v>0</v>
      </c>
      <c r="W849" s="36">
        <f>'Section 10a Plan_Diffusion'!P304</f>
        <v>0</v>
      </c>
      <c r="X849" s="36">
        <f>'Section 10a Plan_Diffusion'!Q304</f>
        <v>0</v>
      </c>
      <c r="Y849" s="36">
        <f>'Section 10a Plan_Diffusion'!R304</f>
        <v>0</v>
      </c>
      <c r="Z849" s="36">
        <f>'Section 10a Plan_Diffusion'!S304</f>
        <v>0</v>
      </c>
      <c r="AA849" s="7">
        <f>'Section 10a Plan_Diffusion'!T304</f>
        <v>0</v>
      </c>
      <c r="AB849" s="7">
        <f>'Section 10a Plan_Diffusion'!U304</f>
        <v>0</v>
      </c>
    </row>
    <row r="850" spans="1:28">
      <c r="A850" s="7">
        <f>'Identification '!$F$11</f>
        <v>0</v>
      </c>
      <c r="B850" s="1276" t="str">
        <f>IF(AND('Identification '!$F$11="",'Identification '!$F$15&lt;&gt;""),'Identification '!$F$15,IF('Identification '!$F$11="","",IF('Identification '!$F$13="Inscrire le nom de votre organisme dans la cellule F15",'Identification '!$F$15,'Identification '!$F$13)))</f>
        <v/>
      </c>
      <c r="C850" s="7" t="str">
        <f>REF!$BM$8</f>
        <v>2026-2027</v>
      </c>
      <c r="D850" s="7" t="s">
        <v>3185</v>
      </c>
      <c r="E850" s="43" t="str">
        <f>'Identification '!$F$17</f>
        <v/>
      </c>
      <c r="F850" s="7" t="str">
        <f>'Identification '!$G$18</f>
        <v/>
      </c>
      <c r="G850" s="167" t="str">
        <f>IF('Section 10a Plan_Diffusion'!$D$6="","",'Section 10a Plan_Diffusion'!$D$6)</f>
        <v/>
      </c>
      <c r="H850" s="7" t="str">
        <f>IF('Section 10a Plan_Diffusion'!$D$8="","",'Section 10a Plan_Diffusion'!$D$8)</f>
        <v/>
      </c>
      <c r="I850" s="7" t="str">
        <f>IF('Section 10a Plan_Diffusion'!$K$8="","",'Section 10a Plan_Diffusion'!$K$8)</f>
        <v/>
      </c>
      <c r="J850" s="43" t="str">
        <f>IF('Section 10a Plan_Diffusion'!C305="","",'Section 10a Plan_Diffusion'!C305)</f>
        <v/>
      </c>
      <c r="K850" s="1177" t="str">
        <f>IF('Section 10a Plan_Diffusion'!D305="","",'Section 10a Plan_Diffusion'!D305)</f>
        <v/>
      </c>
      <c r="L850" s="43" t="str">
        <f>IF('Section 10a Plan_Diffusion'!E305="","",IF('Section 10a Plan_Diffusion'!E305="«Choisir»","",'Section 10a Plan_Diffusion'!E305))</f>
        <v/>
      </c>
      <c r="M850" s="43" t="str">
        <f>IF('Section 10a Plan_Diffusion'!F305="","",IF('Section 10a Plan_Diffusion'!F305="«Choisir»","",'Section 10a Plan_Diffusion'!F305))</f>
        <v/>
      </c>
      <c r="N850" s="43" t="str">
        <f>IF('Section 10a Plan_Diffusion'!G305="","",'Section 10a Plan_Diffusion'!G305)</f>
        <v/>
      </c>
      <c r="O850" s="43" t="str">
        <f>IF('Section 10a Plan_Diffusion'!H305="","",'Section 10a Plan_Diffusion'!H305)</f>
        <v/>
      </c>
      <c r="P850" s="43" t="str">
        <f>IF('Section 10a Plan_Diffusion'!I305="","",IF('Section 10a Plan_Diffusion'!I305="«Choisir»","",'Section 10a Plan_Diffusion'!I305))</f>
        <v/>
      </c>
      <c r="Q850" s="43" t="str">
        <f>IF('Section 10a Plan_Diffusion'!J305="","",IF('Section 10a Plan_Diffusion'!J305="«Choisir»","",'Section 10a Plan_Diffusion'!J305))</f>
        <v/>
      </c>
      <c r="R850" s="7" t="str">
        <f>IF('Section 10a Plan_Diffusion'!K305="","",'Section 10a Plan_Diffusion'!K305)</f>
        <v/>
      </c>
      <c r="S850" s="7" t="str">
        <f>IF('Section 10a Plan_Diffusion'!L305="","",'Section 10a Plan_Diffusion'!L305)</f>
        <v/>
      </c>
      <c r="T850" s="7" t="str">
        <f>IF('Section 10a Plan_Diffusion'!M305="","",'Section 10a Plan_Diffusion'!M305)</f>
        <v/>
      </c>
      <c r="U850" s="7" t="str">
        <f>IF('Section 10a Plan_Diffusion'!N305="","",'Section 10a Plan_Diffusion'!N305)</f>
        <v/>
      </c>
      <c r="V850" s="7">
        <f>'Section 10a Plan_Diffusion'!O305</f>
        <v>0</v>
      </c>
      <c r="W850" s="36">
        <f>'Section 10a Plan_Diffusion'!P305</f>
        <v>0</v>
      </c>
      <c r="X850" s="36">
        <f>'Section 10a Plan_Diffusion'!Q305</f>
        <v>0</v>
      </c>
      <c r="Y850" s="36">
        <f>'Section 10a Plan_Diffusion'!R305</f>
        <v>0</v>
      </c>
      <c r="Z850" s="36">
        <f>'Section 10a Plan_Diffusion'!S305</f>
        <v>0</v>
      </c>
      <c r="AA850" s="7">
        <f>'Section 10a Plan_Diffusion'!T305</f>
        <v>0</v>
      </c>
      <c r="AB850" s="7">
        <f>'Section 10a Plan_Diffusion'!U305</f>
        <v>0</v>
      </c>
    </row>
    <row r="851" spans="1:28">
      <c r="A851" s="7">
        <f>'Identification '!$F$11</f>
        <v>0</v>
      </c>
      <c r="B851" s="1276" t="str">
        <f>IF(AND('Identification '!$F$11="",'Identification '!$F$15&lt;&gt;""),'Identification '!$F$15,IF('Identification '!$F$11="","",IF('Identification '!$F$13="Inscrire le nom de votre organisme dans la cellule F15",'Identification '!$F$15,'Identification '!$F$13)))</f>
        <v/>
      </c>
      <c r="C851" s="7" t="str">
        <f>REF!$BM$8</f>
        <v>2026-2027</v>
      </c>
      <c r="D851" s="7" t="s">
        <v>3185</v>
      </c>
      <c r="E851" s="43" t="str">
        <f>'Identification '!$F$17</f>
        <v/>
      </c>
      <c r="F851" s="7" t="str">
        <f>'Identification '!$G$18</f>
        <v/>
      </c>
      <c r="G851" s="167" t="str">
        <f>IF('Section 10a Plan_Diffusion'!$D$6="","",'Section 10a Plan_Diffusion'!$D$6)</f>
        <v/>
      </c>
      <c r="H851" s="7" t="str">
        <f>IF('Section 10a Plan_Diffusion'!$D$8="","",'Section 10a Plan_Diffusion'!$D$8)</f>
        <v/>
      </c>
      <c r="I851" s="7" t="str">
        <f>IF('Section 10a Plan_Diffusion'!$K$8="","",'Section 10a Plan_Diffusion'!$K$8)</f>
        <v/>
      </c>
      <c r="J851" s="43" t="str">
        <f>IF('Section 10a Plan_Diffusion'!C306="","",'Section 10a Plan_Diffusion'!C306)</f>
        <v/>
      </c>
      <c r="K851" s="1177" t="str">
        <f>IF('Section 10a Plan_Diffusion'!D306="","",'Section 10a Plan_Diffusion'!D306)</f>
        <v/>
      </c>
      <c r="L851" s="43" t="str">
        <f>IF('Section 10a Plan_Diffusion'!E306="","",IF('Section 10a Plan_Diffusion'!E306="«Choisir»","",'Section 10a Plan_Diffusion'!E306))</f>
        <v/>
      </c>
      <c r="M851" s="43" t="str">
        <f>IF('Section 10a Plan_Diffusion'!F306="","",IF('Section 10a Plan_Diffusion'!F306="«Choisir»","",'Section 10a Plan_Diffusion'!F306))</f>
        <v/>
      </c>
      <c r="N851" s="43" t="str">
        <f>IF('Section 10a Plan_Diffusion'!G306="","",'Section 10a Plan_Diffusion'!G306)</f>
        <v/>
      </c>
      <c r="O851" s="43" t="str">
        <f>IF('Section 10a Plan_Diffusion'!H306="","",'Section 10a Plan_Diffusion'!H306)</f>
        <v/>
      </c>
      <c r="P851" s="43" t="str">
        <f>IF('Section 10a Plan_Diffusion'!I306="","",IF('Section 10a Plan_Diffusion'!I306="«Choisir»","",'Section 10a Plan_Diffusion'!I306))</f>
        <v/>
      </c>
      <c r="Q851" s="43" t="str">
        <f>IF('Section 10a Plan_Diffusion'!J306="","",IF('Section 10a Plan_Diffusion'!J306="«Choisir»","",'Section 10a Plan_Diffusion'!J306))</f>
        <v/>
      </c>
      <c r="R851" s="7" t="str">
        <f>IF('Section 10a Plan_Diffusion'!K306="","",'Section 10a Plan_Diffusion'!K306)</f>
        <v/>
      </c>
      <c r="S851" s="7" t="str">
        <f>IF('Section 10a Plan_Diffusion'!L306="","",'Section 10a Plan_Diffusion'!L306)</f>
        <v/>
      </c>
      <c r="T851" s="7" t="str">
        <f>IF('Section 10a Plan_Diffusion'!M306="","",'Section 10a Plan_Diffusion'!M306)</f>
        <v/>
      </c>
      <c r="U851" s="7" t="str">
        <f>IF('Section 10a Plan_Diffusion'!N306="","",'Section 10a Plan_Diffusion'!N306)</f>
        <v/>
      </c>
      <c r="V851" s="7">
        <f>'Section 10a Plan_Diffusion'!O306</f>
        <v>0</v>
      </c>
      <c r="W851" s="36">
        <f>'Section 10a Plan_Diffusion'!P306</f>
        <v>0</v>
      </c>
      <c r="X851" s="36">
        <f>'Section 10a Plan_Diffusion'!Q306</f>
        <v>0</v>
      </c>
      <c r="Y851" s="36">
        <f>'Section 10a Plan_Diffusion'!R306</f>
        <v>0</v>
      </c>
      <c r="Z851" s="36">
        <f>'Section 10a Plan_Diffusion'!S306</f>
        <v>0</v>
      </c>
      <c r="AA851" s="7">
        <f>'Section 10a Plan_Diffusion'!T306</f>
        <v>0</v>
      </c>
      <c r="AB851" s="7">
        <f>'Section 10a Plan_Diffusion'!U306</f>
        <v>0</v>
      </c>
    </row>
    <row r="852" spans="1:28">
      <c r="A852" s="7">
        <f>'Identification '!$F$11</f>
        <v>0</v>
      </c>
      <c r="B852" s="1276" t="str">
        <f>IF(AND('Identification '!$F$11="",'Identification '!$F$15&lt;&gt;""),'Identification '!$F$15,IF('Identification '!$F$11="","",IF('Identification '!$F$13="Inscrire le nom de votre organisme dans la cellule F15",'Identification '!$F$15,'Identification '!$F$13)))</f>
        <v/>
      </c>
      <c r="C852" s="7" t="str">
        <f>REF!$BM$8</f>
        <v>2026-2027</v>
      </c>
      <c r="D852" s="7" t="s">
        <v>3185</v>
      </c>
      <c r="E852" s="43" t="str">
        <f>'Identification '!$F$17</f>
        <v/>
      </c>
      <c r="F852" s="7" t="str">
        <f>'Identification '!$G$18</f>
        <v/>
      </c>
      <c r="G852" s="167" t="str">
        <f>IF('Section 10a Plan_Diffusion'!$D$6="","",'Section 10a Plan_Diffusion'!$D$6)</f>
        <v/>
      </c>
      <c r="H852" s="7" t="str">
        <f>IF('Section 10a Plan_Diffusion'!$D$8="","",'Section 10a Plan_Diffusion'!$D$8)</f>
        <v/>
      </c>
      <c r="I852" s="7" t="str">
        <f>IF('Section 10a Plan_Diffusion'!$K$8="","",'Section 10a Plan_Diffusion'!$K$8)</f>
        <v/>
      </c>
      <c r="J852" s="43" t="str">
        <f>IF('Section 10a Plan_Diffusion'!C307="","",'Section 10a Plan_Diffusion'!C307)</f>
        <v/>
      </c>
      <c r="K852" s="1177" t="str">
        <f>IF('Section 10a Plan_Diffusion'!D307="","",'Section 10a Plan_Diffusion'!D307)</f>
        <v/>
      </c>
      <c r="L852" s="43" t="str">
        <f>IF('Section 10a Plan_Diffusion'!E307="","",IF('Section 10a Plan_Diffusion'!E307="«Choisir»","",'Section 10a Plan_Diffusion'!E307))</f>
        <v/>
      </c>
      <c r="M852" s="43" t="str">
        <f>IF('Section 10a Plan_Diffusion'!F307="","",IF('Section 10a Plan_Diffusion'!F307="«Choisir»","",'Section 10a Plan_Diffusion'!F307))</f>
        <v/>
      </c>
      <c r="N852" s="43" t="str">
        <f>IF('Section 10a Plan_Diffusion'!G307="","",'Section 10a Plan_Diffusion'!G307)</f>
        <v/>
      </c>
      <c r="O852" s="43" t="str">
        <f>IF('Section 10a Plan_Diffusion'!H307="","",'Section 10a Plan_Diffusion'!H307)</f>
        <v/>
      </c>
      <c r="P852" s="43" t="str">
        <f>IF('Section 10a Plan_Diffusion'!I307="","",IF('Section 10a Plan_Diffusion'!I307="«Choisir»","",'Section 10a Plan_Diffusion'!I307))</f>
        <v/>
      </c>
      <c r="Q852" s="43" t="str">
        <f>IF('Section 10a Plan_Diffusion'!J307="","",IF('Section 10a Plan_Diffusion'!J307="«Choisir»","",'Section 10a Plan_Diffusion'!J307))</f>
        <v/>
      </c>
      <c r="R852" s="7" t="str">
        <f>IF('Section 10a Plan_Diffusion'!K307="","",'Section 10a Plan_Diffusion'!K307)</f>
        <v/>
      </c>
      <c r="S852" s="7" t="str">
        <f>IF('Section 10a Plan_Diffusion'!L307="","",'Section 10a Plan_Diffusion'!L307)</f>
        <v/>
      </c>
      <c r="T852" s="7" t="str">
        <f>IF('Section 10a Plan_Diffusion'!M307="","",'Section 10a Plan_Diffusion'!M307)</f>
        <v/>
      </c>
      <c r="U852" s="7" t="str">
        <f>IF('Section 10a Plan_Diffusion'!N307="","",'Section 10a Plan_Diffusion'!N307)</f>
        <v/>
      </c>
      <c r="V852" s="7">
        <f>'Section 10a Plan_Diffusion'!O307</f>
        <v>0</v>
      </c>
      <c r="W852" s="36">
        <f>'Section 10a Plan_Diffusion'!P307</f>
        <v>0</v>
      </c>
      <c r="X852" s="36">
        <f>'Section 10a Plan_Diffusion'!Q307</f>
        <v>0</v>
      </c>
      <c r="Y852" s="36">
        <f>'Section 10a Plan_Diffusion'!R307</f>
        <v>0</v>
      </c>
      <c r="Z852" s="36">
        <f>'Section 10a Plan_Diffusion'!S307</f>
        <v>0</v>
      </c>
      <c r="AA852" s="7">
        <f>'Section 10a Plan_Diffusion'!T307</f>
        <v>0</v>
      </c>
      <c r="AB852" s="7">
        <f>'Section 10a Plan_Diffusion'!U307</f>
        <v>0</v>
      </c>
    </row>
    <row r="853" spans="1:28">
      <c r="A853" s="7">
        <f>'Identification '!$F$11</f>
        <v>0</v>
      </c>
      <c r="B853" s="1276" t="str">
        <f>IF(AND('Identification '!$F$11="",'Identification '!$F$15&lt;&gt;""),'Identification '!$F$15,IF('Identification '!$F$11="","",IF('Identification '!$F$13="Inscrire le nom de votre organisme dans la cellule F15",'Identification '!$F$15,'Identification '!$F$13)))</f>
        <v/>
      </c>
      <c r="C853" s="7" t="str">
        <f>REF!$BM$8</f>
        <v>2026-2027</v>
      </c>
      <c r="D853" s="7" t="s">
        <v>3185</v>
      </c>
      <c r="E853" s="43" t="str">
        <f>'Identification '!$F$17</f>
        <v/>
      </c>
      <c r="F853" s="7" t="str">
        <f>'Identification '!$G$18</f>
        <v/>
      </c>
      <c r="G853" s="167" t="str">
        <f>IF('Section 10a Plan_Diffusion'!$D$6="","",'Section 10a Plan_Diffusion'!$D$6)</f>
        <v/>
      </c>
      <c r="H853" s="7" t="str">
        <f>IF('Section 10a Plan_Diffusion'!$D$8="","",'Section 10a Plan_Diffusion'!$D$8)</f>
        <v/>
      </c>
      <c r="I853" s="7" t="str">
        <f>IF('Section 10a Plan_Diffusion'!$K$8="","",'Section 10a Plan_Diffusion'!$K$8)</f>
        <v/>
      </c>
      <c r="J853" s="43" t="str">
        <f>IF('Section 10a Plan_Diffusion'!C308="","",'Section 10a Plan_Diffusion'!C308)</f>
        <v/>
      </c>
      <c r="K853" s="1177" t="str">
        <f>IF('Section 10a Plan_Diffusion'!D308="","",'Section 10a Plan_Diffusion'!D308)</f>
        <v/>
      </c>
      <c r="L853" s="43" t="str">
        <f>IF('Section 10a Plan_Diffusion'!E308="","",IF('Section 10a Plan_Diffusion'!E308="«Choisir»","",'Section 10a Plan_Diffusion'!E308))</f>
        <v/>
      </c>
      <c r="M853" s="43" t="str">
        <f>IF('Section 10a Plan_Diffusion'!F308="","",IF('Section 10a Plan_Diffusion'!F308="«Choisir»","",'Section 10a Plan_Diffusion'!F308))</f>
        <v/>
      </c>
      <c r="N853" s="43" t="str">
        <f>IF('Section 10a Plan_Diffusion'!G308="","",'Section 10a Plan_Diffusion'!G308)</f>
        <v/>
      </c>
      <c r="O853" s="43" t="str">
        <f>IF('Section 10a Plan_Diffusion'!H308="","",'Section 10a Plan_Diffusion'!H308)</f>
        <v/>
      </c>
      <c r="P853" s="43" t="str">
        <f>IF('Section 10a Plan_Diffusion'!I308="","",IF('Section 10a Plan_Diffusion'!I308="«Choisir»","",'Section 10a Plan_Diffusion'!I308))</f>
        <v/>
      </c>
      <c r="Q853" s="43" t="str">
        <f>IF('Section 10a Plan_Diffusion'!J308="","",IF('Section 10a Plan_Diffusion'!J308="«Choisir»","",'Section 10a Plan_Diffusion'!J308))</f>
        <v/>
      </c>
      <c r="R853" s="7" t="str">
        <f>IF('Section 10a Plan_Diffusion'!K308="","",'Section 10a Plan_Diffusion'!K308)</f>
        <v/>
      </c>
      <c r="S853" s="7" t="str">
        <f>IF('Section 10a Plan_Diffusion'!L308="","",'Section 10a Plan_Diffusion'!L308)</f>
        <v/>
      </c>
      <c r="T853" s="7" t="str">
        <f>IF('Section 10a Plan_Diffusion'!M308="","",'Section 10a Plan_Diffusion'!M308)</f>
        <v/>
      </c>
      <c r="U853" s="7" t="str">
        <f>IF('Section 10a Plan_Diffusion'!N308="","",'Section 10a Plan_Diffusion'!N308)</f>
        <v/>
      </c>
      <c r="V853" s="7">
        <f>'Section 10a Plan_Diffusion'!O308</f>
        <v>0</v>
      </c>
      <c r="W853" s="36">
        <f>'Section 10a Plan_Diffusion'!P308</f>
        <v>0</v>
      </c>
      <c r="X853" s="36">
        <f>'Section 10a Plan_Diffusion'!Q308</f>
        <v>0</v>
      </c>
      <c r="Y853" s="36">
        <f>'Section 10a Plan_Diffusion'!R308</f>
        <v>0</v>
      </c>
      <c r="Z853" s="36">
        <f>'Section 10a Plan_Diffusion'!S308</f>
        <v>0</v>
      </c>
      <c r="AA853" s="7">
        <f>'Section 10a Plan_Diffusion'!T308</f>
        <v>0</v>
      </c>
      <c r="AB853" s="7">
        <f>'Section 10a Plan_Diffusion'!U308</f>
        <v>0</v>
      </c>
    </row>
    <row r="854" spans="1:28">
      <c r="A854" s="7">
        <f>'Identification '!$F$11</f>
        <v>0</v>
      </c>
      <c r="B854" s="1276" t="str">
        <f>IF(AND('Identification '!$F$11="",'Identification '!$F$15&lt;&gt;""),'Identification '!$F$15,IF('Identification '!$F$11="","",IF('Identification '!$F$13="Inscrire le nom de votre organisme dans la cellule F15",'Identification '!$F$15,'Identification '!$F$13)))</f>
        <v/>
      </c>
      <c r="C854" s="7" t="str">
        <f>REF!$BM$8</f>
        <v>2026-2027</v>
      </c>
      <c r="D854" s="7" t="s">
        <v>3185</v>
      </c>
      <c r="E854" s="43" t="str">
        <f>'Identification '!$F$17</f>
        <v/>
      </c>
      <c r="F854" s="7" t="str">
        <f>'Identification '!$G$18</f>
        <v/>
      </c>
      <c r="G854" s="167" t="str">
        <f>IF('Section 10a Plan_Diffusion'!$D$6="","",'Section 10a Plan_Diffusion'!$D$6)</f>
        <v/>
      </c>
      <c r="H854" s="7" t="str">
        <f>IF('Section 10a Plan_Diffusion'!$D$8="","",'Section 10a Plan_Diffusion'!$D$8)</f>
        <v/>
      </c>
      <c r="I854" s="7" t="str">
        <f>IF('Section 10a Plan_Diffusion'!$K$8="","",'Section 10a Plan_Diffusion'!$K$8)</f>
        <v/>
      </c>
      <c r="J854" s="43" t="str">
        <f>IF('Section 10a Plan_Diffusion'!C309="","",'Section 10a Plan_Diffusion'!C309)</f>
        <v/>
      </c>
      <c r="K854" s="1177" t="str">
        <f>IF('Section 10a Plan_Diffusion'!D309="","",'Section 10a Plan_Diffusion'!D309)</f>
        <v/>
      </c>
      <c r="L854" s="43" t="str">
        <f>IF('Section 10a Plan_Diffusion'!E309="","",IF('Section 10a Plan_Diffusion'!E309="«Choisir»","",'Section 10a Plan_Diffusion'!E309))</f>
        <v/>
      </c>
      <c r="M854" s="43" t="str">
        <f>IF('Section 10a Plan_Diffusion'!F309="","",IF('Section 10a Plan_Diffusion'!F309="«Choisir»","",'Section 10a Plan_Diffusion'!F309))</f>
        <v/>
      </c>
      <c r="N854" s="43" t="str">
        <f>IF('Section 10a Plan_Diffusion'!G309="","",'Section 10a Plan_Diffusion'!G309)</f>
        <v/>
      </c>
      <c r="O854" s="43" t="str">
        <f>IF('Section 10a Plan_Diffusion'!H309="","",'Section 10a Plan_Diffusion'!H309)</f>
        <v/>
      </c>
      <c r="P854" s="43" t="str">
        <f>IF('Section 10a Plan_Diffusion'!I309="","",IF('Section 10a Plan_Diffusion'!I309="«Choisir»","",'Section 10a Plan_Diffusion'!I309))</f>
        <v/>
      </c>
      <c r="Q854" s="43" t="str">
        <f>IF('Section 10a Plan_Diffusion'!J309="","",IF('Section 10a Plan_Diffusion'!J309="«Choisir»","",'Section 10a Plan_Diffusion'!J309))</f>
        <v/>
      </c>
      <c r="R854" s="7" t="str">
        <f>IF('Section 10a Plan_Diffusion'!K309="","",'Section 10a Plan_Diffusion'!K309)</f>
        <v/>
      </c>
      <c r="S854" s="7" t="str">
        <f>IF('Section 10a Plan_Diffusion'!L309="","",'Section 10a Plan_Diffusion'!L309)</f>
        <v/>
      </c>
      <c r="T854" s="7" t="str">
        <f>IF('Section 10a Plan_Diffusion'!M309="","",'Section 10a Plan_Diffusion'!M309)</f>
        <v/>
      </c>
      <c r="U854" s="7" t="str">
        <f>IF('Section 10a Plan_Diffusion'!N309="","",'Section 10a Plan_Diffusion'!N309)</f>
        <v/>
      </c>
      <c r="V854" s="7">
        <f>'Section 10a Plan_Diffusion'!O309</f>
        <v>0</v>
      </c>
      <c r="W854" s="36">
        <f>'Section 10a Plan_Diffusion'!P309</f>
        <v>0</v>
      </c>
      <c r="X854" s="36">
        <f>'Section 10a Plan_Diffusion'!Q309</f>
        <v>0</v>
      </c>
      <c r="Y854" s="36">
        <f>'Section 10a Plan_Diffusion'!R309</f>
        <v>0</v>
      </c>
      <c r="Z854" s="36">
        <f>'Section 10a Plan_Diffusion'!S309</f>
        <v>0</v>
      </c>
      <c r="AA854" s="7">
        <f>'Section 10a Plan_Diffusion'!T309</f>
        <v>0</v>
      </c>
      <c r="AB854" s="7">
        <f>'Section 10a Plan_Diffusion'!U309</f>
        <v>0</v>
      </c>
    </row>
    <row r="855" spans="1:28">
      <c r="A855" s="7">
        <f>'Identification '!$F$11</f>
        <v>0</v>
      </c>
      <c r="B855" s="1276" t="str">
        <f>IF(AND('Identification '!$F$11="",'Identification '!$F$15&lt;&gt;""),'Identification '!$F$15,IF('Identification '!$F$11="","",IF('Identification '!$F$13="Inscrire le nom de votre organisme dans la cellule F15",'Identification '!$F$15,'Identification '!$F$13)))</f>
        <v/>
      </c>
      <c r="C855" s="7" t="str">
        <f>REF!$BM$8</f>
        <v>2026-2027</v>
      </c>
      <c r="D855" s="7" t="s">
        <v>3185</v>
      </c>
      <c r="E855" s="43" t="str">
        <f>'Identification '!$F$17</f>
        <v/>
      </c>
      <c r="F855" s="7" t="str">
        <f>'Identification '!$G$18</f>
        <v/>
      </c>
      <c r="G855" s="167" t="str">
        <f>IF('Section 10a Plan_Diffusion'!$D$6="","",'Section 10a Plan_Diffusion'!$D$6)</f>
        <v/>
      </c>
      <c r="H855" s="7" t="str">
        <f>IF('Section 10a Plan_Diffusion'!$D$8="","",'Section 10a Plan_Diffusion'!$D$8)</f>
        <v/>
      </c>
      <c r="I855" s="7" t="str">
        <f>IF('Section 10a Plan_Diffusion'!$K$8="","",'Section 10a Plan_Diffusion'!$K$8)</f>
        <v/>
      </c>
      <c r="J855" s="43" t="str">
        <f>IF('Section 10a Plan_Diffusion'!C310="","",'Section 10a Plan_Diffusion'!C310)</f>
        <v/>
      </c>
      <c r="K855" s="1177" t="str">
        <f>IF('Section 10a Plan_Diffusion'!D310="","",'Section 10a Plan_Diffusion'!D310)</f>
        <v/>
      </c>
      <c r="L855" s="43" t="str">
        <f>IF('Section 10a Plan_Diffusion'!E310="","",IF('Section 10a Plan_Diffusion'!E310="«Choisir»","",'Section 10a Plan_Diffusion'!E310))</f>
        <v/>
      </c>
      <c r="M855" s="43" t="str">
        <f>IF('Section 10a Plan_Diffusion'!F310="","",IF('Section 10a Plan_Diffusion'!F310="«Choisir»","",'Section 10a Plan_Diffusion'!F310))</f>
        <v/>
      </c>
      <c r="N855" s="43" t="str">
        <f>IF('Section 10a Plan_Diffusion'!G310="","",'Section 10a Plan_Diffusion'!G310)</f>
        <v/>
      </c>
      <c r="O855" s="43" t="str">
        <f>IF('Section 10a Plan_Diffusion'!H310="","",'Section 10a Plan_Diffusion'!H310)</f>
        <v/>
      </c>
      <c r="P855" s="43" t="str">
        <f>IF('Section 10a Plan_Diffusion'!I310="","",IF('Section 10a Plan_Diffusion'!I310="«Choisir»","",'Section 10a Plan_Diffusion'!I310))</f>
        <v/>
      </c>
      <c r="Q855" s="43" t="str">
        <f>IF('Section 10a Plan_Diffusion'!J310="","",IF('Section 10a Plan_Diffusion'!J310="«Choisir»","",'Section 10a Plan_Diffusion'!J310))</f>
        <v/>
      </c>
      <c r="R855" s="7" t="str">
        <f>IF('Section 10a Plan_Diffusion'!K310="","",'Section 10a Plan_Diffusion'!K310)</f>
        <v/>
      </c>
      <c r="S855" s="7" t="str">
        <f>IF('Section 10a Plan_Diffusion'!L310="","",'Section 10a Plan_Diffusion'!L310)</f>
        <v/>
      </c>
      <c r="T855" s="7" t="str">
        <f>IF('Section 10a Plan_Diffusion'!M310="","",'Section 10a Plan_Diffusion'!M310)</f>
        <v/>
      </c>
      <c r="U855" s="7" t="str">
        <f>IF('Section 10a Plan_Diffusion'!N310="","",'Section 10a Plan_Diffusion'!N310)</f>
        <v/>
      </c>
      <c r="V855" s="7">
        <f>'Section 10a Plan_Diffusion'!O310</f>
        <v>0</v>
      </c>
      <c r="W855" s="36">
        <f>'Section 10a Plan_Diffusion'!P310</f>
        <v>0</v>
      </c>
      <c r="X855" s="36">
        <f>'Section 10a Plan_Diffusion'!Q310</f>
        <v>0</v>
      </c>
      <c r="Y855" s="36">
        <f>'Section 10a Plan_Diffusion'!R310</f>
        <v>0</v>
      </c>
      <c r="Z855" s="36">
        <f>'Section 10a Plan_Diffusion'!S310</f>
        <v>0</v>
      </c>
      <c r="AA855" s="7">
        <f>'Section 10a Plan_Diffusion'!T310</f>
        <v>0</v>
      </c>
      <c r="AB855" s="7">
        <f>'Section 10a Plan_Diffusion'!U310</f>
        <v>0</v>
      </c>
    </row>
    <row r="856" spans="1:28">
      <c r="A856" s="7">
        <f>'Identification '!$F$11</f>
        <v>0</v>
      </c>
      <c r="B856" s="1276" t="str">
        <f>IF(AND('Identification '!$F$11="",'Identification '!$F$15&lt;&gt;""),'Identification '!$F$15,IF('Identification '!$F$11="","",IF('Identification '!$F$13="Inscrire le nom de votre organisme dans la cellule F15",'Identification '!$F$15,'Identification '!$F$13)))</f>
        <v/>
      </c>
      <c r="C856" s="7" t="str">
        <f>REF!$BM$8</f>
        <v>2026-2027</v>
      </c>
      <c r="D856" s="7" t="s">
        <v>3185</v>
      </c>
      <c r="E856" s="43" t="str">
        <f>'Identification '!$F$17</f>
        <v/>
      </c>
      <c r="F856" s="7" t="str">
        <f>'Identification '!$G$18</f>
        <v/>
      </c>
      <c r="G856" s="167" t="str">
        <f>IF('Section 10a Plan_Diffusion'!$D$6="","",'Section 10a Plan_Diffusion'!$D$6)</f>
        <v/>
      </c>
      <c r="H856" s="7" t="str">
        <f>IF('Section 10a Plan_Diffusion'!$D$8="","",'Section 10a Plan_Diffusion'!$D$8)</f>
        <v/>
      </c>
      <c r="I856" s="7" t="str">
        <f>IF('Section 10a Plan_Diffusion'!$K$8="","",'Section 10a Plan_Diffusion'!$K$8)</f>
        <v/>
      </c>
      <c r="J856" s="43" t="str">
        <f>IF('Section 10a Plan_Diffusion'!C311="","",'Section 10a Plan_Diffusion'!C311)</f>
        <v/>
      </c>
      <c r="K856" s="1177" t="str">
        <f>IF('Section 10a Plan_Diffusion'!D311="","",'Section 10a Plan_Diffusion'!D311)</f>
        <v/>
      </c>
      <c r="L856" s="43" t="str">
        <f>IF('Section 10a Plan_Diffusion'!E311="","",IF('Section 10a Plan_Diffusion'!E311="«Choisir»","",'Section 10a Plan_Diffusion'!E311))</f>
        <v/>
      </c>
      <c r="M856" s="43" t="str">
        <f>IF('Section 10a Plan_Diffusion'!F311="","",IF('Section 10a Plan_Diffusion'!F311="«Choisir»","",'Section 10a Plan_Diffusion'!F311))</f>
        <v/>
      </c>
      <c r="N856" s="43" t="str">
        <f>IF('Section 10a Plan_Diffusion'!G311="","",'Section 10a Plan_Diffusion'!G311)</f>
        <v/>
      </c>
      <c r="O856" s="43" t="str">
        <f>IF('Section 10a Plan_Diffusion'!H311="","",'Section 10a Plan_Diffusion'!H311)</f>
        <v/>
      </c>
      <c r="P856" s="43" t="str">
        <f>IF('Section 10a Plan_Diffusion'!I311="","",IF('Section 10a Plan_Diffusion'!I311="«Choisir»","",'Section 10a Plan_Diffusion'!I311))</f>
        <v/>
      </c>
      <c r="Q856" s="43" t="str">
        <f>IF('Section 10a Plan_Diffusion'!J311="","",IF('Section 10a Plan_Diffusion'!J311="«Choisir»","",'Section 10a Plan_Diffusion'!J311))</f>
        <v/>
      </c>
      <c r="R856" s="7" t="str">
        <f>IF('Section 10a Plan_Diffusion'!K311="","",'Section 10a Plan_Diffusion'!K311)</f>
        <v/>
      </c>
      <c r="S856" s="7" t="str">
        <f>IF('Section 10a Plan_Diffusion'!L311="","",'Section 10a Plan_Diffusion'!L311)</f>
        <v/>
      </c>
      <c r="T856" s="7" t="str">
        <f>IF('Section 10a Plan_Diffusion'!M311="","",'Section 10a Plan_Diffusion'!M311)</f>
        <v/>
      </c>
      <c r="U856" s="7" t="str">
        <f>IF('Section 10a Plan_Diffusion'!N311="","",'Section 10a Plan_Diffusion'!N311)</f>
        <v/>
      </c>
      <c r="V856" s="7">
        <f>'Section 10a Plan_Diffusion'!O311</f>
        <v>0</v>
      </c>
      <c r="W856" s="36">
        <f>'Section 10a Plan_Diffusion'!P311</f>
        <v>0</v>
      </c>
      <c r="X856" s="36">
        <f>'Section 10a Plan_Diffusion'!Q311</f>
        <v>0</v>
      </c>
      <c r="Y856" s="36">
        <f>'Section 10a Plan_Diffusion'!R311</f>
        <v>0</v>
      </c>
      <c r="Z856" s="36">
        <f>'Section 10a Plan_Diffusion'!S311</f>
        <v>0</v>
      </c>
      <c r="AA856" s="7">
        <f>'Section 10a Plan_Diffusion'!T311</f>
        <v>0</v>
      </c>
      <c r="AB856" s="7">
        <f>'Section 10a Plan_Diffusion'!U311</f>
        <v>0</v>
      </c>
    </row>
    <row r="857" spans="1:28">
      <c r="A857" s="7">
        <f>'Identification '!$F$11</f>
        <v>0</v>
      </c>
      <c r="B857" s="1276" t="str">
        <f>IF(AND('Identification '!$F$11="",'Identification '!$F$15&lt;&gt;""),'Identification '!$F$15,IF('Identification '!$F$11="","",IF('Identification '!$F$13="Inscrire le nom de votre organisme dans la cellule F15",'Identification '!$F$15,'Identification '!$F$13)))</f>
        <v/>
      </c>
      <c r="C857" s="7" t="str">
        <f>REF!$BM$8</f>
        <v>2026-2027</v>
      </c>
      <c r="D857" s="7" t="s">
        <v>3185</v>
      </c>
      <c r="E857" s="43" t="str">
        <f>'Identification '!$F$17</f>
        <v/>
      </c>
      <c r="F857" s="7" t="str">
        <f>'Identification '!$G$18</f>
        <v/>
      </c>
      <c r="G857" s="167" t="str">
        <f>IF('Section 10a Plan_Diffusion'!$D$6="","",'Section 10a Plan_Diffusion'!$D$6)</f>
        <v/>
      </c>
      <c r="H857" s="7" t="str">
        <f>IF('Section 10a Plan_Diffusion'!$D$8="","",'Section 10a Plan_Diffusion'!$D$8)</f>
        <v/>
      </c>
      <c r="I857" s="7" t="str">
        <f>IF('Section 10a Plan_Diffusion'!$K$8="","",'Section 10a Plan_Diffusion'!$K$8)</f>
        <v/>
      </c>
      <c r="J857" s="43" t="str">
        <f>IF('Section 10a Plan_Diffusion'!C312="","",'Section 10a Plan_Diffusion'!C312)</f>
        <v/>
      </c>
      <c r="K857" s="1177" t="str">
        <f>IF('Section 10a Plan_Diffusion'!D312="","",'Section 10a Plan_Diffusion'!D312)</f>
        <v/>
      </c>
      <c r="L857" s="43" t="str">
        <f>IF('Section 10a Plan_Diffusion'!E312="","",IF('Section 10a Plan_Diffusion'!E312="«Choisir»","",'Section 10a Plan_Diffusion'!E312))</f>
        <v/>
      </c>
      <c r="M857" s="43" t="str">
        <f>IF('Section 10a Plan_Diffusion'!F312="","",IF('Section 10a Plan_Diffusion'!F312="«Choisir»","",'Section 10a Plan_Diffusion'!F312))</f>
        <v/>
      </c>
      <c r="N857" s="43" t="str">
        <f>IF('Section 10a Plan_Diffusion'!G312="","",'Section 10a Plan_Diffusion'!G312)</f>
        <v/>
      </c>
      <c r="O857" s="43" t="str">
        <f>IF('Section 10a Plan_Diffusion'!H312="","",'Section 10a Plan_Diffusion'!H312)</f>
        <v/>
      </c>
      <c r="P857" s="43" t="str">
        <f>IF('Section 10a Plan_Diffusion'!I312="","",IF('Section 10a Plan_Diffusion'!I312="«Choisir»","",'Section 10a Plan_Diffusion'!I312))</f>
        <v/>
      </c>
      <c r="Q857" s="43" t="str">
        <f>IF('Section 10a Plan_Diffusion'!J312="","",IF('Section 10a Plan_Diffusion'!J312="«Choisir»","",'Section 10a Plan_Diffusion'!J312))</f>
        <v/>
      </c>
      <c r="R857" s="7" t="str">
        <f>IF('Section 10a Plan_Diffusion'!K312="","",'Section 10a Plan_Diffusion'!K312)</f>
        <v/>
      </c>
      <c r="S857" s="7" t="str">
        <f>IF('Section 10a Plan_Diffusion'!L312="","",'Section 10a Plan_Diffusion'!L312)</f>
        <v/>
      </c>
      <c r="T857" s="7" t="str">
        <f>IF('Section 10a Plan_Diffusion'!M312="","",'Section 10a Plan_Diffusion'!M312)</f>
        <v/>
      </c>
      <c r="U857" s="7" t="str">
        <f>IF('Section 10a Plan_Diffusion'!N312="","",'Section 10a Plan_Diffusion'!N312)</f>
        <v/>
      </c>
      <c r="V857" s="7">
        <f>'Section 10a Plan_Diffusion'!O312</f>
        <v>0</v>
      </c>
      <c r="W857" s="36">
        <f>'Section 10a Plan_Diffusion'!P312</f>
        <v>0</v>
      </c>
      <c r="X857" s="36">
        <f>'Section 10a Plan_Diffusion'!Q312</f>
        <v>0</v>
      </c>
      <c r="Y857" s="36">
        <f>'Section 10a Plan_Diffusion'!R312</f>
        <v>0</v>
      </c>
      <c r="Z857" s="36">
        <f>'Section 10a Plan_Diffusion'!S312</f>
        <v>0</v>
      </c>
      <c r="AA857" s="7">
        <f>'Section 10a Plan_Diffusion'!T312</f>
        <v>0</v>
      </c>
      <c r="AB857" s="7">
        <f>'Section 10a Plan_Diffusion'!U312</f>
        <v>0</v>
      </c>
    </row>
    <row r="858" spans="1:28">
      <c r="A858" s="7">
        <f>'Identification '!$F$11</f>
        <v>0</v>
      </c>
      <c r="B858" s="1276" t="str">
        <f>IF(AND('Identification '!$F$11="",'Identification '!$F$15&lt;&gt;""),'Identification '!$F$15,IF('Identification '!$F$11="","",IF('Identification '!$F$13="Inscrire le nom de votre organisme dans la cellule F15",'Identification '!$F$15,'Identification '!$F$13)))</f>
        <v/>
      </c>
      <c r="C858" s="7" t="str">
        <f>REF!$BM$8</f>
        <v>2026-2027</v>
      </c>
      <c r="D858" s="7" t="s">
        <v>3185</v>
      </c>
      <c r="E858" s="43" t="str">
        <f>'Identification '!$F$17</f>
        <v/>
      </c>
      <c r="F858" s="7" t="str">
        <f>'Identification '!$G$18</f>
        <v/>
      </c>
      <c r="G858" s="167" t="str">
        <f>IF('Section 10a Plan_Diffusion'!$D$6="","",'Section 10a Plan_Diffusion'!$D$6)</f>
        <v/>
      </c>
      <c r="H858" s="7" t="str">
        <f>IF('Section 10a Plan_Diffusion'!$D$8="","",'Section 10a Plan_Diffusion'!$D$8)</f>
        <v/>
      </c>
      <c r="I858" s="7" t="str">
        <f>IF('Section 10a Plan_Diffusion'!$K$8="","",'Section 10a Plan_Diffusion'!$K$8)</f>
        <v/>
      </c>
      <c r="J858" s="43" t="str">
        <f>IF('Section 10a Plan_Diffusion'!C313="","",'Section 10a Plan_Diffusion'!C313)</f>
        <v/>
      </c>
      <c r="K858" s="1177" t="str">
        <f>IF('Section 10a Plan_Diffusion'!D313="","",'Section 10a Plan_Diffusion'!D313)</f>
        <v/>
      </c>
      <c r="L858" s="43" t="str">
        <f>IF('Section 10a Plan_Diffusion'!E313="","",IF('Section 10a Plan_Diffusion'!E313="«Choisir»","",'Section 10a Plan_Diffusion'!E313))</f>
        <v/>
      </c>
      <c r="M858" s="43" t="str">
        <f>IF('Section 10a Plan_Diffusion'!F313="","",IF('Section 10a Plan_Diffusion'!F313="«Choisir»","",'Section 10a Plan_Diffusion'!F313))</f>
        <v/>
      </c>
      <c r="N858" s="43" t="str">
        <f>IF('Section 10a Plan_Diffusion'!G313="","",'Section 10a Plan_Diffusion'!G313)</f>
        <v/>
      </c>
      <c r="O858" s="43" t="str">
        <f>IF('Section 10a Plan_Diffusion'!H313="","",'Section 10a Plan_Diffusion'!H313)</f>
        <v/>
      </c>
      <c r="P858" s="43" t="str">
        <f>IF('Section 10a Plan_Diffusion'!I313="","",IF('Section 10a Plan_Diffusion'!I313="«Choisir»","",'Section 10a Plan_Diffusion'!I313))</f>
        <v/>
      </c>
      <c r="Q858" s="43" t="str">
        <f>IF('Section 10a Plan_Diffusion'!J313="","",IF('Section 10a Plan_Diffusion'!J313="«Choisir»","",'Section 10a Plan_Diffusion'!J313))</f>
        <v/>
      </c>
      <c r="R858" s="7" t="str">
        <f>IF('Section 10a Plan_Diffusion'!K313="","",'Section 10a Plan_Diffusion'!K313)</f>
        <v/>
      </c>
      <c r="S858" s="7" t="str">
        <f>IF('Section 10a Plan_Diffusion'!L313="","",'Section 10a Plan_Diffusion'!L313)</f>
        <v/>
      </c>
      <c r="T858" s="7" t="str">
        <f>IF('Section 10a Plan_Diffusion'!M313="","",'Section 10a Plan_Diffusion'!M313)</f>
        <v/>
      </c>
      <c r="U858" s="7" t="str">
        <f>IF('Section 10a Plan_Diffusion'!N313="","",'Section 10a Plan_Diffusion'!N313)</f>
        <v/>
      </c>
      <c r="V858" s="7">
        <f>'Section 10a Plan_Diffusion'!O313</f>
        <v>0</v>
      </c>
      <c r="W858" s="36">
        <f>'Section 10a Plan_Diffusion'!P313</f>
        <v>0</v>
      </c>
      <c r="X858" s="36">
        <f>'Section 10a Plan_Diffusion'!Q313</f>
        <v>0</v>
      </c>
      <c r="Y858" s="36">
        <f>'Section 10a Plan_Diffusion'!R313</f>
        <v>0</v>
      </c>
      <c r="Z858" s="36">
        <f>'Section 10a Plan_Diffusion'!S313</f>
        <v>0</v>
      </c>
      <c r="AA858" s="7">
        <f>'Section 10a Plan_Diffusion'!T313</f>
        <v>0</v>
      </c>
      <c r="AB858" s="7">
        <f>'Section 10a Plan_Diffusion'!U313</f>
        <v>0</v>
      </c>
    </row>
    <row r="859" spans="1:28">
      <c r="A859" s="7">
        <f>'Identification '!$F$11</f>
        <v>0</v>
      </c>
      <c r="B859" s="1276" t="str">
        <f>IF(AND('Identification '!$F$11="",'Identification '!$F$15&lt;&gt;""),'Identification '!$F$15,IF('Identification '!$F$11="","",IF('Identification '!$F$13="Inscrire le nom de votre organisme dans la cellule F15",'Identification '!$F$15,'Identification '!$F$13)))</f>
        <v/>
      </c>
      <c r="C859" s="7" t="str">
        <f>REF!$BM$8</f>
        <v>2026-2027</v>
      </c>
      <c r="D859" s="7" t="s">
        <v>3185</v>
      </c>
      <c r="E859" s="43" t="str">
        <f>'Identification '!$F$17</f>
        <v/>
      </c>
      <c r="F859" s="7" t="str">
        <f>'Identification '!$G$18</f>
        <v/>
      </c>
      <c r="G859" s="167" t="str">
        <f>IF('Section 10a Plan_Diffusion'!$D$6="","",'Section 10a Plan_Diffusion'!$D$6)</f>
        <v/>
      </c>
      <c r="H859" s="7" t="str">
        <f>IF('Section 10a Plan_Diffusion'!$D$8="","",'Section 10a Plan_Diffusion'!$D$8)</f>
        <v/>
      </c>
      <c r="I859" s="7" t="str">
        <f>IF('Section 10a Plan_Diffusion'!$K$8="","",'Section 10a Plan_Diffusion'!$K$8)</f>
        <v/>
      </c>
      <c r="J859" s="43" t="str">
        <f>IF('Section 10a Plan_Diffusion'!C314="","",'Section 10a Plan_Diffusion'!C314)</f>
        <v/>
      </c>
      <c r="K859" s="1177" t="str">
        <f>IF('Section 10a Plan_Diffusion'!D314="","",'Section 10a Plan_Diffusion'!D314)</f>
        <v/>
      </c>
      <c r="L859" s="43" t="str">
        <f>IF('Section 10a Plan_Diffusion'!E314="","",IF('Section 10a Plan_Diffusion'!E314="«Choisir»","",'Section 10a Plan_Diffusion'!E314))</f>
        <v/>
      </c>
      <c r="M859" s="43" t="str">
        <f>IF('Section 10a Plan_Diffusion'!F314="","",IF('Section 10a Plan_Diffusion'!F314="«Choisir»","",'Section 10a Plan_Diffusion'!F314))</f>
        <v/>
      </c>
      <c r="N859" s="43" t="str">
        <f>IF('Section 10a Plan_Diffusion'!G314="","",'Section 10a Plan_Diffusion'!G314)</f>
        <v/>
      </c>
      <c r="O859" s="43" t="str">
        <f>IF('Section 10a Plan_Diffusion'!H314="","",'Section 10a Plan_Diffusion'!H314)</f>
        <v/>
      </c>
      <c r="P859" s="43" t="str">
        <f>IF('Section 10a Plan_Diffusion'!I314="","",IF('Section 10a Plan_Diffusion'!I314="«Choisir»","",'Section 10a Plan_Diffusion'!I314))</f>
        <v/>
      </c>
      <c r="Q859" s="43" t="str">
        <f>IF('Section 10a Plan_Diffusion'!J314="","",IF('Section 10a Plan_Diffusion'!J314="«Choisir»","",'Section 10a Plan_Diffusion'!J314))</f>
        <v/>
      </c>
      <c r="R859" s="7" t="str">
        <f>IF('Section 10a Plan_Diffusion'!K314="","",'Section 10a Plan_Diffusion'!K314)</f>
        <v/>
      </c>
      <c r="S859" s="7" t="str">
        <f>IF('Section 10a Plan_Diffusion'!L314="","",'Section 10a Plan_Diffusion'!L314)</f>
        <v/>
      </c>
      <c r="T859" s="7" t="str">
        <f>IF('Section 10a Plan_Diffusion'!M314="","",'Section 10a Plan_Diffusion'!M314)</f>
        <v/>
      </c>
      <c r="U859" s="7" t="str">
        <f>IF('Section 10a Plan_Diffusion'!N314="","",'Section 10a Plan_Diffusion'!N314)</f>
        <v/>
      </c>
      <c r="V859" s="7">
        <f>'Section 10a Plan_Diffusion'!O314</f>
        <v>0</v>
      </c>
      <c r="W859" s="36">
        <f>'Section 10a Plan_Diffusion'!P314</f>
        <v>0</v>
      </c>
      <c r="X859" s="36">
        <f>'Section 10a Plan_Diffusion'!Q314</f>
        <v>0</v>
      </c>
      <c r="Y859" s="36">
        <f>'Section 10a Plan_Diffusion'!R314</f>
        <v>0</v>
      </c>
      <c r="Z859" s="36">
        <f>'Section 10a Plan_Diffusion'!S314</f>
        <v>0</v>
      </c>
      <c r="AA859" s="7">
        <f>'Section 10a Plan_Diffusion'!T314</f>
        <v>0</v>
      </c>
      <c r="AB859" s="7">
        <f>'Section 10a Plan_Diffusion'!U314</f>
        <v>0</v>
      </c>
    </row>
    <row r="860" spans="1:28">
      <c r="A860" s="7">
        <f>'Identification '!$F$11</f>
        <v>0</v>
      </c>
      <c r="B860" s="1276" t="str">
        <f>IF(AND('Identification '!$F$11="",'Identification '!$F$15&lt;&gt;""),'Identification '!$F$15,IF('Identification '!$F$11="","",IF('Identification '!$F$13="Inscrire le nom de votre organisme dans la cellule F15",'Identification '!$F$15,'Identification '!$F$13)))</f>
        <v/>
      </c>
      <c r="C860" s="7" t="str">
        <f>REF!$BM$8</f>
        <v>2026-2027</v>
      </c>
      <c r="D860" s="7" t="s">
        <v>3185</v>
      </c>
      <c r="E860" s="43" t="str">
        <f>'Identification '!$F$17</f>
        <v/>
      </c>
      <c r="F860" s="7" t="str">
        <f>'Identification '!$G$18</f>
        <v/>
      </c>
      <c r="G860" s="167" t="str">
        <f>IF('Section 10a Plan_Diffusion'!$D$6="","",'Section 10a Plan_Diffusion'!$D$6)</f>
        <v/>
      </c>
      <c r="H860" s="7" t="str">
        <f>IF('Section 10a Plan_Diffusion'!$D$8="","",'Section 10a Plan_Diffusion'!$D$8)</f>
        <v/>
      </c>
      <c r="I860" s="7" t="str">
        <f>IF('Section 10a Plan_Diffusion'!$K$8="","",'Section 10a Plan_Diffusion'!$K$8)</f>
        <v/>
      </c>
      <c r="J860" s="43" t="str">
        <f>IF('Section 10a Plan_Diffusion'!C315="","",'Section 10a Plan_Diffusion'!C315)</f>
        <v/>
      </c>
      <c r="K860" s="1177" t="str">
        <f>IF('Section 10a Plan_Diffusion'!D315="","",'Section 10a Plan_Diffusion'!D315)</f>
        <v/>
      </c>
      <c r="L860" s="43" t="str">
        <f>IF('Section 10a Plan_Diffusion'!E315="","",IF('Section 10a Plan_Diffusion'!E315="«Choisir»","",'Section 10a Plan_Diffusion'!E315))</f>
        <v/>
      </c>
      <c r="M860" s="43" t="str">
        <f>IF('Section 10a Plan_Diffusion'!F315="","",IF('Section 10a Plan_Diffusion'!F315="«Choisir»","",'Section 10a Plan_Diffusion'!F315))</f>
        <v/>
      </c>
      <c r="N860" s="43" t="str">
        <f>IF('Section 10a Plan_Diffusion'!G315="","",'Section 10a Plan_Diffusion'!G315)</f>
        <v/>
      </c>
      <c r="O860" s="43" t="str">
        <f>IF('Section 10a Plan_Diffusion'!H315="","",'Section 10a Plan_Diffusion'!H315)</f>
        <v/>
      </c>
      <c r="P860" s="43" t="str">
        <f>IF('Section 10a Plan_Diffusion'!I315="","",IF('Section 10a Plan_Diffusion'!I315="«Choisir»","",'Section 10a Plan_Diffusion'!I315))</f>
        <v/>
      </c>
      <c r="Q860" s="43" t="str">
        <f>IF('Section 10a Plan_Diffusion'!J315="","",IF('Section 10a Plan_Diffusion'!J315="«Choisir»","",'Section 10a Plan_Diffusion'!J315))</f>
        <v/>
      </c>
      <c r="R860" s="7" t="str">
        <f>IF('Section 10a Plan_Diffusion'!K315="","",'Section 10a Plan_Diffusion'!K315)</f>
        <v/>
      </c>
      <c r="S860" s="7" t="str">
        <f>IF('Section 10a Plan_Diffusion'!L315="","",'Section 10a Plan_Diffusion'!L315)</f>
        <v/>
      </c>
      <c r="T860" s="7" t="str">
        <f>IF('Section 10a Plan_Diffusion'!M315="","",'Section 10a Plan_Diffusion'!M315)</f>
        <v/>
      </c>
      <c r="U860" s="7" t="str">
        <f>IF('Section 10a Plan_Diffusion'!N315="","",'Section 10a Plan_Diffusion'!N315)</f>
        <v/>
      </c>
      <c r="V860" s="7">
        <f>'Section 10a Plan_Diffusion'!O315</f>
        <v>0</v>
      </c>
      <c r="W860" s="36">
        <f>'Section 10a Plan_Diffusion'!P315</f>
        <v>0</v>
      </c>
      <c r="X860" s="36">
        <f>'Section 10a Plan_Diffusion'!Q315</f>
        <v>0</v>
      </c>
      <c r="Y860" s="36">
        <f>'Section 10a Plan_Diffusion'!R315</f>
        <v>0</v>
      </c>
      <c r="Z860" s="36">
        <f>'Section 10a Plan_Diffusion'!S315</f>
        <v>0</v>
      </c>
      <c r="AA860" s="7">
        <f>'Section 10a Plan_Diffusion'!T315</f>
        <v>0</v>
      </c>
      <c r="AB860" s="7">
        <f>'Section 10a Plan_Diffusion'!U315</f>
        <v>0</v>
      </c>
    </row>
    <row r="861" spans="1:28">
      <c r="A861" s="7">
        <f>'Identification '!$F$11</f>
        <v>0</v>
      </c>
      <c r="B861" s="1276" t="str">
        <f>IF(AND('Identification '!$F$11="",'Identification '!$F$15&lt;&gt;""),'Identification '!$F$15,IF('Identification '!$F$11="","",IF('Identification '!$F$13="Inscrire le nom de votre organisme dans la cellule F15",'Identification '!$F$15,'Identification '!$F$13)))</f>
        <v/>
      </c>
      <c r="C861" s="7" t="str">
        <f>REF!$BM$8</f>
        <v>2026-2027</v>
      </c>
      <c r="D861" s="7" t="s">
        <v>3185</v>
      </c>
      <c r="E861" s="43" t="str">
        <f>'Identification '!$F$17</f>
        <v/>
      </c>
      <c r="F861" s="7" t="str">
        <f>'Identification '!$G$18</f>
        <v/>
      </c>
      <c r="G861" s="167" t="str">
        <f>IF('Section 10a Plan_Diffusion'!$D$6="","",'Section 10a Plan_Diffusion'!$D$6)</f>
        <v/>
      </c>
      <c r="H861" s="7" t="str">
        <f>IF('Section 10a Plan_Diffusion'!$D$8="","",'Section 10a Plan_Diffusion'!$D$8)</f>
        <v/>
      </c>
      <c r="I861" s="7" t="str">
        <f>IF('Section 10a Plan_Diffusion'!$K$8="","",'Section 10a Plan_Diffusion'!$K$8)</f>
        <v/>
      </c>
      <c r="J861" s="43" t="str">
        <f>IF('Section 10a Plan_Diffusion'!C316="","",'Section 10a Plan_Diffusion'!C316)</f>
        <v/>
      </c>
      <c r="K861" s="1177" t="str">
        <f>IF('Section 10a Plan_Diffusion'!D316="","",'Section 10a Plan_Diffusion'!D316)</f>
        <v/>
      </c>
      <c r="L861" s="43" t="str">
        <f>IF('Section 10a Plan_Diffusion'!E316="","",IF('Section 10a Plan_Diffusion'!E316="«Choisir»","",'Section 10a Plan_Diffusion'!E316))</f>
        <v/>
      </c>
      <c r="M861" s="43" t="str">
        <f>IF('Section 10a Plan_Diffusion'!F316="","",IF('Section 10a Plan_Diffusion'!F316="«Choisir»","",'Section 10a Plan_Diffusion'!F316))</f>
        <v/>
      </c>
      <c r="N861" s="43" t="str">
        <f>IF('Section 10a Plan_Diffusion'!G316="","",'Section 10a Plan_Diffusion'!G316)</f>
        <v/>
      </c>
      <c r="O861" s="43" t="str">
        <f>IF('Section 10a Plan_Diffusion'!H316="","",'Section 10a Plan_Diffusion'!H316)</f>
        <v/>
      </c>
      <c r="P861" s="43" t="str">
        <f>IF('Section 10a Plan_Diffusion'!I316="","",IF('Section 10a Plan_Diffusion'!I316="«Choisir»","",'Section 10a Plan_Diffusion'!I316))</f>
        <v/>
      </c>
      <c r="Q861" s="43" t="str">
        <f>IF('Section 10a Plan_Diffusion'!J316="","",IF('Section 10a Plan_Diffusion'!J316="«Choisir»","",'Section 10a Plan_Diffusion'!J316))</f>
        <v/>
      </c>
      <c r="R861" s="7" t="str">
        <f>IF('Section 10a Plan_Diffusion'!K316="","",'Section 10a Plan_Diffusion'!K316)</f>
        <v/>
      </c>
      <c r="S861" s="7" t="str">
        <f>IF('Section 10a Plan_Diffusion'!L316="","",'Section 10a Plan_Diffusion'!L316)</f>
        <v/>
      </c>
      <c r="T861" s="7" t="str">
        <f>IF('Section 10a Plan_Diffusion'!M316="","",'Section 10a Plan_Diffusion'!M316)</f>
        <v/>
      </c>
      <c r="U861" s="7" t="str">
        <f>IF('Section 10a Plan_Diffusion'!N316="","",'Section 10a Plan_Diffusion'!N316)</f>
        <v/>
      </c>
      <c r="V861" s="7">
        <f>'Section 10a Plan_Diffusion'!O316</f>
        <v>0</v>
      </c>
      <c r="W861" s="36">
        <f>'Section 10a Plan_Diffusion'!P316</f>
        <v>0</v>
      </c>
      <c r="X861" s="36">
        <f>'Section 10a Plan_Diffusion'!Q316</f>
        <v>0</v>
      </c>
      <c r="Y861" s="36">
        <f>'Section 10a Plan_Diffusion'!R316</f>
        <v>0</v>
      </c>
      <c r="Z861" s="36">
        <f>'Section 10a Plan_Diffusion'!S316</f>
        <v>0</v>
      </c>
      <c r="AA861" s="7">
        <f>'Section 10a Plan_Diffusion'!T316</f>
        <v>0</v>
      </c>
      <c r="AB861" s="7">
        <f>'Section 10a Plan_Diffusion'!U316</f>
        <v>0</v>
      </c>
    </row>
    <row r="862" spans="1:28">
      <c r="A862" s="7">
        <f>'Identification '!$F$11</f>
        <v>0</v>
      </c>
      <c r="B862" s="1276" t="str">
        <f>IF(AND('Identification '!$F$11="",'Identification '!$F$15&lt;&gt;""),'Identification '!$F$15,IF('Identification '!$F$11="","",IF('Identification '!$F$13="Inscrire le nom de votre organisme dans la cellule F15",'Identification '!$F$15,'Identification '!$F$13)))</f>
        <v/>
      </c>
      <c r="C862" s="7" t="str">
        <f>REF!$BM$8</f>
        <v>2026-2027</v>
      </c>
      <c r="D862" s="7" t="s">
        <v>3185</v>
      </c>
      <c r="E862" s="43" t="str">
        <f>'Identification '!$F$17</f>
        <v/>
      </c>
      <c r="F862" s="7" t="str">
        <f>'Identification '!$G$18</f>
        <v/>
      </c>
      <c r="G862" s="167" t="str">
        <f>IF('Section 10a Plan_Diffusion'!$D$6="","",'Section 10a Plan_Diffusion'!$D$6)</f>
        <v/>
      </c>
      <c r="H862" s="7" t="str">
        <f>IF('Section 10a Plan_Diffusion'!$D$8="","",'Section 10a Plan_Diffusion'!$D$8)</f>
        <v/>
      </c>
      <c r="I862" s="7" t="str">
        <f>IF('Section 10a Plan_Diffusion'!$K$8="","",'Section 10a Plan_Diffusion'!$K$8)</f>
        <v/>
      </c>
      <c r="J862" s="43" t="str">
        <f>IF('Section 10a Plan_Diffusion'!C317="","",'Section 10a Plan_Diffusion'!C317)</f>
        <v/>
      </c>
      <c r="K862" s="1177" t="str">
        <f>IF('Section 10a Plan_Diffusion'!D317="","",'Section 10a Plan_Diffusion'!D317)</f>
        <v/>
      </c>
      <c r="L862" s="43" t="str">
        <f>IF('Section 10a Plan_Diffusion'!E317="","",IF('Section 10a Plan_Diffusion'!E317="«Choisir»","",'Section 10a Plan_Diffusion'!E317))</f>
        <v/>
      </c>
      <c r="M862" s="43" t="str">
        <f>IF('Section 10a Plan_Diffusion'!F317="","",IF('Section 10a Plan_Diffusion'!F317="«Choisir»","",'Section 10a Plan_Diffusion'!F317))</f>
        <v/>
      </c>
      <c r="N862" s="43" t="str">
        <f>IF('Section 10a Plan_Diffusion'!G317="","",'Section 10a Plan_Diffusion'!G317)</f>
        <v/>
      </c>
      <c r="O862" s="43" t="str">
        <f>IF('Section 10a Plan_Diffusion'!H317="","",'Section 10a Plan_Diffusion'!H317)</f>
        <v/>
      </c>
      <c r="P862" s="43" t="str">
        <f>IF('Section 10a Plan_Diffusion'!I317="","",IF('Section 10a Plan_Diffusion'!I317="«Choisir»","",'Section 10a Plan_Diffusion'!I317))</f>
        <v/>
      </c>
      <c r="Q862" s="43" t="str">
        <f>IF('Section 10a Plan_Diffusion'!J317="","",IF('Section 10a Plan_Diffusion'!J317="«Choisir»","",'Section 10a Plan_Diffusion'!J317))</f>
        <v/>
      </c>
      <c r="R862" s="7" t="str">
        <f>IF('Section 10a Plan_Diffusion'!K317="","",'Section 10a Plan_Diffusion'!K317)</f>
        <v/>
      </c>
      <c r="S862" s="7" t="str">
        <f>IF('Section 10a Plan_Diffusion'!L317="","",'Section 10a Plan_Diffusion'!L317)</f>
        <v/>
      </c>
      <c r="T862" s="7" t="str">
        <f>IF('Section 10a Plan_Diffusion'!M317="","",'Section 10a Plan_Diffusion'!M317)</f>
        <v/>
      </c>
      <c r="U862" s="7" t="str">
        <f>IF('Section 10a Plan_Diffusion'!N317="","",'Section 10a Plan_Diffusion'!N317)</f>
        <v/>
      </c>
      <c r="V862" s="7">
        <f>'Section 10a Plan_Diffusion'!O317</f>
        <v>0</v>
      </c>
      <c r="W862" s="36">
        <f>'Section 10a Plan_Diffusion'!P317</f>
        <v>0</v>
      </c>
      <c r="X862" s="36">
        <f>'Section 10a Plan_Diffusion'!Q317</f>
        <v>0</v>
      </c>
      <c r="Y862" s="36">
        <f>'Section 10a Plan_Diffusion'!R317</f>
        <v>0</v>
      </c>
      <c r="Z862" s="36">
        <f>'Section 10a Plan_Diffusion'!S317</f>
        <v>0</v>
      </c>
      <c r="AA862" s="7">
        <f>'Section 10a Plan_Diffusion'!T317</f>
        <v>0</v>
      </c>
      <c r="AB862" s="7">
        <f>'Section 10a Plan_Diffusion'!U317</f>
        <v>0</v>
      </c>
    </row>
    <row r="863" spans="1:28">
      <c r="A863" s="7">
        <f>'Identification '!$F$11</f>
        <v>0</v>
      </c>
      <c r="B863" s="1276" t="str">
        <f>IF(AND('Identification '!$F$11="",'Identification '!$F$15&lt;&gt;""),'Identification '!$F$15,IF('Identification '!$F$11="","",IF('Identification '!$F$13="Inscrire le nom de votre organisme dans la cellule F15",'Identification '!$F$15,'Identification '!$F$13)))</f>
        <v/>
      </c>
      <c r="C863" s="7" t="str">
        <f>REF!$BM$8</f>
        <v>2026-2027</v>
      </c>
      <c r="D863" s="7" t="s">
        <v>3185</v>
      </c>
      <c r="E863" s="43" t="str">
        <f>'Identification '!$F$17</f>
        <v/>
      </c>
      <c r="F863" s="7" t="str">
        <f>'Identification '!$G$18</f>
        <v/>
      </c>
      <c r="G863" s="167" t="str">
        <f>IF('Section 10a Plan_Diffusion'!$D$6="","",'Section 10a Plan_Diffusion'!$D$6)</f>
        <v/>
      </c>
      <c r="H863" s="7" t="str">
        <f>IF('Section 10a Plan_Diffusion'!$D$8="","",'Section 10a Plan_Diffusion'!$D$8)</f>
        <v/>
      </c>
      <c r="I863" s="7" t="str">
        <f>IF('Section 10a Plan_Diffusion'!$K$8="","",'Section 10a Plan_Diffusion'!$K$8)</f>
        <v/>
      </c>
      <c r="J863" s="43" t="str">
        <f>IF('Section 10a Plan_Diffusion'!C318="","",'Section 10a Plan_Diffusion'!C318)</f>
        <v/>
      </c>
      <c r="K863" s="1177" t="str">
        <f>IF('Section 10a Plan_Diffusion'!D318="","",'Section 10a Plan_Diffusion'!D318)</f>
        <v/>
      </c>
      <c r="L863" s="43" t="str">
        <f>IF('Section 10a Plan_Diffusion'!E318="","",IF('Section 10a Plan_Diffusion'!E318="«Choisir»","",'Section 10a Plan_Diffusion'!E318))</f>
        <v/>
      </c>
      <c r="M863" s="43" t="str">
        <f>IF('Section 10a Plan_Diffusion'!F318="","",IF('Section 10a Plan_Diffusion'!F318="«Choisir»","",'Section 10a Plan_Diffusion'!F318))</f>
        <v/>
      </c>
      <c r="N863" s="43" t="str">
        <f>IF('Section 10a Plan_Diffusion'!G318="","",'Section 10a Plan_Diffusion'!G318)</f>
        <v/>
      </c>
      <c r="O863" s="43" t="str">
        <f>IF('Section 10a Plan_Diffusion'!H318="","",'Section 10a Plan_Diffusion'!H318)</f>
        <v/>
      </c>
      <c r="P863" s="43" t="str">
        <f>IF('Section 10a Plan_Diffusion'!I318="","",IF('Section 10a Plan_Diffusion'!I318="«Choisir»","",'Section 10a Plan_Diffusion'!I318))</f>
        <v/>
      </c>
      <c r="Q863" s="43" t="str">
        <f>IF('Section 10a Plan_Diffusion'!J318="","",IF('Section 10a Plan_Diffusion'!J318="«Choisir»","",'Section 10a Plan_Diffusion'!J318))</f>
        <v/>
      </c>
      <c r="R863" s="7" t="str">
        <f>IF('Section 10a Plan_Diffusion'!K318="","",'Section 10a Plan_Diffusion'!K318)</f>
        <v/>
      </c>
      <c r="S863" s="7" t="str">
        <f>IF('Section 10a Plan_Diffusion'!L318="","",'Section 10a Plan_Diffusion'!L318)</f>
        <v/>
      </c>
      <c r="T863" s="7" t="str">
        <f>IF('Section 10a Plan_Diffusion'!M318="","",'Section 10a Plan_Diffusion'!M318)</f>
        <v/>
      </c>
      <c r="U863" s="7" t="str">
        <f>IF('Section 10a Plan_Diffusion'!N318="","",'Section 10a Plan_Diffusion'!N318)</f>
        <v/>
      </c>
      <c r="V863" s="7">
        <f>'Section 10a Plan_Diffusion'!O318</f>
        <v>0</v>
      </c>
      <c r="W863" s="36">
        <f>'Section 10a Plan_Diffusion'!P318</f>
        <v>0</v>
      </c>
      <c r="X863" s="36">
        <f>'Section 10a Plan_Diffusion'!Q318</f>
        <v>0</v>
      </c>
      <c r="Y863" s="36">
        <f>'Section 10a Plan_Diffusion'!R318</f>
        <v>0</v>
      </c>
      <c r="Z863" s="36">
        <f>'Section 10a Plan_Diffusion'!S318</f>
        <v>0</v>
      </c>
      <c r="AA863" s="7">
        <f>'Section 10a Plan_Diffusion'!T318</f>
        <v>0</v>
      </c>
      <c r="AB863" s="7">
        <f>'Section 10a Plan_Diffusion'!U318</f>
        <v>0</v>
      </c>
    </row>
    <row r="864" spans="1:28">
      <c r="A864" s="7">
        <f>'Identification '!$F$11</f>
        <v>0</v>
      </c>
      <c r="B864" s="1276" t="str">
        <f>IF(AND('Identification '!$F$11="",'Identification '!$F$15&lt;&gt;""),'Identification '!$F$15,IF('Identification '!$F$11="","",IF('Identification '!$F$13="Inscrire le nom de votre organisme dans la cellule F15",'Identification '!$F$15,'Identification '!$F$13)))</f>
        <v/>
      </c>
      <c r="C864" s="7" t="str">
        <f>REF!$BM$8</f>
        <v>2026-2027</v>
      </c>
      <c r="D864" s="7" t="s">
        <v>3185</v>
      </c>
      <c r="E864" s="43" t="str">
        <f>'Identification '!$F$17</f>
        <v/>
      </c>
      <c r="F864" s="7" t="str">
        <f>'Identification '!$G$18</f>
        <v/>
      </c>
      <c r="G864" s="167" t="str">
        <f>IF('Section 10a Plan_Diffusion'!$D$6="","",'Section 10a Plan_Diffusion'!$D$6)</f>
        <v/>
      </c>
      <c r="H864" s="7" t="str">
        <f>IF('Section 10a Plan_Diffusion'!$D$8="","",'Section 10a Plan_Diffusion'!$D$8)</f>
        <v/>
      </c>
      <c r="I864" s="7" t="str">
        <f>IF('Section 10a Plan_Diffusion'!$K$8="","",'Section 10a Plan_Diffusion'!$K$8)</f>
        <v/>
      </c>
      <c r="J864" s="43" t="str">
        <f>IF('Section 10a Plan_Diffusion'!C319="","",'Section 10a Plan_Diffusion'!C319)</f>
        <v/>
      </c>
      <c r="K864" s="1177" t="str">
        <f>IF('Section 10a Plan_Diffusion'!D319="","",'Section 10a Plan_Diffusion'!D319)</f>
        <v/>
      </c>
      <c r="L864" s="43" t="str">
        <f>IF('Section 10a Plan_Diffusion'!E319="","",IF('Section 10a Plan_Diffusion'!E319="«Choisir»","",'Section 10a Plan_Diffusion'!E319))</f>
        <v/>
      </c>
      <c r="M864" s="43" t="str">
        <f>IF('Section 10a Plan_Diffusion'!F319="","",IF('Section 10a Plan_Diffusion'!F319="«Choisir»","",'Section 10a Plan_Diffusion'!F319))</f>
        <v/>
      </c>
      <c r="N864" s="43" t="str">
        <f>IF('Section 10a Plan_Diffusion'!G319="","",'Section 10a Plan_Diffusion'!G319)</f>
        <v/>
      </c>
      <c r="O864" s="43" t="str">
        <f>IF('Section 10a Plan_Diffusion'!H319="","",'Section 10a Plan_Diffusion'!H319)</f>
        <v/>
      </c>
      <c r="P864" s="43" t="str">
        <f>IF('Section 10a Plan_Diffusion'!I319="","",IF('Section 10a Plan_Diffusion'!I319="«Choisir»","",'Section 10a Plan_Diffusion'!I319))</f>
        <v/>
      </c>
      <c r="Q864" s="43" t="str">
        <f>IF('Section 10a Plan_Diffusion'!J319="","",IF('Section 10a Plan_Diffusion'!J319="«Choisir»","",'Section 10a Plan_Diffusion'!J319))</f>
        <v/>
      </c>
      <c r="R864" s="7" t="str">
        <f>IF('Section 10a Plan_Diffusion'!K319="","",'Section 10a Plan_Diffusion'!K319)</f>
        <v/>
      </c>
      <c r="S864" s="7" t="str">
        <f>IF('Section 10a Plan_Diffusion'!L319="","",'Section 10a Plan_Diffusion'!L319)</f>
        <v/>
      </c>
      <c r="T864" s="7" t="str">
        <f>IF('Section 10a Plan_Diffusion'!M319="","",'Section 10a Plan_Diffusion'!M319)</f>
        <v/>
      </c>
      <c r="U864" s="7" t="str">
        <f>IF('Section 10a Plan_Diffusion'!N319="","",'Section 10a Plan_Diffusion'!N319)</f>
        <v/>
      </c>
      <c r="V864" s="7">
        <f>'Section 10a Plan_Diffusion'!O319</f>
        <v>0</v>
      </c>
      <c r="W864" s="36">
        <f>'Section 10a Plan_Diffusion'!P319</f>
        <v>0</v>
      </c>
      <c r="X864" s="36">
        <f>'Section 10a Plan_Diffusion'!Q319</f>
        <v>0</v>
      </c>
      <c r="Y864" s="36">
        <f>'Section 10a Plan_Diffusion'!R319</f>
        <v>0</v>
      </c>
      <c r="Z864" s="36">
        <f>'Section 10a Plan_Diffusion'!S319</f>
        <v>0</v>
      </c>
      <c r="AA864" s="7">
        <f>'Section 10a Plan_Diffusion'!T319</f>
        <v>0</v>
      </c>
      <c r="AB864" s="7">
        <f>'Section 10a Plan_Diffusion'!U319</f>
        <v>0</v>
      </c>
    </row>
    <row r="865" spans="1:28">
      <c r="A865" s="7">
        <f>'Identification '!$F$11</f>
        <v>0</v>
      </c>
      <c r="B865" s="1276" t="str">
        <f>IF(AND('Identification '!$F$11="",'Identification '!$F$15&lt;&gt;""),'Identification '!$F$15,IF('Identification '!$F$11="","",IF('Identification '!$F$13="Inscrire le nom de votre organisme dans la cellule F15",'Identification '!$F$15,'Identification '!$F$13)))</f>
        <v/>
      </c>
      <c r="C865" s="7" t="str">
        <f>REF!$BM$8</f>
        <v>2026-2027</v>
      </c>
      <c r="D865" s="7" t="s">
        <v>3185</v>
      </c>
      <c r="E865" s="43" t="str">
        <f>'Identification '!$F$17</f>
        <v/>
      </c>
      <c r="F865" s="7" t="str">
        <f>'Identification '!$G$18</f>
        <v/>
      </c>
      <c r="G865" s="167" t="str">
        <f>IF('Section 10a Plan_Diffusion'!$D$6="","",'Section 10a Plan_Diffusion'!$D$6)</f>
        <v/>
      </c>
      <c r="H865" s="7" t="str">
        <f>IF('Section 10a Plan_Diffusion'!$D$8="","",'Section 10a Plan_Diffusion'!$D$8)</f>
        <v/>
      </c>
      <c r="I865" s="7" t="str">
        <f>IF('Section 10a Plan_Diffusion'!$K$8="","",'Section 10a Plan_Diffusion'!$K$8)</f>
        <v/>
      </c>
      <c r="J865" s="43" t="str">
        <f>IF('Section 10a Plan_Diffusion'!C320="","",'Section 10a Plan_Diffusion'!C320)</f>
        <v/>
      </c>
      <c r="K865" s="1177" t="str">
        <f>IF('Section 10a Plan_Diffusion'!D320="","",'Section 10a Plan_Diffusion'!D320)</f>
        <v/>
      </c>
      <c r="L865" s="43" t="str">
        <f>IF('Section 10a Plan_Diffusion'!E320="","",IF('Section 10a Plan_Diffusion'!E320="«Choisir»","",'Section 10a Plan_Diffusion'!E320))</f>
        <v/>
      </c>
      <c r="M865" s="43" t="str">
        <f>IF('Section 10a Plan_Diffusion'!F320="","",IF('Section 10a Plan_Diffusion'!F320="«Choisir»","",'Section 10a Plan_Diffusion'!F320))</f>
        <v/>
      </c>
      <c r="N865" s="43" t="str">
        <f>IF('Section 10a Plan_Diffusion'!G320="","",'Section 10a Plan_Diffusion'!G320)</f>
        <v/>
      </c>
      <c r="O865" s="43" t="str">
        <f>IF('Section 10a Plan_Diffusion'!H320="","",'Section 10a Plan_Diffusion'!H320)</f>
        <v/>
      </c>
      <c r="P865" s="43" t="str">
        <f>IF('Section 10a Plan_Diffusion'!I320="","",IF('Section 10a Plan_Diffusion'!I320="«Choisir»","",'Section 10a Plan_Diffusion'!I320))</f>
        <v/>
      </c>
      <c r="Q865" s="43" t="str">
        <f>IF('Section 10a Plan_Diffusion'!J320="","",IF('Section 10a Plan_Diffusion'!J320="«Choisir»","",'Section 10a Plan_Diffusion'!J320))</f>
        <v/>
      </c>
      <c r="R865" s="7" t="str">
        <f>IF('Section 10a Plan_Diffusion'!K320="","",'Section 10a Plan_Diffusion'!K320)</f>
        <v/>
      </c>
      <c r="S865" s="7" t="str">
        <f>IF('Section 10a Plan_Diffusion'!L320="","",'Section 10a Plan_Diffusion'!L320)</f>
        <v/>
      </c>
      <c r="T865" s="7" t="str">
        <f>IF('Section 10a Plan_Diffusion'!M320="","",'Section 10a Plan_Diffusion'!M320)</f>
        <v/>
      </c>
      <c r="U865" s="7" t="str">
        <f>IF('Section 10a Plan_Diffusion'!N320="","",'Section 10a Plan_Diffusion'!N320)</f>
        <v/>
      </c>
      <c r="V865" s="7">
        <f>'Section 10a Plan_Diffusion'!O320</f>
        <v>0</v>
      </c>
      <c r="W865" s="36">
        <f>'Section 10a Plan_Diffusion'!P320</f>
        <v>0</v>
      </c>
      <c r="X865" s="36">
        <f>'Section 10a Plan_Diffusion'!Q320</f>
        <v>0</v>
      </c>
      <c r="Y865" s="36">
        <f>'Section 10a Plan_Diffusion'!R320</f>
        <v>0</v>
      </c>
      <c r="Z865" s="36">
        <f>'Section 10a Plan_Diffusion'!S320</f>
        <v>0</v>
      </c>
      <c r="AA865" s="7">
        <f>'Section 10a Plan_Diffusion'!T320</f>
        <v>0</v>
      </c>
      <c r="AB865" s="7">
        <f>'Section 10a Plan_Diffusion'!U320</f>
        <v>0</v>
      </c>
    </row>
    <row r="866" spans="1:28">
      <c r="A866" s="7">
        <f>'Identification '!$F$11</f>
        <v>0</v>
      </c>
      <c r="B866" s="1276" t="str">
        <f>IF(AND('Identification '!$F$11="",'Identification '!$F$15&lt;&gt;""),'Identification '!$F$15,IF('Identification '!$F$11="","",IF('Identification '!$F$13="Inscrire le nom de votre organisme dans la cellule F15",'Identification '!$F$15,'Identification '!$F$13)))</f>
        <v/>
      </c>
      <c r="C866" s="7" t="str">
        <f>REF!$BM$8</f>
        <v>2026-2027</v>
      </c>
      <c r="D866" s="7" t="s">
        <v>3185</v>
      </c>
      <c r="E866" s="43" t="str">
        <f>'Identification '!$F$17</f>
        <v/>
      </c>
      <c r="F866" s="7" t="str">
        <f>'Identification '!$G$18</f>
        <v/>
      </c>
      <c r="G866" s="167" t="str">
        <f>IF('Section 10a Plan_Diffusion'!$D$6="","",'Section 10a Plan_Diffusion'!$D$6)</f>
        <v/>
      </c>
      <c r="H866" s="7" t="str">
        <f>IF('Section 10a Plan_Diffusion'!$D$8="","",'Section 10a Plan_Diffusion'!$D$8)</f>
        <v/>
      </c>
      <c r="I866" s="7" t="str">
        <f>IF('Section 10a Plan_Diffusion'!$K$8="","",'Section 10a Plan_Diffusion'!$K$8)</f>
        <v/>
      </c>
      <c r="J866" s="43" t="str">
        <f>IF('Section 10a Plan_Diffusion'!C321="","",'Section 10a Plan_Diffusion'!C321)</f>
        <v/>
      </c>
      <c r="K866" s="1177" t="str">
        <f>IF('Section 10a Plan_Diffusion'!D321="","",'Section 10a Plan_Diffusion'!D321)</f>
        <v/>
      </c>
      <c r="L866" s="43" t="str">
        <f>IF('Section 10a Plan_Diffusion'!E321="","",IF('Section 10a Plan_Diffusion'!E321="«Choisir»","",'Section 10a Plan_Diffusion'!E321))</f>
        <v/>
      </c>
      <c r="M866" s="43" t="str">
        <f>IF('Section 10a Plan_Diffusion'!F321="","",IF('Section 10a Plan_Diffusion'!F321="«Choisir»","",'Section 10a Plan_Diffusion'!F321))</f>
        <v/>
      </c>
      <c r="N866" s="43" t="str">
        <f>IF('Section 10a Plan_Diffusion'!G321="","",'Section 10a Plan_Diffusion'!G321)</f>
        <v/>
      </c>
      <c r="O866" s="43" t="str">
        <f>IF('Section 10a Plan_Diffusion'!H321="","",'Section 10a Plan_Diffusion'!H321)</f>
        <v/>
      </c>
      <c r="P866" s="43" t="str">
        <f>IF('Section 10a Plan_Diffusion'!I321="","",IF('Section 10a Plan_Diffusion'!I321="«Choisir»","",'Section 10a Plan_Diffusion'!I321))</f>
        <v/>
      </c>
      <c r="Q866" s="43" t="str">
        <f>IF('Section 10a Plan_Diffusion'!J321="","",IF('Section 10a Plan_Diffusion'!J321="«Choisir»","",'Section 10a Plan_Diffusion'!J321))</f>
        <v/>
      </c>
      <c r="R866" s="7" t="str">
        <f>IF('Section 10a Plan_Diffusion'!K321="","",'Section 10a Plan_Diffusion'!K321)</f>
        <v/>
      </c>
      <c r="S866" s="7" t="str">
        <f>IF('Section 10a Plan_Diffusion'!L321="","",'Section 10a Plan_Diffusion'!L321)</f>
        <v/>
      </c>
      <c r="T866" s="7" t="str">
        <f>IF('Section 10a Plan_Diffusion'!M321="","",'Section 10a Plan_Diffusion'!M321)</f>
        <v/>
      </c>
      <c r="U866" s="7" t="str">
        <f>IF('Section 10a Plan_Diffusion'!N321="","",'Section 10a Plan_Diffusion'!N321)</f>
        <v/>
      </c>
      <c r="V866" s="7">
        <f>'Section 10a Plan_Diffusion'!O321</f>
        <v>0</v>
      </c>
      <c r="W866" s="36">
        <f>'Section 10a Plan_Diffusion'!P321</f>
        <v>0</v>
      </c>
      <c r="X866" s="36">
        <f>'Section 10a Plan_Diffusion'!Q321</f>
        <v>0</v>
      </c>
      <c r="Y866" s="36">
        <f>'Section 10a Plan_Diffusion'!R321</f>
        <v>0</v>
      </c>
      <c r="Z866" s="36">
        <f>'Section 10a Plan_Diffusion'!S321</f>
        <v>0</v>
      </c>
      <c r="AA866" s="7">
        <f>'Section 10a Plan_Diffusion'!T321</f>
        <v>0</v>
      </c>
      <c r="AB866" s="7">
        <f>'Section 10a Plan_Diffusion'!U321</f>
        <v>0</v>
      </c>
    </row>
    <row r="867" spans="1:28">
      <c r="A867" s="7">
        <f>'Identification '!$F$11</f>
        <v>0</v>
      </c>
      <c r="B867" s="1276" t="str">
        <f>IF(AND('Identification '!$F$11="",'Identification '!$F$15&lt;&gt;""),'Identification '!$F$15,IF('Identification '!$F$11="","",IF('Identification '!$F$13="Inscrire le nom de votre organisme dans la cellule F15",'Identification '!$F$15,'Identification '!$F$13)))</f>
        <v/>
      </c>
      <c r="C867" s="7" t="str">
        <f>REF!$BM$8</f>
        <v>2026-2027</v>
      </c>
      <c r="D867" s="7" t="s">
        <v>3185</v>
      </c>
      <c r="E867" s="43" t="str">
        <f>'Identification '!$F$17</f>
        <v/>
      </c>
      <c r="F867" s="7" t="str">
        <f>'Identification '!$G$18</f>
        <v/>
      </c>
      <c r="G867" s="167" t="str">
        <f>IF('Section 10a Plan_Diffusion'!$D$6="","",'Section 10a Plan_Diffusion'!$D$6)</f>
        <v/>
      </c>
      <c r="H867" s="7" t="str">
        <f>IF('Section 10a Plan_Diffusion'!$D$8="","",'Section 10a Plan_Diffusion'!$D$8)</f>
        <v/>
      </c>
      <c r="I867" s="7" t="str">
        <f>IF('Section 10a Plan_Diffusion'!$K$8="","",'Section 10a Plan_Diffusion'!$K$8)</f>
        <v/>
      </c>
      <c r="J867" s="43" t="str">
        <f>IF('Section 10a Plan_Diffusion'!C322="","",'Section 10a Plan_Diffusion'!C322)</f>
        <v/>
      </c>
      <c r="K867" s="1177" t="str">
        <f>IF('Section 10a Plan_Diffusion'!D322="","",'Section 10a Plan_Diffusion'!D322)</f>
        <v/>
      </c>
      <c r="L867" s="43" t="str">
        <f>IF('Section 10a Plan_Diffusion'!E322="","",IF('Section 10a Plan_Diffusion'!E322="«Choisir»","",'Section 10a Plan_Diffusion'!E322))</f>
        <v/>
      </c>
      <c r="M867" s="43" t="str">
        <f>IF('Section 10a Plan_Diffusion'!F322="","",IF('Section 10a Plan_Diffusion'!F322="«Choisir»","",'Section 10a Plan_Diffusion'!F322))</f>
        <v/>
      </c>
      <c r="N867" s="43" t="str">
        <f>IF('Section 10a Plan_Diffusion'!G322="","",'Section 10a Plan_Diffusion'!G322)</f>
        <v/>
      </c>
      <c r="O867" s="43" t="str">
        <f>IF('Section 10a Plan_Diffusion'!H322="","",'Section 10a Plan_Diffusion'!H322)</f>
        <v/>
      </c>
      <c r="P867" s="43" t="str">
        <f>IF('Section 10a Plan_Diffusion'!I322="","",IF('Section 10a Plan_Diffusion'!I322="«Choisir»","",'Section 10a Plan_Diffusion'!I322))</f>
        <v/>
      </c>
      <c r="Q867" s="43" t="str">
        <f>IF('Section 10a Plan_Diffusion'!J322="","",IF('Section 10a Plan_Diffusion'!J322="«Choisir»","",'Section 10a Plan_Diffusion'!J322))</f>
        <v/>
      </c>
      <c r="R867" s="7" t="str">
        <f>IF('Section 10a Plan_Diffusion'!K322="","",'Section 10a Plan_Diffusion'!K322)</f>
        <v/>
      </c>
      <c r="S867" s="7" t="str">
        <f>IF('Section 10a Plan_Diffusion'!L322="","",'Section 10a Plan_Diffusion'!L322)</f>
        <v/>
      </c>
      <c r="T867" s="7" t="str">
        <f>IF('Section 10a Plan_Diffusion'!M322="","",'Section 10a Plan_Diffusion'!M322)</f>
        <v/>
      </c>
      <c r="U867" s="7" t="str">
        <f>IF('Section 10a Plan_Diffusion'!N322="","",'Section 10a Plan_Diffusion'!N322)</f>
        <v/>
      </c>
      <c r="V867" s="7">
        <f>'Section 10a Plan_Diffusion'!O322</f>
        <v>0</v>
      </c>
      <c r="W867" s="36">
        <f>'Section 10a Plan_Diffusion'!P322</f>
        <v>0</v>
      </c>
      <c r="X867" s="36">
        <f>'Section 10a Plan_Diffusion'!Q322</f>
        <v>0</v>
      </c>
      <c r="Y867" s="36">
        <f>'Section 10a Plan_Diffusion'!R322</f>
        <v>0</v>
      </c>
      <c r="Z867" s="36">
        <f>'Section 10a Plan_Diffusion'!S322</f>
        <v>0</v>
      </c>
      <c r="AA867" s="7">
        <f>'Section 10a Plan_Diffusion'!T322</f>
        <v>0</v>
      </c>
      <c r="AB867" s="7">
        <f>'Section 10a Plan_Diffusion'!U322</f>
        <v>0</v>
      </c>
    </row>
    <row r="868" spans="1:28">
      <c r="A868" s="7">
        <f>'Identification '!$F$11</f>
        <v>0</v>
      </c>
      <c r="B868" s="1276" t="str">
        <f>IF(AND('Identification '!$F$11="",'Identification '!$F$15&lt;&gt;""),'Identification '!$F$15,IF('Identification '!$F$11="","",IF('Identification '!$F$13="Inscrire le nom de votre organisme dans la cellule F15",'Identification '!$F$15,'Identification '!$F$13)))</f>
        <v/>
      </c>
      <c r="C868" s="7" t="str">
        <f>REF!$BM$8</f>
        <v>2026-2027</v>
      </c>
      <c r="D868" s="7" t="s">
        <v>3185</v>
      </c>
      <c r="E868" s="43" t="str">
        <f>'Identification '!$F$17</f>
        <v/>
      </c>
      <c r="F868" s="7" t="str">
        <f>'Identification '!$G$18</f>
        <v/>
      </c>
      <c r="G868" s="167" t="str">
        <f>IF('Section 10a Plan_Diffusion'!$D$6="","",'Section 10a Plan_Diffusion'!$D$6)</f>
        <v/>
      </c>
      <c r="H868" s="7" t="str">
        <f>IF('Section 10a Plan_Diffusion'!$D$8="","",'Section 10a Plan_Diffusion'!$D$8)</f>
        <v/>
      </c>
      <c r="I868" s="7" t="str">
        <f>IF('Section 10a Plan_Diffusion'!$K$8="","",'Section 10a Plan_Diffusion'!$K$8)</f>
        <v/>
      </c>
      <c r="J868" s="43" t="str">
        <f>IF('Section 10a Plan_Diffusion'!C323="","",'Section 10a Plan_Diffusion'!C323)</f>
        <v/>
      </c>
      <c r="K868" s="1177" t="str">
        <f>IF('Section 10a Plan_Diffusion'!D323="","",'Section 10a Plan_Diffusion'!D323)</f>
        <v/>
      </c>
      <c r="L868" s="43" t="str">
        <f>IF('Section 10a Plan_Diffusion'!E323="","",IF('Section 10a Plan_Diffusion'!E323="«Choisir»","",'Section 10a Plan_Diffusion'!E323))</f>
        <v/>
      </c>
      <c r="M868" s="43" t="str">
        <f>IF('Section 10a Plan_Diffusion'!F323="","",IF('Section 10a Plan_Diffusion'!F323="«Choisir»","",'Section 10a Plan_Diffusion'!F323))</f>
        <v/>
      </c>
      <c r="N868" s="43" t="str">
        <f>IF('Section 10a Plan_Diffusion'!G323="","",'Section 10a Plan_Diffusion'!G323)</f>
        <v/>
      </c>
      <c r="O868" s="43" t="str">
        <f>IF('Section 10a Plan_Diffusion'!H323="","",'Section 10a Plan_Diffusion'!H323)</f>
        <v/>
      </c>
      <c r="P868" s="43" t="str">
        <f>IF('Section 10a Plan_Diffusion'!I323="","",IF('Section 10a Plan_Diffusion'!I323="«Choisir»","",'Section 10a Plan_Diffusion'!I323))</f>
        <v/>
      </c>
      <c r="Q868" s="43" t="str">
        <f>IF('Section 10a Plan_Diffusion'!J323="","",IF('Section 10a Plan_Diffusion'!J323="«Choisir»","",'Section 10a Plan_Diffusion'!J323))</f>
        <v/>
      </c>
      <c r="R868" s="7" t="str">
        <f>IF('Section 10a Plan_Diffusion'!K323="","",'Section 10a Plan_Diffusion'!K323)</f>
        <v/>
      </c>
      <c r="S868" s="7" t="str">
        <f>IF('Section 10a Plan_Diffusion'!L323="","",'Section 10a Plan_Diffusion'!L323)</f>
        <v/>
      </c>
      <c r="T868" s="7" t="str">
        <f>IF('Section 10a Plan_Diffusion'!M323="","",'Section 10a Plan_Diffusion'!M323)</f>
        <v/>
      </c>
      <c r="U868" s="7" t="str">
        <f>IF('Section 10a Plan_Diffusion'!N323="","",'Section 10a Plan_Diffusion'!N323)</f>
        <v/>
      </c>
      <c r="V868" s="7">
        <f>'Section 10a Plan_Diffusion'!O323</f>
        <v>0</v>
      </c>
      <c r="W868" s="36">
        <f>'Section 10a Plan_Diffusion'!P323</f>
        <v>0</v>
      </c>
      <c r="X868" s="36">
        <f>'Section 10a Plan_Diffusion'!Q323</f>
        <v>0</v>
      </c>
      <c r="Y868" s="36">
        <f>'Section 10a Plan_Diffusion'!R323</f>
        <v>0</v>
      </c>
      <c r="Z868" s="36">
        <f>'Section 10a Plan_Diffusion'!S323</f>
        <v>0</v>
      </c>
      <c r="AA868" s="7">
        <f>'Section 10a Plan_Diffusion'!T323</f>
        <v>0</v>
      </c>
      <c r="AB868" s="7">
        <f>'Section 10a Plan_Diffusion'!U323</f>
        <v>0</v>
      </c>
    </row>
    <row r="869" spans="1:28">
      <c r="A869" s="7">
        <f>'Identification '!$F$11</f>
        <v>0</v>
      </c>
      <c r="B869" s="1276" t="str">
        <f>IF(AND('Identification '!$F$11="",'Identification '!$F$15&lt;&gt;""),'Identification '!$F$15,IF('Identification '!$F$11="","",IF('Identification '!$F$13="Inscrire le nom de votre organisme dans la cellule F15",'Identification '!$F$15,'Identification '!$F$13)))</f>
        <v/>
      </c>
      <c r="C869" s="7" t="str">
        <f>REF!$BM$8</f>
        <v>2026-2027</v>
      </c>
      <c r="D869" s="7" t="s">
        <v>3185</v>
      </c>
      <c r="E869" s="43" t="str">
        <f>'Identification '!$F$17</f>
        <v/>
      </c>
      <c r="F869" s="7" t="str">
        <f>'Identification '!$G$18</f>
        <v/>
      </c>
      <c r="G869" s="167" t="str">
        <f>IF('Section 10a Plan_Diffusion'!$D$6="","",'Section 10a Plan_Diffusion'!$D$6)</f>
        <v/>
      </c>
      <c r="H869" s="7" t="str">
        <f>IF('Section 10a Plan_Diffusion'!$D$8="","",'Section 10a Plan_Diffusion'!$D$8)</f>
        <v/>
      </c>
      <c r="I869" s="7" t="str">
        <f>IF('Section 10a Plan_Diffusion'!$K$8="","",'Section 10a Plan_Diffusion'!$K$8)</f>
        <v/>
      </c>
      <c r="J869" s="43" t="str">
        <f>IF('Section 10a Plan_Diffusion'!C324="","",'Section 10a Plan_Diffusion'!C324)</f>
        <v/>
      </c>
      <c r="K869" s="1177" t="str">
        <f>IF('Section 10a Plan_Diffusion'!D324="","",'Section 10a Plan_Diffusion'!D324)</f>
        <v/>
      </c>
      <c r="L869" s="43" t="str">
        <f>IF('Section 10a Plan_Diffusion'!E324="","",IF('Section 10a Plan_Diffusion'!E324="«Choisir»","",'Section 10a Plan_Diffusion'!E324))</f>
        <v/>
      </c>
      <c r="M869" s="43" t="str">
        <f>IF('Section 10a Plan_Diffusion'!F324="","",IF('Section 10a Plan_Diffusion'!F324="«Choisir»","",'Section 10a Plan_Diffusion'!F324))</f>
        <v/>
      </c>
      <c r="N869" s="43" t="str">
        <f>IF('Section 10a Plan_Diffusion'!G324="","",'Section 10a Plan_Diffusion'!G324)</f>
        <v/>
      </c>
      <c r="O869" s="43" t="str">
        <f>IF('Section 10a Plan_Diffusion'!H324="","",'Section 10a Plan_Diffusion'!H324)</f>
        <v/>
      </c>
      <c r="P869" s="43" t="str">
        <f>IF('Section 10a Plan_Diffusion'!I324="","",IF('Section 10a Plan_Diffusion'!I324="«Choisir»","",'Section 10a Plan_Diffusion'!I324))</f>
        <v/>
      </c>
      <c r="Q869" s="43" t="str">
        <f>IF('Section 10a Plan_Diffusion'!J324="","",IF('Section 10a Plan_Diffusion'!J324="«Choisir»","",'Section 10a Plan_Diffusion'!J324))</f>
        <v/>
      </c>
      <c r="R869" s="7" t="str">
        <f>IF('Section 10a Plan_Diffusion'!K324="","",'Section 10a Plan_Diffusion'!K324)</f>
        <v/>
      </c>
      <c r="S869" s="7" t="str">
        <f>IF('Section 10a Plan_Diffusion'!L324="","",'Section 10a Plan_Diffusion'!L324)</f>
        <v/>
      </c>
      <c r="T869" s="7" t="str">
        <f>IF('Section 10a Plan_Diffusion'!M324="","",'Section 10a Plan_Diffusion'!M324)</f>
        <v/>
      </c>
      <c r="U869" s="7" t="str">
        <f>IF('Section 10a Plan_Diffusion'!N324="","",'Section 10a Plan_Diffusion'!N324)</f>
        <v/>
      </c>
      <c r="V869" s="7">
        <f>'Section 10a Plan_Diffusion'!O324</f>
        <v>0</v>
      </c>
      <c r="W869" s="36">
        <f>'Section 10a Plan_Diffusion'!P324</f>
        <v>0</v>
      </c>
      <c r="X869" s="36">
        <f>'Section 10a Plan_Diffusion'!Q324</f>
        <v>0</v>
      </c>
      <c r="Y869" s="36">
        <f>'Section 10a Plan_Diffusion'!R324</f>
        <v>0</v>
      </c>
      <c r="Z869" s="36">
        <f>'Section 10a Plan_Diffusion'!S324</f>
        <v>0</v>
      </c>
      <c r="AA869" s="7">
        <f>'Section 10a Plan_Diffusion'!T324</f>
        <v>0</v>
      </c>
      <c r="AB869" s="7">
        <f>'Section 10a Plan_Diffusion'!U324</f>
        <v>0</v>
      </c>
    </row>
    <row r="870" spans="1:28">
      <c r="A870" s="7">
        <f>'Identification '!$F$11</f>
        <v>0</v>
      </c>
      <c r="B870" s="1276" t="str">
        <f>IF(AND('Identification '!$F$11="",'Identification '!$F$15&lt;&gt;""),'Identification '!$F$15,IF('Identification '!$F$11="","",IF('Identification '!$F$13="Inscrire le nom de votre organisme dans la cellule F15",'Identification '!$F$15,'Identification '!$F$13)))</f>
        <v/>
      </c>
      <c r="C870" s="7" t="str">
        <f>REF!$BM$8</f>
        <v>2026-2027</v>
      </c>
      <c r="D870" s="7" t="s">
        <v>3185</v>
      </c>
      <c r="E870" s="43" t="str">
        <f>'Identification '!$F$17</f>
        <v/>
      </c>
      <c r="F870" s="7" t="str">
        <f>'Identification '!$G$18</f>
        <v/>
      </c>
      <c r="G870" s="167" t="str">
        <f>IF('Section 10a Plan_Diffusion'!$D$6="","",'Section 10a Plan_Diffusion'!$D$6)</f>
        <v/>
      </c>
      <c r="H870" s="7" t="str">
        <f>IF('Section 10a Plan_Diffusion'!$D$8="","",'Section 10a Plan_Diffusion'!$D$8)</f>
        <v/>
      </c>
      <c r="I870" s="7" t="str">
        <f>IF('Section 10a Plan_Diffusion'!$K$8="","",'Section 10a Plan_Diffusion'!$K$8)</f>
        <v/>
      </c>
      <c r="J870" s="43" t="str">
        <f>IF('Section 10a Plan_Diffusion'!C325="","",'Section 10a Plan_Diffusion'!C325)</f>
        <v/>
      </c>
      <c r="K870" s="1177" t="str">
        <f>IF('Section 10a Plan_Diffusion'!D325="","",'Section 10a Plan_Diffusion'!D325)</f>
        <v/>
      </c>
      <c r="L870" s="43" t="str">
        <f>IF('Section 10a Plan_Diffusion'!E325="","",IF('Section 10a Plan_Diffusion'!E325="«Choisir»","",'Section 10a Plan_Diffusion'!E325))</f>
        <v/>
      </c>
      <c r="M870" s="43" t="str">
        <f>IF('Section 10a Plan_Diffusion'!F325="","",IF('Section 10a Plan_Diffusion'!F325="«Choisir»","",'Section 10a Plan_Diffusion'!F325))</f>
        <v/>
      </c>
      <c r="N870" s="43" t="str">
        <f>IF('Section 10a Plan_Diffusion'!G325="","",'Section 10a Plan_Diffusion'!G325)</f>
        <v/>
      </c>
      <c r="O870" s="43" t="str">
        <f>IF('Section 10a Plan_Diffusion'!H325="","",'Section 10a Plan_Diffusion'!H325)</f>
        <v/>
      </c>
      <c r="P870" s="43" t="str">
        <f>IF('Section 10a Plan_Diffusion'!I325="","",IF('Section 10a Plan_Diffusion'!I325="«Choisir»","",'Section 10a Plan_Diffusion'!I325))</f>
        <v/>
      </c>
      <c r="Q870" s="43" t="str">
        <f>IF('Section 10a Plan_Diffusion'!J325="","",IF('Section 10a Plan_Diffusion'!J325="«Choisir»","",'Section 10a Plan_Diffusion'!J325))</f>
        <v/>
      </c>
      <c r="R870" s="7" t="str">
        <f>IF('Section 10a Plan_Diffusion'!K325="","",'Section 10a Plan_Diffusion'!K325)</f>
        <v/>
      </c>
      <c r="S870" s="7" t="str">
        <f>IF('Section 10a Plan_Diffusion'!L325="","",'Section 10a Plan_Diffusion'!L325)</f>
        <v/>
      </c>
      <c r="T870" s="7" t="str">
        <f>IF('Section 10a Plan_Diffusion'!M325="","",'Section 10a Plan_Diffusion'!M325)</f>
        <v/>
      </c>
      <c r="U870" s="7" t="str">
        <f>IF('Section 10a Plan_Diffusion'!N325="","",'Section 10a Plan_Diffusion'!N325)</f>
        <v/>
      </c>
      <c r="V870" s="7">
        <f>'Section 10a Plan_Diffusion'!O325</f>
        <v>0</v>
      </c>
      <c r="W870" s="36">
        <f>'Section 10a Plan_Diffusion'!P325</f>
        <v>0</v>
      </c>
      <c r="X870" s="36">
        <f>'Section 10a Plan_Diffusion'!Q325</f>
        <v>0</v>
      </c>
      <c r="Y870" s="36">
        <f>'Section 10a Plan_Diffusion'!R325</f>
        <v>0</v>
      </c>
      <c r="Z870" s="36">
        <f>'Section 10a Plan_Diffusion'!S325</f>
        <v>0</v>
      </c>
      <c r="AA870" s="7">
        <f>'Section 10a Plan_Diffusion'!T325</f>
        <v>0</v>
      </c>
      <c r="AB870" s="7">
        <f>'Section 10a Plan_Diffusion'!U325</f>
        <v>0</v>
      </c>
    </row>
    <row r="871" spans="1:28">
      <c r="A871" s="7">
        <f>'Identification '!$F$11</f>
        <v>0</v>
      </c>
      <c r="B871" s="1276" t="str">
        <f>IF(AND('Identification '!$F$11="",'Identification '!$F$15&lt;&gt;""),'Identification '!$F$15,IF('Identification '!$F$11="","",IF('Identification '!$F$13="Inscrire le nom de votre organisme dans la cellule F15",'Identification '!$F$15,'Identification '!$F$13)))</f>
        <v/>
      </c>
      <c r="C871" s="7" t="str">
        <f>REF!$BM$8</f>
        <v>2026-2027</v>
      </c>
      <c r="D871" s="7" t="s">
        <v>3185</v>
      </c>
      <c r="E871" s="43" t="str">
        <f>'Identification '!$F$17</f>
        <v/>
      </c>
      <c r="F871" s="7" t="str">
        <f>'Identification '!$G$18</f>
        <v/>
      </c>
      <c r="G871" s="167" t="str">
        <f>IF('Section 10a Plan_Diffusion'!$D$6="","",'Section 10a Plan_Diffusion'!$D$6)</f>
        <v/>
      </c>
      <c r="H871" s="7" t="str">
        <f>IF('Section 10a Plan_Diffusion'!$D$8="","",'Section 10a Plan_Diffusion'!$D$8)</f>
        <v/>
      </c>
      <c r="I871" s="7" t="str">
        <f>IF('Section 10a Plan_Diffusion'!$K$8="","",'Section 10a Plan_Diffusion'!$K$8)</f>
        <v/>
      </c>
      <c r="J871" s="43" t="str">
        <f>IF('Section 10a Plan_Diffusion'!C326="","",'Section 10a Plan_Diffusion'!C326)</f>
        <v/>
      </c>
      <c r="K871" s="1177" t="str">
        <f>IF('Section 10a Plan_Diffusion'!D326="","",'Section 10a Plan_Diffusion'!D326)</f>
        <v/>
      </c>
      <c r="L871" s="43" t="str">
        <f>IF('Section 10a Plan_Diffusion'!E326="","",IF('Section 10a Plan_Diffusion'!E326="«Choisir»","",'Section 10a Plan_Diffusion'!E326))</f>
        <v/>
      </c>
      <c r="M871" s="43" t="str">
        <f>IF('Section 10a Plan_Diffusion'!F326="","",IF('Section 10a Plan_Diffusion'!F326="«Choisir»","",'Section 10a Plan_Diffusion'!F326))</f>
        <v/>
      </c>
      <c r="N871" s="43" t="str">
        <f>IF('Section 10a Plan_Diffusion'!G326="","",'Section 10a Plan_Diffusion'!G326)</f>
        <v/>
      </c>
      <c r="O871" s="43" t="str">
        <f>IF('Section 10a Plan_Diffusion'!H326="","",'Section 10a Plan_Diffusion'!H326)</f>
        <v/>
      </c>
      <c r="P871" s="43" t="str">
        <f>IF('Section 10a Plan_Diffusion'!I326="","",IF('Section 10a Plan_Diffusion'!I326="«Choisir»","",'Section 10a Plan_Diffusion'!I326))</f>
        <v/>
      </c>
      <c r="Q871" s="43" t="str">
        <f>IF('Section 10a Plan_Diffusion'!J326="","",IF('Section 10a Plan_Diffusion'!J326="«Choisir»","",'Section 10a Plan_Diffusion'!J326))</f>
        <v/>
      </c>
      <c r="R871" s="7" t="str">
        <f>IF('Section 10a Plan_Diffusion'!K326="","",'Section 10a Plan_Diffusion'!K326)</f>
        <v/>
      </c>
      <c r="S871" s="7" t="str">
        <f>IF('Section 10a Plan_Diffusion'!L326="","",'Section 10a Plan_Diffusion'!L326)</f>
        <v/>
      </c>
      <c r="T871" s="7" t="str">
        <f>IF('Section 10a Plan_Diffusion'!M326="","",'Section 10a Plan_Diffusion'!M326)</f>
        <v/>
      </c>
      <c r="U871" s="7" t="str">
        <f>IF('Section 10a Plan_Diffusion'!N326="","",'Section 10a Plan_Diffusion'!N326)</f>
        <v/>
      </c>
      <c r="V871" s="7">
        <f>'Section 10a Plan_Diffusion'!O326</f>
        <v>0</v>
      </c>
      <c r="W871" s="36">
        <f>'Section 10a Plan_Diffusion'!P326</f>
        <v>0</v>
      </c>
      <c r="X871" s="36">
        <f>'Section 10a Plan_Diffusion'!Q326</f>
        <v>0</v>
      </c>
      <c r="Y871" s="36">
        <f>'Section 10a Plan_Diffusion'!R326</f>
        <v>0</v>
      </c>
      <c r="Z871" s="36">
        <f>'Section 10a Plan_Diffusion'!S326</f>
        <v>0</v>
      </c>
      <c r="AA871" s="7">
        <f>'Section 10a Plan_Diffusion'!T326</f>
        <v>0</v>
      </c>
      <c r="AB871" s="7">
        <f>'Section 10a Plan_Diffusion'!U326</f>
        <v>0</v>
      </c>
    </row>
    <row r="872" spans="1:28">
      <c r="A872" s="7">
        <f>'Identification '!$F$11</f>
        <v>0</v>
      </c>
      <c r="B872" s="1276" t="str">
        <f>IF(AND('Identification '!$F$11="",'Identification '!$F$15&lt;&gt;""),'Identification '!$F$15,IF('Identification '!$F$11="","",IF('Identification '!$F$13="Inscrire le nom de votre organisme dans la cellule F15",'Identification '!$F$15,'Identification '!$F$13)))</f>
        <v/>
      </c>
      <c r="C872" s="7" t="str">
        <f>REF!$BM$8</f>
        <v>2026-2027</v>
      </c>
      <c r="D872" s="7" t="s">
        <v>3185</v>
      </c>
      <c r="E872" s="43" t="str">
        <f>'Identification '!$F$17</f>
        <v/>
      </c>
      <c r="F872" s="7" t="str">
        <f>'Identification '!$G$18</f>
        <v/>
      </c>
      <c r="G872" s="167" t="str">
        <f>IF('Section 10a Plan_Diffusion'!$D$6="","",'Section 10a Plan_Diffusion'!$D$6)</f>
        <v/>
      </c>
      <c r="H872" s="7" t="str">
        <f>IF('Section 10a Plan_Diffusion'!$D$8="","",'Section 10a Plan_Diffusion'!$D$8)</f>
        <v/>
      </c>
      <c r="I872" s="7" t="str">
        <f>IF('Section 10a Plan_Diffusion'!$K$8="","",'Section 10a Plan_Diffusion'!$K$8)</f>
        <v/>
      </c>
      <c r="J872" s="43" t="str">
        <f>IF('Section 10a Plan_Diffusion'!C327="","",'Section 10a Plan_Diffusion'!C327)</f>
        <v/>
      </c>
      <c r="K872" s="1177" t="str">
        <f>IF('Section 10a Plan_Diffusion'!D327="","",'Section 10a Plan_Diffusion'!D327)</f>
        <v/>
      </c>
      <c r="L872" s="43" t="str">
        <f>IF('Section 10a Plan_Diffusion'!E327="","",IF('Section 10a Plan_Diffusion'!E327="«Choisir»","",'Section 10a Plan_Diffusion'!E327))</f>
        <v/>
      </c>
      <c r="M872" s="43" t="str">
        <f>IF('Section 10a Plan_Diffusion'!F327="","",IF('Section 10a Plan_Diffusion'!F327="«Choisir»","",'Section 10a Plan_Diffusion'!F327))</f>
        <v/>
      </c>
      <c r="N872" s="43" t="str">
        <f>IF('Section 10a Plan_Diffusion'!G327="","",'Section 10a Plan_Diffusion'!G327)</f>
        <v/>
      </c>
      <c r="O872" s="43" t="str">
        <f>IF('Section 10a Plan_Diffusion'!H327="","",'Section 10a Plan_Diffusion'!H327)</f>
        <v/>
      </c>
      <c r="P872" s="43" t="str">
        <f>IF('Section 10a Plan_Diffusion'!I327="","",IF('Section 10a Plan_Diffusion'!I327="«Choisir»","",'Section 10a Plan_Diffusion'!I327))</f>
        <v/>
      </c>
      <c r="Q872" s="43" t="str">
        <f>IF('Section 10a Plan_Diffusion'!J327="","",IF('Section 10a Plan_Diffusion'!J327="«Choisir»","",'Section 10a Plan_Diffusion'!J327))</f>
        <v/>
      </c>
      <c r="R872" s="7" t="str">
        <f>IF('Section 10a Plan_Diffusion'!K327="","",'Section 10a Plan_Diffusion'!K327)</f>
        <v/>
      </c>
      <c r="S872" s="7" t="str">
        <f>IF('Section 10a Plan_Diffusion'!L327="","",'Section 10a Plan_Diffusion'!L327)</f>
        <v/>
      </c>
      <c r="T872" s="7" t="str">
        <f>IF('Section 10a Plan_Diffusion'!M327="","",'Section 10a Plan_Diffusion'!M327)</f>
        <v/>
      </c>
      <c r="U872" s="7" t="str">
        <f>IF('Section 10a Plan_Diffusion'!N327="","",'Section 10a Plan_Diffusion'!N327)</f>
        <v/>
      </c>
      <c r="V872" s="7">
        <f>'Section 10a Plan_Diffusion'!O327</f>
        <v>0</v>
      </c>
      <c r="W872" s="36">
        <f>'Section 10a Plan_Diffusion'!P327</f>
        <v>0</v>
      </c>
      <c r="X872" s="36">
        <f>'Section 10a Plan_Diffusion'!Q327</f>
        <v>0</v>
      </c>
      <c r="Y872" s="36">
        <f>'Section 10a Plan_Diffusion'!R327</f>
        <v>0</v>
      </c>
      <c r="Z872" s="36">
        <f>'Section 10a Plan_Diffusion'!S327</f>
        <v>0</v>
      </c>
      <c r="AA872" s="7">
        <f>'Section 10a Plan_Diffusion'!T327</f>
        <v>0</v>
      </c>
      <c r="AB872" s="7">
        <f>'Section 10a Plan_Diffusion'!U327</f>
        <v>0</v>
      </c>
    </row>
    <row r="873" spans="1:28">
      <c r="A873" s="7">
        <f>'Identification '!$F$11</f>
        <v>0</v>
      </c>
      <c r="B873" s="1276" t="str">
        <f>IF(AND('Identification '!$F$11="",'Identification '!$F$15&lt;&gt;""),'Identification '!$F$15,IF('Identification '!$F$11="","",IF('Identification '!$F$13="Inscrire le nom de votre organisme dans la cellule F15",'Identification '!$F$15,'Identification '!$F$13)))</f>
        <v/>
      </c>
      <c r="C873" s="7" t="str">
        <f>REF!$BM$8</f>
        <v>2026-2027</v>
      </c>
      <c r="D873" s="7" t="s">
        <v>3185</v>
      </c>
      <c r="E873" s="43" t="str">
        <f>'Identification '!$F$17</f>
        <v/>
      </c>
      <c r="F873" s="7" t="str">
        <f>'Identification '!$G$18</f>
        <v/>
      </c>
      <c r="G873" s="167" t="str">
        <f>IF('Section 10a Plan_Diffusion'!$D$6="","",'Section 10a Plan_Diffusion'!$D$6)</f>
        <v/>
      </c>
      <c r="H873" s="7" t="str">
        <f>IF('Section 10a Plan_Diffusion'!$D$8="","",'Section 10a Plan_Diffusion'!$D$8)</f>
        <v/>
      </c>
      <c r="I873" s="7" t="str">
        <f>IF('Section 10a Plan_Diffusion'!$K$8="","",'Section 10a Plan_Diffusion'!$K$8)</f>
        <v/>
      </c>
      <c r="J873" s="43" t="str">
        <f>IF('Section 10a Plan_Diffusion'!C328="","",'Section 10a Plan_Diffusion'!C328)</f>
        <v/>
      </c>
      <c r="K873" s="1177" t="str">
        <f>IF('Section 10a Plan_Diffusion'!D328="","",'Section 10a Plan_Diffusion'!D328)</f>
        <v/>
      </c>
      <c r="L873" s="43" t="str">
        <f>IF('Section 10a Plan_Diffusion'!E328="","",IF('Section 10a Plan_Diffusion'!E328="«Choisir»","",'Section 10a Plan_Diffusion'!E328))</f>
        <v/>
      </c>
      <c r="M873" s="43" t="str">
        <f>IF('Section 10a Plan_Diffusion'!F328="","",IF('Section 10a Plan_Diffusion'!F328="«Choisir»","",'Section 10a Plan_Diffusion'!F328))</f>
        <v/>
      </c>
      <c r="N873" s="43" t="str">
        <f>IF('Section 10a Plan_Diffusion'!G328="","",'Section 10a Plan_Diffusion'!G328)</f>
        <v/>
      </c>
      <c r="O873" s="43" t="str">
        <f>IF('Section 10a Plan_Diffusion'!H328="","",'Section 10a Plan_Diffusion'!H328)</f>
        <v/>
      </c>
      <c r="P873" s="43" t="str">
        <f>IF('Section 10a Plan_Diffusion'!I328="","",IF('Section 10a Plan_Diffusion'!I328="«Choisir»","",'Section 10a Plan_Diffusion'!I328))</f>
        <v/>
      </c>
      <c r="Q873" s="43" t="str">
        <f>IF('Section 10a Plan_Diffusion'!J328="","",IF('Section 10a Plan_Diffusion'!J328="«Choisir»","",'Section 10a Plan_Diffusion'!J328))</f>
        <v/>
      </c>
      <c r="R873" s="7" t="str">
        <f>IF('Section 10a Plan_Diffusion'!K328="","",'Section 10a Plan_Diffusion'!K328)</f>
        <v/>
      </c>
      <c r="S873" s="7" t="str">
        <f>IF('Section 10a Plan_Diffusion'!L328="","",'Section 10a Plan_Diffusion'!L328)</f>
        <v/>
      </c>
      <c r="T873" s="7" t="str">
        <f>IF('Section 10a Plan_Diffusion'!M328="","",'Section 10a Plan_Diffusion'!M328)</f>
        <v/>
      </c>
      <c r="U873" s="7" t="str">
        <f>IF('Section 10a Plan_Diffusion'!N328="","",'Section 10a Plan_Diffusion'!N328)</f>
        <v/>
      </c>
      <c r="V873" s="7">
        <f>'Section 10a Plan_Diffusion'!O328</f>
        <v>0</v>
      </c>
      <c r="W873" s="36">
        <f>'Section 10a Plan_Diffusion'!P328</f>
        <v>0</v>
      </c>
      <c r="X873" s="36">
        <f>'Section 10a Plan_Diffusion'!Q328</f>
        <v>0</v>
      </c>
      <c r="Y873" s="36">
        <f>'Section 10a Plan_Diffusion'!R328</f>
        <v>0</v>
      </c>
      <c r="Z873" s="36">
        <f>'Section 10a Plan_Diffusion'!S328</f>
        <v>0</v>
      </c>
      <c r="AA873" s="7">
        <f>'Section 10a Plan_Diffusion'!T328</f>
        <v>0</v>
      </c>
      <c r="AB873" s="7">
        <f>'Section 10a Plan_Diffusion'!U328</f>
        <v>0</v>
      </c>
    </row>
    <row r="874" spans="1:28">
      <c r="A874" s="7">
        <f>'Identification '!$F$11</f>
        <v>0</v>
      </c>
      <c r="B874" s="1276" t="str">
        <f>IF(AND('Identification '!$F$11="",'Identification '!$F$15&lt;&gt;""),'Identification '!$F$15,IF('Identification '!$F$11="","",IF('Identification '!$F$13="Inscrire le nom de votre organisme dans la cellule F15",'Identification '!$F$15,'Identification '!$F$13)))</f>
        <v/>
      </c>
      <c r="C874" s="7" t="str">
        <f>REF!$BM$8</f>
        <v>2026-2027</v>
      </c>
      <c r="D874" s="7" t="s">
        <v>3185</v>
      </c>
      <c r="E874" s="43" t="str">
        <f>'Identification '!$F$17</f>
        <v/>
      </c>
      <c r="F874" s="7" t="str">
        <f>'Identification '!$G$18</f>
        <v/>
      </c>
      <c r="G874" s="167" t="str">
        <f>IF('Section 10a Plan_Diffusion'!$D$6="","",'Section 10a Plan_Diffusion'!$D$6)</f>
        <v/>
      </c>
      <c r="H874" s="7" t="str">
        <f>IF('Section 10a Plan_Diffusion'!$D$8="","",'Section 10a Plan_Diffusion'!$D$8)</f>
        <v/>
      </c>
      <c r="I874" s="7" t="str">
        <f>IF('Section 10a Plan_Diffusion'!$K$8="","",'Section 10a Plan_Diffusion'!$K$8)</f>
        <v/>
      </c>
      <c r="J874" s="43" t="str">
        <f>IF('Section 10a Plan_Diffusion'!C329="","",'Section 10a Plan_Diffusion'!C329)</f>
        <v/>
      </c>
      <c r="K874" s="1177" t="str">
        <f>IF('Section 10a Plan_Diffusion'!D329="","",'Section 10a Plan_Diffusion'!D329)</f>
        <v/>
      </c>
      <c r="L874" s="43" t="str">
        <f>IF('Section 10a Plan_Diffusion'!E329="","",IF('Section 10a Plan_Diffusion'!E329="«Choisir»","",'Section 10a Plan_Diffusion'!E329))</f>
        <v/>
      </c>
      <c r="M874" s="43" t="str">
        <f>IF('Section 10a Plan_Diffusion'!F329="","",IF('Section 10a Plan_Diffusion'!F329="«Choisir»","",'Section 10a Plan_Diffusion'!F329))</f>
        <v/>
      </c>
      <c r="N874" s="43" t="str">
        <f>IF('Section 10a Plan_Diffusion'!G329="","",'Section 10a Plan_Diffusion'!G329)</f>
        <v/>
      </c>
      <c r="O874" s="43" t="str">
        <f>IF('Section 10a Plan_Diffusion'!H329="","",'Section 10a Plan_Diffusion'!H329)</f>
        <v/>
      </c>
      <c r="P874" s="43" t="str">
        <f>IF('Section 10a Plan_Diffusion'!I329="","",IF('Section 10a Plan_Diffusion'!I329="«Choisir»","",'Section 10a Plan_Diffusion'!I329))</f>
        <v/>
      </c>
      <c r="Q874" s="43" t="str">
        <f>IF('Section 10a Plan_Diffusion'!J329="","",IF('Section 10a Plan_Diffusion'!J329="«Choisir»","",'Section 10a Plan_Diffusion'!J329))</f>
        <v/>
      </c>
      <c r="R874" s="7" t="str">
        <f>IF('Section 10a Plan_Diffusion'!K329="","",'Section 10a Plan_Diffusion'!K329)</f>
        <v/>
      </c>
      <c r="S874" s="7" t="str">
        <f>IF('Section 10a Plan_Diffusion'!L329="","",'Section 10a Plan_Diffusion'!L329)</f>
        <v/>
      </c>
      <c r="T874" s="7" t="str">
        <f>IF('Section 10a Plan_Diffusion'!M329="","",'Section 10a Plan_Diffusion'!M329)</f>
        <v/>
      </c>
      <c r="U874" s="7" t="str">
        <f>IF('Section 10a Plan_Diffusion'!N329="","",'Section 10a Plan_Diffusion'!N329)</f>
        <v/>
      </c>
      <c r="V874" s="7">
        <f>'Section 10a Plan_Diffusion'!O329</f>
        <v>0</v>
      </c>
      <c r="W874" s="36">
        <f>'Section 10a Plan_Diffusion'!P329</f>
        <v>0</v>
      </c>
      <c r="X874" s="36">
        <f>'Section 10a Plan_Diffusion'!Q329</f>
        <v>0</v>
      </c>
      <c r="Y874" s="36">
        <f>'Section 10a Plan_Diffusion'!R329</f>
        <v>0</v>
      </c>
      <c r="Z874" s="36">
        <f>'Section 10a Plan_Diffusion'!S329</f>
        <v>0</v>
      </c>
      <c r="AA874" s="7">
        <f>'Section 10a Plan_Diffusion'!T329</f>
        <v>0</v>
      </c>
      <c r="AB874" s="7">
        <f>'Section 10a Plan_Diffusion'!U329</f>
        <v>0</v>
      </c>
    </row>
    <row r="875" spans="1:28">
      <c r="A875" s="7">
        <f>'Identification '!$F$11</f>
        <v>0</v>
      </c>
      <c r="B875" s="1276" t="str">
        <f>IF(AND('Identification '!$F$11="",'Identification '!$F$15&lt;&gt;""),'Identification '!$F$15,IF('Identification '!$F$11="","",IF('Identification '!$F$13="Inscrire le nom de votre organisme dans la cellule F15",'Identification '!$F$15,'Identification '!$F$13)))</f>
        <v/>
      </c>
      <c r="C875" s="7" t="str">
        <f>REF!$BM$8</f>
        <v>2026-2027</v>
      </c>
      <c r="D875" s="7" t="s">
        <v>3185</v>
      </c>
      <c r="E875" s="43" t="str">
        <f>'Identification '!$F$17</f>
        <v/>
      </c>
      <c r="F875" s="7" t="str">
        <f>'Identification '!$G$18</f>
        <v/>
      </c>
      <c r="G875" s="167" t="str">
        <f>IF('Section 10a Plan_Diffusion'!$D$6="","",'Section 10a Plan_Diffusion'!$D$6)</f>
        <v/>
      </c>
      <c r="H875" s="7" t="str">
        <f>IF('Section 10a Plan_Diffusion'!$D$8="","",'Section 10a Plan_Diffusion'!$D$8)</f>
        <v/>
      </c>
      <c r="I875" s="7" t="str">
        <f>IF('Section 10a Plan_Diffusion'!$K$8="","",'Section 10a Plan_Diffusion'!$K$8)</f>
        <v/>
      </c>
      <c r="J875" s="43" t="str">
        <f>IF('Section 10a Plan_Diffusion'!C330="","",'Section 10a Plan_Diffusion'!C330)</f>
        <v/>
      </c>
      <c r="K875" s="1177" t="str">
        <f>IF('Section 10a Plan_Diffusion'!D330="","",'Section 10a Plan_Diffusion'!D330)</f>
        <v/>
      </c>
      <c r="L875" s="43" t="str">
        <f>IF('Section 10a Plan_Diffusion'!E330="","",IF('Section 10a Plan_Diffusion'!E330="«Choisir»","",'Section 10a Plan_Diffusion'!E330))</f>
        <v/>
      </c>
      <c r="M875" s="43" t="str">
        <f>IF('Section 10a Plan_Diffusion'!F330="","",IF('Section 10a Plan_Diffusion'!F330="«Choisir»","",'Section 10a Plan_Diffusion'!F330))</f>
        <v/>
      </c>
      <c r="N875" s="43" t="str">
        <f>IF('Section 10a Plan_Diffusion'!G330="","",'Section 10a Plan_Diffusion'!G330)</f>
        <v/>
      </c>
      <c r="O875" s="43" t="str">
        <f>IF('Section 10a Plan_Diffusion'!H330="","",'Section 10a Plan_Diffusion'!H330)</f>
        <v/>
      </c>
      <c r="P875" s="43" t="str">
        <f>IF('Section 10a Plan_Diffusion'!I330="","",IF('Section 10a Plan_Diffusion'!I330="«Choisir»","",'Section 10a Plan_Diffusion'!I330))</f>
        <v/>
      </c>
      <c r="Q875" s="43" t="str">
        <f>IF('Section 10a Plan_Diffusion'!J330="","",IF('Section 10a Plan_Diffusion'!J330="«Choisir»","",'Section 10a Plan_Diffusion'!J330))</f>
        <v/>
      </c>
      <c r="R875" s="7" t="str">
        <f>IF('Section 10a Plan_Diffusion'!K330="","",'Section 10a Plan_Diffusion'!K330)</f>
        <v/>
      </c>
      <c r="S875" s="7" t="str">
        <f>IF('Section 10a Plan_Diffusion'!L330="","",'Section 10a Plan_Diffusion'!L330)</f>
        <v/>
      </c>
      <c r="T875" s="7" t="str">
        <f>IF('Section 10a Plan_Diffusion'!M330="","",'Section 10a Plan_Diffusion'!M330)</f>
        <v/>
      </c>
      <c r="U875" s="7" t="str">
        <f>IF('Section 10a Plan_Diffusion'!N330="","",'Section 10a Plan_Diffusion'!N330)</f>
        <v/>
      </c>
      <c r="V875" s="7">
        <f>'Section 10a Plan_Diffusion'!O330</f>
        <v>0</v>
      </c>
      <c r="W875" s="36">
        <f>'Section 10a Plan_Diffusion'!P330</f>
        <v>0</v>
      </c>
      <c r="X875" s="36">
        <f>'Section 10a Plan_Diffusion'!Q330</f>
        <v>0</v>
      </c>
      <c r="Y875" s="36">
        <f>'Section 10a Plan_Diffusion'!R330</f>
        <v>0</v>
      </c>
      <c r="Z875" s="36">
        <f>'Section 10a Plan_Diffusion'!S330</f>
        <v>0</v>
      </c>
      <c r="AA875" s="7">
        <f>'Section 10a Plan_Diffusion'!T330</f>
        <v>0</v>
      </c>
      <c r="AB875" s="7">
        <f>'Section 10a Plan_Diffusion'!U330</f>
        <v>0</v>
      </c>
    </row>
    <row r="876" spans="1:28">
      <c r="A876" s="7">
        <f>'Identification '!$F$11</f>
        <v>0</v>
      </c>
      <c r="B876" s="1276" t="str">
        <f>IF(AND('Identification '!$F$11="",'Identification '!$F$15&lt;&gt;""),'Identification '!$F$15,IF('Identification '!$F$11="","",IF('Identification '!$F$13="Inscrire le nom de votre organisme dans la cellule F15",'Identification '!$F$15,'Identification '!$F$13)))</f>
        <v/>
      </c>
      <c r="C876" s="7" t="str">
        <f>REF!$BM$8</f>
        <v>2026-2027</v>
      </c>
      <c r="D876" s="7" t="s">
        <v>3185</v>
      </c>
      <c r="E876" s="43" t="str">
        <f>'Identification '!$F$17</f>
        <v/>
      </c>
      <c r="F876" s="7" t="str">
        <f>'Identification '!$G$18</f>
        <v/>
      </c>
      <c r="G876" s="167" t="str">
        <f>IF('Section 10a Plan_Diffusion'!$D$6="","",'Section 10a Plan_Diffusion'!$D$6)</f>
        <v/>
      </c>
      <c r="H876" s="7" t="str">
        <f>IF('Section 10a Plan_Diffusion'!$D$8="","",'Section 10a Plan_Diffusion'!$D$8)</f>
        <v/>
      </c>
      <c r="I876" s="7" t="str">
        <f>IF('Section 10a Plan_Diffusion'!$K$8="","",'Section 10a Plan_Diffusion'!$K$8)</f>
        <v/>
      </c>
      <c r="J876" s="43" t="str">
        <f>IF('Section 10a Plan_Diffusion'!C331="","",'Section 10a Plan_Diffusion'!C331)</f>
        <v/>
      </c>
      <c r="K876" s="1177" t="str">
        <f>IF('Section 10a Plan_Diffusion'!D331="","",'Section 10a Plan_Diffusion'!D331)</f>
        <v/>
      </c>
      <c r="L876" s="43" t="str">
        <f>IF('Section 10a Plan_Diffusion'!E331="","",IF('Section 10a Plan_Diffusion'!E331="«Choisir»","",'Section 10a Plan_Diffusion'!E331))</f>
        <v/>
      </c>
      <c r="M876" s="43" t="str">
        <f>IF('Section 10a Plan_Diffusion'!F331="","",IF('Section 10a Plan_Diffusion'!F331="«Choisir»","",'Section 10a Plan_Diffusion'!F331))</f>
        <v/>
      </c>
      <c r="N876" s="43" t="str">
        <f>IF('Section 10a Plan_Diffusion'!G331="","",'Section 10a Plan_Diffusion'!G331)</f>
        <v/>
      </c>
      <c r="O876" s="43" t="str">
        <f>IF('Section 10a Plan_Diffusion'!H331="","",'Section 10a Plan_Diffusion'!H331)</f>
        <v/>
      </c>
      <c r="P876" s="43" t="str">
        <f>IF('Section 10a Plan_Diffusion'!I331="","",IF('Section 10a Plan_Diffusion'!I331="«Choisir»","",'Section 10a Plan_Diffusion'!I331))</f>
        <v/>
      </c>
      <c r="Q876" s="43" t="str">
        <f>IF('Section 10a Plan_Diffusion'!J331="","",IF('Section 10a Plan_Diffusion'!J331="«Choisir»","",'Section 10a Plan_Diffusion'!J331))</f>
        <v/>
      </c>
      <c r="R876" s="7" t="str">
        <f>IF('Section 10a Plan_Diffusion'!K331="","",'Section 10a Plan_Diffusion'!K331)</f>
        <v/>
      </c>
      <c r="S876" s="7" t="str">
        <f>IF('Section 10a Plan_Diffusion'!L331="","",'Section 10a Plan_Diffusion'!L331)</f>
        <v/>
      </c>
      <c r="T876" s="7" t="str">
        <f>IF('Section 10a Plan_Diffusion'!M331="","",'Section 10a Plan_Diffusion'!M331)</f>
        <v/>
      </c>
      <c r="U876" s="7" t="str">
        <f>IF('Section 10a Plan_Diffusion'!N331="","",'Section 10a Plan_Diffusion'!N331)</f>
        <v/>
      </c>
      <c r="V876" s="7">
        <f>'Section 10a Plan_Diffusion'!O331</f>
        <v>0</v>
      </c>
      <c r="W876" s="36">
        <f>'Section 10a Plan_Diffusion'!P331</f>
        <v>0</v>
      </c>
      <c r="X876" s="36">
        <f>'Section 10a Plan_Diffusion'!Q331</f>
        <v>0</v>
      </c>
      <c r="Y876" s="36">
        <f>'Section 10a Plan_Diffusion'!R331</f>
        <v>0</v>
      </c>
      <c r="Z876" s="36">
        <f>'Section 10a Plan_Diffusion'!S331</f>
        <v>0</v>
      </c>
      <c r="AA876" s="7">
        <f>'Section 10a Plan_Diffusion'!T331</f>
        <v>0</v>
      </c>
      <c r="AB876" s="7">
        <f>'Section 10a Plan_Diffusion'!U331</f>
        <v>0</v>
      </c>
    </row>
    <row r="877" spans="1:28">
      <c r="A877" s="7">
        <f>'Identification '!$F$11</f>
        <v>0</v>
      </c>
      <c r="B877" s="1276" t="str">
        <f>IF(AND('Identification '!$F$11="",'Identification '!$F$15&lt;&gt;""),'Identification '!$F$15,IF('Identification '!$F$11="","",IF('Identification '!$F$13="Inscrire le nom de votre organisme dans la cellule F15",'Identification '!$F$15,'Identification '!$F$13)))</f>
        <v/>
      </c>
      <c r="C877" s="7" t="str">
        <f>REF!$BM$8</f>
        <v>2026-2027</v>
      </c>
      <c r="D877" s="7" t="s">
        <v>3185</v>
      </c>
      <c r="E877" s="43" t="str">
        <f>'Identification '!$F$17</f>
        <v/>
      </c>
      <c r="F877" s="7" t="str">
        <f>'Identification '!$G$18</f>
        <v/>
      </c>
      <c r="G877" s="167" t="str">
        <f>IF('Section 10a Plan_Diffusion'!$D$6="","",'Section 10a Plan_Diffusion'!$D$6)</f>
        <v/>
      </c>
      <c r="H877" s="7" t="str">
        <f>IF('Section 10a Plan_Diffusion'!$D$8="","",'Section 10a Plan_Diffusion'!$D$8)</f>
        <v/>
      </c>
      <c r="I877" s="7" t="str">
        <f>IF('Section 10a Plan_Diffusion'!$K$8="","",'Section 10a Plan_Diffusion'!$K$8)</f>
        <v/>
      </c>
      <c r="J877" s="43" t="str">
        <f>IF('Section 10a Plan_Diffusion'!C332="","",'Section 10a Plan_Diffusion'!C332)</f>
        <v/>
      </c>
      <c r="K877" s="1177" t="str">
        <f>IF('Section 10a Plan_Diffusion'!D332="","",'Section 10a Plan_Diffusion'!D332)</f>
        <v/>
      </c>
      <c r="L877" s="43" t="str">
        <f>IF('Section 10a Plan_Diffusion'!E332="","",IF('Section 10a Plan_Diffusion'!E332="«Choisir»","",'Section 10a Plan_Diffusion'!E332))</f>
        <v/>
      </c>
      <c r="M877" s="43" t="str">
        <f>IF('Section 10a Plan_Diffusion'!F332="","",IF('Section 10a Plan_Diffusion'!F332="«Choisir»","",'Section 10a Plan_Diffusion'!F332))</f>
        <v/>
      </c>
      <c r="N877" s="43" t="str">
        <f>IF('Section 10a Plan_Diffusion'!G332="","",'Section 10a Plan_Diffusion'!G332)</f>
        <v/>
      </c>
      <c r="O877" s="43" t="str">
        <f>IF('Section 10a Plan_Diffusion'!H332="","",'Section 10a Plan_Diffusion'!H332)</f>
        <v/>
      </c>
      <c r="P877" s="43" t="str">
        <f>IF('Section 10a Plan_Diffusion'!I332="","",IF('Section 10a Plan_Diffusion'!I332="«Choisir»","",'Section 10a Plan_Diffusion'!I332))</f>
        <v/>
      </c>
      <c r="Q877" s="43" t="str">
        <f>IF('Section 10a Plan_Diffusion'!J332="","",IF('Section 10a Plan_Diffusion'!J332="«Choisir»","",'Section 10a Plan_Diffusion'!J332))</f>
        <v/>
      </c>
      <c r="R877" s="7" t="str">
        <f>IF('Section 10a Plan_Diffusion'!K332="","",'Section 10a Plan_Diffusion'!K332)</f>
        <v/>
      </c>
      <c r="S877" s="7" t="str">
        <f>IF('Section 10a Plan_Diffusion'!L332="","",'Section 10a Plan_Diffusion'!L332)</f>
        <v/>
      </c>
      <c r="T877" s="7" t="str">
        <f>IF('Section 10a Plan_Diffusion'!M332="","",'Section 10a Plan_Diffusion'!M332)</f>
        <v/>
      </c>
      <c r="U877" s="7" t="str">
        <f>IF('Section 10a Plan_Diffusion'!N332="","",'Section 10a Plan_Diffusion'!N332)</f>
        <v/>
      </c>
      <c r="V877" s="7">
        <f>'Section 10a Plan_Diffusion'!O332</f>
        <v>0</v>
      </c>
      <c r="W877" s="36">
        <f>'Section 10a Plan_Diffusion'!P332</f>
        <v>0</v>
      </c>
      <c r="X877" s="36">
        <f>'Section 10a Plan_Diffusion'!Q332</f>
        <v>0</v>
      </c>
      <c r="Y877" s="36">
        <f>'Section 10a Plan_Diffusion'!R332</f>
        <v>0</v>
      </c>
      <c r="Z877" s="36">
        <f>'Section 10a Plan_Diffusion'!S332</f>
        <v>0</v>
      </c>
      <c r="AA877" s="7">
        <f>'Section 10a Plan_Diffusion'!T332</f>
        <v>0</v>
      </c>
      <c r="AB877" s="7">
        <f>'Section 10a Plan_Diffusion'!U332</f>
        <v>0</v>
      </c>
    </row>
    <row r="878" spans="1:28">
      <c r="A878" s="7">
        <f>'Identification '!$F$11</f>
        <v>0</v>
      </c>
      <c r="B878" s="1276" t="str">
        <f>IF(AND('Identification '!$F$11="",'Identification '!$F$15&lt;&gt;""),'Identification '!$F$15,IF('Identification '!$F$11="","",IF('Identification '!$F$13="Inscrire le nom de votre organisme dans la cellule F15",'Identification '!$F$15,'Identification '!$F$13)))</f>
        <v/>
      </c>
      <c r="C878" s="7" t="str">
        <f>REF!$BM$8</f>
        <v>2026-2027</v>
      </c>
      <c r="D878" s="7" t="s">
        <v>3185</v>
      </c>
      <c r="E878" s="43" t="str">
        <f>'Identification '!$F$17</f>
        <v/>
      </c>
      <c r="F878" s="7" t="str">
        <f>'Identification '!$G$18</f>
        <v/>
      </c>
      <c r="G878" s="167" t="str">
        <f>IF('Section 10a Plan_Diffusion'!$D$6="","",'Section 10a Plan_Diffusion'!$D$6)</f>
        <v/>
      </c>
      <c r="H878" s="7" t="str">
        <f>IF('Section 10a Plan_Diffusion'!$D$8="","",'Section 10a Plan_Diffusion'!$D$8)</f>
        <v/>
      </c>
      <c r="I878" s="7" t="str">
        <f>IF('Section 10a Plan_Diffusion'!$K$8="","",'Section 10a Plan_Diffusion'!$K$8)</f>
        <v/>
      </c>
      <c r="J878" s="43" t="str">
        <f>IF('Section 10a Plan_Diffusion'!C333="","",'Section 10a Plan_Diffusion'!C333)</f>
        <v/>
      </c>
      <c r="K878" s="1177" t="str">
        <f>IF('Section 10a Plan_Diffusion'!D333="","",'Section 10a Plan_Diffusion'!D333)</f>
        <v/>
      </c>
      <c r="L878" s="43" t="str">
        <f>IF('Section 10a Plan_Diffusion'!E333="","",IF('Section 10a Plan_Diffusion'!E333="«Choisir»","",'Section 10a Plan_Diffusion'!E333))</f>
        <v/>
      </c>
      <c r="M878" s="43" t="str">
        <f>IF('Section 10a Plan_Diffusion'!F333="","",IF('Section 10a Plan_Diffusion'!F333="«Choisir»","",'Section 10a Plan_Diffusion'!F333))</f>
        <v/>
      </c>
      <c r="N878" s="43" t="str">
        <f>IF('Section 10a Plan_Diffusion'!G333="","",'Section 10a Plan_Diffusion'!G333)</f>
        <v/>
      </c>
      <c r="O878" s="43" t="str">
        <f>IF('Section 10a Plan_Diffusion'!H333="","",'Section 10a Plan_Diffusion'!H333)</f>
        <v/>
      </c>
      <c r="P878" s="43" t="str">
        <f>IF('Section 10a Plan_Diffusion'!I333="","",IF('Section 10a Plan_Diffusion'!I333="«Choisir»","",'Section 10a Plan_Diffusion'!I333))</f>
        <v/>
      </c>
      <c r="Q878" s="43" t="str">
        <f>IF('Section 10a Plan_Diffusion'!J333="","",IF('Section 10a Plan_Diffusion'!J333="«Choisir»","",'Section 10a Plan_Diffusion'!J333))</f>
        <v/>
      </c>
      <c r="R878" s="7" t="str">
        <f>IF('Section 10a Plan_Diffusion'!K333="","",'Section 10a Plan_Diffusion'!K333)</f>
        <v/>
      </c>
      <c r="S878" s="7" t="str">
        <f>IF('Section 10a Plan_Diffusion'!L333="","",'Section 10a Plan_Diffusion'!L333)</f>
        <v/>
      </c>
      <c r="T878" s="7" t="str">
        <f>IF('Section 10a Plan_Diffusion'!M333="","",'Section 10a Plan_Diffusion'!M333)</f>
        <v/>
      </c>
      <c r="U878" s="7" t="str">
        <f>IF('Section 10a Plan_Diffusion'!N333="","",'Section 10a Plan_Diffusion'!N333)</f>
        <v/>
      </c>
      <c r="V878" s="7">
        <f>'Section 10a Plan_Diffusion'!O333</f>
        <v>0</v>
      </c>
      <c r="W878" s="36">
        <f>'Section 10a Plan_Diffusion'!P333</f>
        <v>0</v>
      </c>
      <c r="X878" s="36">
        <f>'Section 10a Plan_Diffusion'!Q333</f>
        <v>0</v>
      </c>
      <c r="Y878" s="36">
        <f>'Section 10a Plan_Diffusion'!R333</f>
        <v>0</v>
      </c>
      <c r="Z878" s="36">
        <f>'Section 10a Plan_Diffusion'!S333</f>
        <v>0</v>
      </c>
      <c r="AA878" s="7">
        <f>'Section 10a Plan_Diffusion'!T333</f>
        <v>0</v>
      </c>
      <c r="AB878" s="7">
        <f>'Section 10a Plan_Diffusion'!U333</f>
        <v>0</v>
      </c>
    </row>
    <row r="879" spans="1:28">
      <c r="A879" s="7">
        <f>'Identification '!$F$11</f>
        <v>0</v>
      </c>
      <c r="B879" s="1276" t="str">
        <f>IF(AND('Identification '!$F$11="",'Identification '!$F$15&lt;&gt;""),'Identification '!$F$15,IF('Identification '!$F$11="","",IF('Identification '!$F$13="Inscrire le nom de votre organisme dans la cellule F15",'Identification '!$F$15,'Identification '!$F$13)))</f>
        <v/>
      </c>
      <c r="C879" s="7" t="str">
        <f>REF!$BM$8</f>
        <v>2026-2027</v>
      </c>
      <c r="D879" s="7" t="s">
        <v>3185</v>
      </c>
      <c r="E879" s="43" t="str">
        <f>'Identification '!$F$17</f>
        <v/>
      </c>
      <c r="F879" s="7" t="str">
        <f>'Identification '!$G$18</f>
        <v/>
      </c>
      <c r="G879" s="167" t="str">
        <f>IF('Section 10a Plan_Diffusion'!$D$6="","",'Section 10a Plan_Diffusion'!$D$6)</f>
        <v/>
      </c>
      <c r="H879" s="7" t="str">
        <f>IF('Section 10a Plan_Diffusion'!$D$8="","",'Section 10a Plan_Diffusion'!$D$8)</f>
        <v/>
      </c>
      <c r="I879" s="7" t="str">
        <f>IF('Section 10a Plan_Diffusion'!$K$8="","",'Section 10a Plan_Diffusion'!$K$8)</f>
        <v/>
      </c>
      <c r="J879" s="43" t="str">
        <f>IF('Section 10a Plan_Diffusion'!C334="","",'Section 10a Plan_Diffusion'!C334)</f>
        <v/>
      </c>
      <c r="K879" s="1177" t="str">
        <f>IF('Section 10a Plan_Diffusion'!D334="","",'Section 10a Plan_Diffusion'!D334)</f>
        <v/>
      </c>
      <c r="L879" s="43" t="str">
        <f>IF('Section 10a Plan_Diffusion'!E334="","",IF('Section 10a Plan_Diffusion'!E334="«Choisir»","",'Section 10a Plan_Diffusion'!E334))</f>
        <v/>
      </c>
      <c r="M879" s="43" t="str">
        <f>IF('Section 10a Plan_Diffusion'!F334="","",IF('Section 10a Plan_Diffusion'!F334="«Choisir»","",'Section 10a Plan_Diffusion'!F334))</f>
        <v/>
      </c>
      <c r="N879" s="43" t="str">
        <f>IF('Section 10a Plan_Diffusion'!G334="","",'Section 10a Plan_Diffusion'!G334)</f>
        <v/>
      </c>
      <c r="O879" s="43" t="str">
        <f>IF('Section 10a Plan_Diffusion'!H334="","",'Section 10a Plan_Diffusion'!H334)</f>
        <v/>
      </c>
      <c r="P879" s="43" t="str">
        <f>IF('Section 10a Plan_Diffusion'!I334="","",IF('Section 10a Plan_Diffusion'!I334="«Choisir»","",'Section 10a Plan_Diffusion'!I334))</f>
        <v/>
      </c>
      <c r="Q879" s="43" t="str">
        <f>IF('Section 10a Plan_Diffusion'!J334="","",IF('Section 10a Plan_Diffusion'!J334="«Choisir»","",'Section 10a Plan_Diffusion'!J334))</f>
        <v/>
      </c>
      <c r="R879" s="7" t="str">
        <f>IF('Section 10a Plan_Diffusion'!K334="","",'Section 10a Plan_Diffusion'!K334)</f>
        <v/>
      </c>
      <c r="S879" s="7" t="str">
        <f>IF('Section 10a Plan_Diffusion'!L334="","",'Section 10a Plan_Diffusion'!L334)</f>
        <v/>
      </c>
      <c r="T879" s="7" t="str">
        <f>IF('Section 10a Plan_Diffusion'!M334="","",'Section 10a Plan_Diffusion'!M334)</f>
        <v/>
      </c>
      <c r="U879" s="7" t="str">
        <f>IF('Section 10a Plan_Diffusion'!N334="","",'Section 10a Plan_Diffusion'!N334)</f>
        <v/>
      </c>
      <c r="V879" s="7">
        <f>'Section 10a Plan_Diffusion'!O334</f>
        <v>0</v>
      </c>
      <c r="W879" s="36">
        <f>'Section 10a Plan_Diffusion'!P334</f>
        <v>0</v>
      </c>
      <c r="X879" s="36">
        <f>'Section 10a Plan_Diffusion'!Q334</f>
        <v>0</v>
      </c>
      <c r="Y879" s="36">
        <f>'Section 10a Plan_Diffusion'!R334</f>
        <v>0</v>
      </c>
      <c r="Z879" s="36">
        <f>'Section 10a Plan_Diffusion'!S334</f>
        <v>0</v>
      </c>
      <c r="AA879" s="7">
        <f>'Section 10a Plan_Diffusion'!T334</f>
        <v>0</v>
      </c>
      <c r="AB879" s="7">
        <f>'Section 10a Plan_Diffusion'!U334</f>
        <v>0</v>
      </c>
    </row>
    <row r="880" spans="1:28">
      <c r="A880" s="7">
        <f>'Identification '!$F$11</f>
        <v>0</v>
      </c>
      <c r="B880" s="1276" t="str">
        <f>IF(AND('Identification '!$F$11="",'Identification '!$F$15&lt;&gt;""),'Identification '!$F$15,IF('Identification '!$F$11="","",IF('Identification '!$F$13="Inscrire le nom de votre organisme dans la cellule F15",'Identification '!$F$15,'Identification '!$F$13)))</f>
        <v/>
      </c>
      <c r="C880" s="7" t="str">
        <f>REF!$BM$8</f>
        <v>2026-2027</v>
      </c>
      <c r="D880" s="7" t="s">
        <v>3185</v>
      </c>
      <c r="E880" s="43" t="str">
        <f>'Identification '!$F$17</f>
        <v/>
      </c>
      <c r="F880" s="7" t="str">
        <f>'Identification '!$G$18</f>
        <v/>
      </c>
      <c r="G880" s="167" t="str">
        <f>IF('Section 10a Plan_Diffusion'!$D$6="","",'Section 10a Plan_Diffusion'!$D$6)</f>
        <v/>
      </c>
      <c r="H880" s="7" t="str">
        <f>IF('Section 10a Plan_Diffusion'!$D$8="","",'Section 10a Plan_Diffusion'!$D$8)</f>
        <v/>
      </c>
      <c r="I880" s="7" t="str">
        <f>IF('Section 10a Plan_Diffusion'!$K$8="","",'Section 10a Plan_Diffusion'!$K$8)</f>
        <v/>
      </c>
      <c r="J880" s="43" t="str">
        <f>IF('Section 10a Plan_Diffusion'!C335="","",'Section 10a Plan_Diffusion'!C335)</f>
        <v/>
      </c>
      <c r="K880" s="1177" t="str">
        <f>IF('Section 10a Plan_Diffusion'!D335="","",'Section 10a Plan_Diffusion'!D335)</f>
        <v/>
      </c>
      <c r="L880" s="43" t="str">
        <f>IF('Section 10a Plan_Diffusion'!E335="","",IF('Section 10a Plan_Diffusion'!E335="«Choisir»","",'Section 10a Plan_Diffusion'!E335))</f>
        <v/>
      </c>
      <c r="M880" s="43" t="str">
        <f>IF('Section 10a Plan_Diffusion'!F335="","",IF('Section 10a Plan_Diffusion'!F335="«Choisir»","",'Section 10a Plan_Diffusion'!F335))</f>
        <v/>
      </c>
      <c r="N880" s="43" t="str">
        <f>IF('Section 10a Plan_Diffusion'!G335="","",'Section 10a Plan_Diffusion'!G335)</f>
        <v/>
      </c>
      <c r="O880" s="43" t="str">
        <f>IF('Section 10a Plan_Diffusion'!H335="","",'Section 10a Plan_Diffusion'!H335)</f>
        <v/>
      </c>
      <c r="P880" s="43" t="str">
        <f>IF('Section 10a Plan_Diffusion'!I335="","",IF('Section 10a Plan_Diffusion'!I335="«Choisir»","",'Section 10a Plan_Diffusion'!I335))</f>
        <v/>
      </c>
      <c r="Q880" s="43" t="str">
        <f>IF('Section 10a Plan_Diffusion'!J335="","",IF('Section 10a Plan_Diffusion'!J335="«Choisir»","",'Section 10a Plan_Diffusion'!J335))</f>
        <v/>
      </c>
      <c r="R880" s="7" t="str">
        <f>IF('Section 10a Plan_Diffusion'!K335="","",'Section 10a Plan_Diffusion'!K335)</f>
        <v/>
      </c>
      <c r="S880" s="7" t="str">
        <f>IF('Section 10a Plan_Diffusion'!L335="","",'Section 10a Plan_Diffusion'!L335)</f>
        <v/>
      </c>
      <c r="T880" s="7" t="str">
        <f>IF('Section 10a Plan_Diffusion'!M335="","",'Section 10a Plan_Diffusion'!M335)</f>
        <v/>
      </c>
      <c r="U880" s="7" t="str">
        <f>IF('Section 10a Plan_Diffusion'!N335="","",'Section 10a Plan_Diffusion'!N335)</f>
        <v/>
      </c>
      <c r="V880" s="7">
        <f>'Section 10a Plan_Diffusion'!O335</f>
        <v>0</v>
      </c>
      <c r="W880" s="36">
        <f>'Section 10a Plan_Diffusion'!P335</f>
        <v>0</v>
      </c>
      <c r="X880" s="36">
        <f>'Section 10a Plan_Diffusion'!Q335</f>
        <v>0</v>
      </c>
      <c r="Y880" s="36">
        <f>'Section 10a Plan_Diffusion'!R335</f>
        <v>0</v>
      </c>
      <c r="Z880" s="36">
        <f>'Section 10a Plan_Diffusion'!S335</f>
        <v>0</v>
      </c>
      <c r="AA880" s="7">
        <f>'Section 10a Plan_Diffusion'!T335</f>
        <v>0</v>
      </c>
      <c r="AB880" s="7">
        <f>'Section 10a Plan_Diffusion'!U335</f>
        <v>0</v>
      </c>
    </row>
    <row r="881" spans="1:28">
      <c r="A881" s="7">
        <f>'Identification '!$F$11</f>
        <v>0</v>
      </c>
      <c r="B881" s="1276" t="str">
        <f>IF(AND('Identification '!$F$11="",'Identification '!$F$15&lt;&gt;""),'Identification '!$F$15,IF('Identification '!$F$11="","",IF('Identification '!$F$13="Inscrire le nom de votre organisme dans la cellule F15",'Identification '!$F$15,'Identification '!$F$13)))</f>
        <v/>
      </c>
      <c r="C881" s="7" t="str">
        <f>REF!$BM$8</f>
        <v>2026-2027</v>
      </c>
      <c r="D881" s="7" t="s">
        <v>3185</v>
      </c>
      <c r="E881" s="43" t="str">
        <f>'Identification '!$F$17</f>
        <v/>
      </c>
      <c r="F881" s="7" t="str">
        <f>'Identification '!$G$18</f>
        <v/>
      </c>
      <c r="G881" s="167" t="str">
        <f>IF('Section 10a Plan_Diffusion'!$D$6="","",'Section 10a Plan_Diffusion'!$D$6)</f>
        <v/>
      </c>
      <c r="H881" s="7" t="str">
        <f>IF('Section 10a Plan_Diffusion'!$D$8="","",'Section 10a Plan_Diffusion'!$D$8)</f>
        <v/>
      </c>
      <c r="I881" s="7" t="str">
        <f>IF('Section 10a Plan_Diffusion'!$K$8="","",'Section 10a Plan_Diffusion'!$K$8)</f>
        <v/>
      </c>
      <c r="J881" s="43" t="str">
        <f>IF('Section 10a Plan_Diffusion'!C336="","",'Section 10a Plan_Diffusion'!C336)</f>
        <v/>
      </c>
      <c r="K881" s="1177" t="str">
        <f>IF('Section 10a Plan_Diffusion'!D336="","",'Section 10a Plan_Diffusion'!D336)</f>
        <v/>
      </c>
      <c r="L881" s="43" t="str">
        <f>IF('Section 10a Plan_Diffusion'!E336="","",IF('Section 10a Plan_Diffusion'!E336="«Choisir»","",'Section 10a Plan_Diffusion'!E336))</f>
        <v/>
      </c>
      <c r="M881" s="43" t="str">
        <f>IF('Section 10a Plan_Diffusion'!F336="","",IF('Section 10a Plan_Diffusion'!F336="«Choisir»","",'Section 10a Plan_Diffusion'!F336))</f>
        <v/>
      </c>
      <c r="N881" s="43" t="str">
        <f>IF('Section 10a Plan_Diffusion'!G336="","",'Section 10a Plan_Diffusion'!G336)</f>
        <v/>
      </c>
      <c r="O881" s="43" t="str">
        <f>IF('Section 10a Plan_Diffusion'!H336="","",'Section 10a Plan_Diffusion'!H336)</f>
        <v/>
      </c>
      <c r="P881" s="43" t="str">
        <f>IF('Section 10a Plan_Diffusion'!I336="","",IF('Section 10a Plan_Diffusion'!I336="«Choisir»","",'Section 10a Plan_Diffusion'!I336))</f>
        <v/>
      </c>
      <c r="Q881" s="43" t="str">
        <f>IF('Section 10a Plan_Diffusion'!J336="","",IF('Section 10a Plan_Diffusion'!J336="«Choisir»","",'Section 10a Plan_Diffusion'!J336))</f>
        <v/>
      </c>
      <c r="R881" s="7" t="str">
        <f>IF('Section 10a Plan_Diffusion'!K336="","",'Section 10a Plan_Diffusion'!K336)</f>
        <v/>
      </c>
      <c r="S881" s="7" t="str">
        <f>IF('Section 10a Plan_Diffusion'!L336="","",'Section 10a Plan_Diffusion'!L336)</f>
        <v/>
      </c>
      <c r="T881" s="7" t="str">
        <f>IF('Section 10a Plan_Diffusion'!M336="","",'Section 10a Plan_Diffusion'!M336)</f>
        <v/>
      </c>
      <c r="U881" s="7" t="str">
        <f>IF('Section 10a Plan_Diffusion'!N336="","",'Section 10a Plan_Diffusion'!N336)</f>
        <v/>
      </c>
      <c r="V881" s="7">
        <f>'Section 10a Plan_Diffusion'!O336</f>
        <v>0</v>
      </c>
      <c r="W881" s="36">
        <f>'Section 10a Plan_Diffusion'!P336</f>
        <v>0</v>
      </c>
      <c r="X881" s="36">
        <f>'Section 10a Plan_Diffusion'!Q336</f>
        <v>0</v>
      </c>
      <c r="Y881" s="36">
        <f>'Section 10a Plan_Diffusion'!R336</f>
        <v>0</v>
      </c>
      <c r="Z881" s="36">
        <f>'Section 10a Plan_Diffusion'!S336</f>
        <v>0</v>
      </c>
      <c r="AA881" s="7">
        <f>'Section 10a Plan_Diffusion'!T336</f>
        <v>0</v>
      </c>
      <c r="AB881" s="7">
        <f>'Section 10a Plan_Diffusion'!U336</f>
        <v>0</v>
      </c>
    </row>
    <row r="882" spans="1:28">
      <c r="A882" s="7">
        <f>'Identification '!$F$11</f>
        <v>0</v>
      </c>
      <c r="B882" s="1276" t="str">
        <f>IF(AND('Identification '!$F$11="",'Identification '!$F$15&lt;&gt;""),'Identification '!$F$15,IF('Identification '!$F$11="","",IF('Identification '!$F$13="Inscrire le nom de votre organisme dans la cellule F15",'Identification '!$F$15,'Identification '!$F$13)))</f>
        <v/>
      </c>
      <c r="C882" s="7" t="str">
        <f>REF!$BM$8</f>
        <v>2026-2027</v>
      </c>
      <c r="D882" s="7" t="s">
        <v>3185</v>
      </c>
      <c r="E882" s="43" t="str">
        <f>'Identification '!$F$17</f>
        <v/>
      </c>
      <c r="F882" s="7" t="str">
        <f>'Identification '!$G$18</f>
        <v/>
      </c>
      <c r="G882" s="167" t="str">
        <f>IF('Section 10a Plan_Diffusion'!$D$6="","",'Section 10a Plan_Diffusion'!$D$6)</f>
        <v/>
      </c>
      <c r="H882" s="7" t="str">
        <f>IF('Section 10a Plan_Diffusion'!$D$8="","",'Section 10a Plan_Diffusion'!$D$8)</f>
        <v/>
      </c>
      <c r="I882" s="7" t="str">
        <f>IF('Section 10a Plan_Diffusion'!$K$8="","",'Section 10a Plan_Diffusion'!$K$8)</f>
        <v/>
      </c>
      <c r="J882" s="43" t="str">
        <f>IF('Section 10a Plan_Diffusion'!C337="","",'Section 10a Plan_Diffusion'!C337)</f>
        <v/>
      </c>
      <c r="K882" s="1177" t="str">
        <f>IF('Section 10a Plan_Diffusion'!D337="","",'Section 10a Plan_Diffusion'!D337)</f>
        <v/>
      </c>
      <c r="L882" s="43" t="str">
        <f>IF('Section 10a Plan_Diffusion'!E337="","",IF('Section 10a Plan_Diffusion'!E337="«Choisir»","",'Section 10a Plan_Diffusion'!E337))</f>
        <v/>
      </c>
      <c r="M882" s="43" t="str">
        <f>IF('Section 10a Plan_Diffusion'!F337="","",IF('Section 10a Plan_Diffusion'!F337="«Choisir»","",'Section 10a Plan_Diffusion'!F337))</f>
        <v/>
      </c>
      <c r="N882" s="43" t="str">
        <f>IF('Section 10a Plan_Diffusion'!G337="","",'Section 10a Plan_Diffusion'!G337)</f>
        <v/>
      </c>
      <c r="O882" s="43" t="str">
        <f>IF('Section 10a Plan_Diffusion'!H337="","",'Section 10a Plan_Diffusion'!H337)</f>
        <v/>
      </c>
      <c r="P882" s="43" t="str">
        <f>IF('Section 10a Plan_Diffusion'!I337="","",IF('Section 10a Plan_Diffusion'!I337="«Choisir»","",'Section 10a Plan_Diffusion'!I337))</f>
        <v/>
      </c>
      <c r="Q882" s="43" t="str">
        <f>IF('Section 10a Plan_Diffusion'!J337="","",IF('Section 10a Plan_Diffusion'!J337="«Choisir»","",'Section 10a Plan_Diffusion'!J337))</f>
        <v/>
      </c>
      <c r="R882" s="7" t="str">
        <f>IF('Section 10a Plan_Diffusion'!K337="","",'Section 10a Plan_Diffusion'!K337)</f>
        <v/>
      </c>
      <c r="S882" s="7" t="str">
        <f>IF('Section 10a Plan_Diffusion'!L337="","",'Section 10a Plan_Diffusion'!L337)</f>
        <v/>
      </c>
      <c r="T882" s="7" t="str">
        <f>IF('Section 10a Plan_Diffusion'!M337="","",'Section 10a Plan_Diffusion'!M337)</f>
        <v/>
      </c>
      <c r="U882" s="7" t="str">
        <f>IF('Section 10a Plan_Diffusion'!N337="","",'Section 10a Plan_Diffusion'!N337)</f>
        <v/>
      </c>
      <c r="V882" s="7">
        <f>'Section 10a Plan_Diffusion'!O337</f>
        <v>0</v>
      </c>
      <c r="W882" s="36">
        <f>'Section 10a Plan_Diffusion'!P337</f>
        <v>0</v>
      </c>
      <c r="X882" s="36">
        <f>'Section 10a Plan_Diffusion'!Q337</f>
        <v>0</v>
      </c>
      <c r="Y882" s="36">
        <f>'Section 10a Plan_Diffusion'!R337</f>
        <v>0</v>
      </c>
      <c r="Z882" s="36">
        <f>'Section 10a Plan_Diffusion'!S337</f>
        <v>0</v>
      </c>
      <c r="AA882" s="7">
        <f>'Section 10a Plan_Diffusion'!T337</f>
        <v>0</v>
      </c>
      <c r="AB882" s="7">
        <f>'Section 10a Plan_Diffusion'!U337</f>
        <v>0</v>
      </c>
    </row>
    <row r="883" spans="1:28">
      <c r="A883" s="7">
        <f>'Identification '!$F$11</f>
        <v>0</v>
      </c>
      <c r="B883" s="1276" t="str">
        <f>IF(AND('Identification '!$F$11="",'Identification '!$F$15&lt;&gt;""),'Identification '!$F$15,IF('Identification '!$F$11="","",IF('Identification '!$F$13="Inscrire le nom de votre organisme dans la cellule F15",'Identification '!$F$15,'Identification '!$F$13)))</f>
        <v/>
      </c>
      <c r="C883" s="7" t="str">
        <f>REF!$BM$8</f>
        <v>2026-2027</v>
      </c>
      <c r="D883" s="7" t="s">
        <v>3185</v>
      </c>
      <c r="E883" s="43" t="str">
        <f>'Identification '!$F$17</f>
        <v/>
      </c>
      <c r="F883" s="7" t="str">
        <f>'Identification '!$G$18</f>
        <v/>
      </c>
      <c r="G883" s="167" t="str">
        <f>IF('Section 10a Plan_Diffusion'!$D$6="","",'Section 10a Plan_Diffusion'!$D$6)</f>
        <v/>
      </c>
      <c r="H883" s="7" t="str">
        <f>IF('Section 10a Plan_Diffusion'!$D$8="","",'Section 10a Plan_Diffusion'!$D$8)</f>
        <v/>
      </c>
      <c r="I883" s="7" t="str">
        <f>IF('Section 10a Plan_Diffusion'!$K$8="","",'Section 10a Plan_Diffusion'!$K$8)</f>
        <v/>
      </c>
      <c r="J883" s="43" t="str">
        <f>IF('Section 10a Plan_Diffusion'!C338="","",'Section 10a Plan_Diffusion'!C338)</f>
        <v/>
      </c>
      <c r="K883" s="1177" t="str">
        <f>IF('Section 10a Plan_Diffusion'!D338="","",'Section 10a Plan_Diffusion'!D338)</f>
        <v/>
      </c>
      <c r="L883" s="43" t="str">
        <f>IF('Section 10a Plan_Diffusion'!E338="","",IF('Section 10a Plan_Diffusion'!E338="«Choisir»","",'Section 10a Plan_Diffusion'!E338))</f>
        <v/>
      </c>
      <c r="M883" s="43" t="str">
        <f>IF('Section 10a Plan_Diffusion'!F338="","",IF('Section 10a Plan_Diffusion'!F338="«Choisir»","",'Section 10a Plan_Diffusion'!F338))</f>
        <v/>
      </c>
      <c r="N883" s="43" t="str">
        <f>IF('Section 10a Plan_Diffusion'!G338="","",'Section 10a Plan_Diffusion'!G338)</f>
        <v/>
      </c>
      <c r="O883" s="43" t="str">
        <f>IF('Section 10a Plan_Diffusion'!H338="","",'Section 10a Plan_Diffusion'!H338)</f>
        <v/>
      </c>
      <c r="P883" s="43" t="str">
        <f>IF('Section 10a Plan_Diffusion'!I338="","",IF('Section 10a Plan_Diffusion'!I338="«Choisir»","",'Section 10a Plan_Diffusion'!I338))</f>
        <v/>
      </c>
      <c r="Q883" s="43" t="str">
        <f>IF('Section 10a Plan_Diffusion'!J338="","",IF('Section 10a Plan_Diffusion'!J338="«Choisir»","",'Section 10a Plan_Diffusion'!J338))</f>
        <v/>
      </c>
      <c r="R883" s="7" t="str">
        <f>IF('Section 10a Plan_Diffusion'!K338="","",'Section 10a Plan_Diffusion'!K338)</f>
        <v/>
      </c>
      <c r="S883" s="7" t="str">
        <f>IF('Section 10a Plan_Diffusion'!L338="","",'Section 10a Plan_Diffusion'!L338)</f>
        <v/>
      </c>
      <c r="T883" s="7" t="str">
        <f>IF('Section 10a Plan_Diffusion'!M338="","",'Section 10a Plan_Diffusion'!M338)</f>
        <v/>
      </c>
      <c r="U883" s="7" t="str">
        <f>IF('Section 10a Plan_Diffusion'!N338="","",'Section 10a Plan_Diffusion'!N338)</f>
        <v/>
      </c>
      <c r="V883" s="7">
        <f>'Section 10a Plan_Diffusion'!O338</f>
        <v>0</v>
      </c>
      <c r="W883" s="36">
        <f>'Section 10a Plan_Diffusion'!P338</f>
        <v>0</v>
      </c>
      <c r="X883" s="36">
        <f>'Section 10a Plan_Diffusion'!Q338</f>
        <v>0</v>
      </c>
      <c r="Y883" s="36">
        <f>'Section 10a Plan_Diffusion'!R338</f>
        <v>0</v>
      </c>
      <c r="Z883" s="36">
        <f>'Section 10a Plan_Diffusion'!S338</f>
        <v>0</v>
      </c>
      <c r="AA883" s="7">
        <f>'Section 10a Plan_Diffusion'!T338</f>
        <v>0</v>
      </c>
      <c r="AB883" s="7">
        <f>'Section 10a Plan_Diffusion'!U338</f>
        <v>0</v>
      </c>
    </row>
    <row r="884" spans="1:28">
      <c r="A884" s="7">
        <f>'Identification '!$F$11</f>
        <v>0</v>
      </c>
      <c r="B884" s="1276" t="str">
        <f>IF(AND('Identification '!$F$11="",'Identification '!$F$15&lt;&gt;""),'Identification '!$F$15,IF('Identification '!$F$11="","",IF('Identification '!$F$13="Inscrire le nom de votre organisme dans la cellule F15",'Identification '!$F$15,'Identification '!$F$13)))</f>
        <v/>
      </c>
      <c r="C884" s="7" t="str">
        <f>REF!$BM$8</f>
        <v>2026-2027</v>
      </c>
      <c r="D884" s="7" t="s">
        <v>3185</v>
      </c>
      <c r="E884" s="43" t="str">
        <f>'Identification '!$F$17</f>
        <v/>
      </c>
      <c r="F884" s="7" t="str">
        <f>'Identification '!$G$18</f>
        <v/>
      </c>
      <c r="G884" s="167" t="str">
        <f>IF('Section 10a Plan_Diffusion'!$D$6="","",'Section 10a Plan_Diffusion'!$D$6)</f>
        <v/>
      </c>
      <c r="H884" s="7" t="str">
        <f>IF('Section 10a Plan_Diffusion'!$D$8="","",'Section 10a Plan_Diffusion'!$D$8)</f>
        <v/>
      </c>
      <c r="I884" s="7" t="str">
        <f>IF('Section 10a Plan_Diffusion'!$K$8="","",'Section 10a Plan_Diffusion'!$K$8)</f>
        <v/>
      </c>
      <c r="J884" s="43" t="str">
        <f>IF('Section 10a Plan_Diffusion'!C339="","",'Section 10a Plan_Diffusion'!C339)</f>
        <v/>
      </c>
      <c r="K884" s="1177" t="str">
        <f>IF('Section 10a Plan_Diffusion'!D339="","",'Section 10a Plan_Diffusion'!D339)</f>
        <v/>
      </c>
      <c r="L884" s="43" t="str">
        <f>IF('Section 10a Plan_Diffusion'!E339="","",IF('Section 10a Plan_Diffusion'!E339="«Choisir»","",'Section 10a Plan_Diffusion'!E339))</f>
        <v/>
      </c>
      <c r="M884" s="43" t="str">
        <f>IF('Section 10a Plan_Diffusion'!F339="","",IF('Section 10a Plan_Diffusion'!F339="«Choisir»","",'Section 10a Plan_Diffusion'!F339))</f>
        <v/>
      </c>
      <c r="N884" s="43" t="str">
        <f>IF('Section 10a Plan_Diffusion'!G339="","",'Section 10a Plan_Diffusion'!G339)</f>
        <v/>
      </c>
      <c r="O884" s="43" t="str">
        <f>IF('Section 10a Plan_Diffusion'!H339="","",'Section 10a Plan_Diffusion'!H339)</f>
        <v/>
      </c>
      <c r="P884" s="43" t="str">
        <f>IF('Section 10a Plan_Diffusion'!I339="","",IF('Section 10a Plan_Diffusion'!I339="«Choisir»","",'Section 10a Plan_Diffusion'!I339))</f>
        <v/>
      </c>
      <c r="Q884" s="43" t="str">
        <f>IF('Section 10a Plan_Diffusion'!J339="","",IF('Section 10a Plan_Diffusion'!J339="«Choisir»","",'Section 10a Plan_Diffusion'!J339))</f>
        <v/>
      </c>
      <c r="R884" s="7" t="str">
        <f>IF('Section 10a Plan_Diffusion'!K339="","",'Section 10a Plan_Diffusion'!K339)</f>
        <v/>
      </c>
      <c r="S884" s="7" t="str">
        <f>IF('Section 10a Plan_Diffusion'!L339="","",'Section 10a Plan_Diffusion'!L339)</f>
        <v/>
      </c>
      <c r="T884" s="7" t="str">
        <f>IF('Section 10a Plan_Diffusion'!M339="","",'Section 10a Plan_Diffusion'!M339)</f>
        <v/>
      </c>
      <c r="U884" s="7" t="str">
        <f>IF('Section 10a Plan_Diffusion'!N339="","",'Section 10a Plan_Diffusion'!N339)</f>
        <v/>
      </c>
      <c r="V884" s="7">
        <f>'Section 10a Plan_Diffusion'!O339</f>
        <v>0</v>
      </c>
      <c r="W884" s="36">
        <f>'Section 10a Plan_Diffusion'!P339</f>
        <v>0</v>
      </c>
      <c r="X884" s="36">
        <f>'Section 10a Plan_Diffusion'!Q339</f>
        <v>0</v>
      </c>
      <c r="Y884" s="36">
        <f>'Section 10a Plan_Diffusion'!R339</f>
        <v>0</v>
      </c>
      <c r="Z884" s="36">
        <f>'Section 10a Plan_Diffusion'!S339</f>
        <v>0</v>
      </c>
      <c r="AA884" s="7">
        <f>'Section 10a Plan_Diffusion'!T339</f>
        <v>0</v>
      </c>
      <c r="AB884" s="7">
        <f>'Section 10a Plan_Diffusion'!U339</f>
        <v>0</v>
      </c>
    </row>
    <row r="885" spans="1:28">
      <c r="A885" s="7">
        <f>'Identification '!$F$11</f>
        <v>0</v>
      </c>
      <c r="B885" s="1276" t="str">
        <f>IF(AND('Identification '!$F$11="",'Identification '!$F$15&lt;&gt;""),'Identification '!$F$15,IF('Identification '!$F$11="","",IF('Identification '!$F$13="Inscrire le nom de votre organisme dans la cellule F15",'Identification '!$F$15,'Identification '!$F$13)))</f>
        <v/>
      </c>
      <c r="C885" s="7" t="str">
        <f>REF!$BM$8</f>
        <v>2026-2027</v>
      </c>
      <c r="D885" s="7" t="s">
        <v>3185</v>
      </c>
      <c r="E885" s="43" t="str">
        <f>'Identification '!$F$17</f>
        <v/>
      </c>
      <c r="F885" s="7" t="str">
        <f>'Identification '!$G$18</f>
        <v/>
      </c>
      <c r="G885" s="167" t="str">
        <f>IF('Section 10a Plan_Diffusion'!$D$6="","",'Section 10a Plan_Diffusion'!$D$6)</f>
        <v/>
      </c>
      <c r="H885" s="7" t="str">
        <f>IF('Section 10a Plan_Diffusion'!$D$8="","",'Section 10a Plan_Diffusion'!$D$8)</f>
        <v/>
      </c>
      <c r="I885" s="7" t="str">
        <f>IF('Section 10a Plan_Diffusion'!$K$8="","",'Section 10a Plan_Diffusion'!$K$8)</f>
        <v/>
      </c>
      <c r="J885" s="43" t="str">
        <f>IF('Section 10a Plan_Diffusion'!C340="","",'Section 10a Plan_Diffusion'!C340)</f>
        <v/>
      </c>
      <c r="K885" s="1177" t="str">
        <f>IF('Section 10a Plan_Diffusion'!D340="","",'Section 10a Plan_Diffusion'!D340)</f>
        <v/>
      </c>
      <c r="L885" s="43" t="str">
        <f>IF('Section 10a Plan_Diffusion'!E340="","",IF('Section 10a Plan_Diffusion'!E340="«Choisir»","",'Section 10a Plan_Diffusion'!E340))</f>
        <v/>
      </c>
      <c r="M885" s="43" t="str">
        <f>IF('Section 10a Plan_Diffusion'!F340="","",IF('Section 10a Plan_Diffusion'!F340="«Choisir»","",'Section 10a Plan_Diffusion'!F340))</f>
        <v/>
      </c>
      <c r="N885" s="43" t="str">
        <f>IF('Section 10a Plan_Diffusion'!G340="","",'Section 10a Plan_Diffusion'!G340)</f>
        <v/>
      </c>
      <c r="O885" s="43" t="str">
        <f>IF('Section 10a Plan_Diffusion'!H340="","",'Section 10a Plan_Diffusion'!H340)</f>
        <v/>
      </c>
      <c r="P885" s="43" t="str">
        <f>IF('Section 10a Plan_Diffusion'!I340="","",IF('Section 10a Plan_Diffusion'!I340="«Choisir»","",'Section 10a Plan_Diffusion'!I340))</f>
        <v/>
      </c>
      <c r="Q885" s="43" t="str">
        <f>IF('Section 10a Plan_Diffusion'!J340="","",IF('Section 10a Plan_Diffusion'!J340="«Choisir»","",'Section 10a Plan_Diffusion'!J340))</f>
        <v/>
      </c>
      <c r="R885" s="7" t="str">
        <f>IF('Section 10a Plan_Diffusion'!K340="","",'Section 10a Plan_Diffusion'!K340)</f>
        <v/>
      </c>
      <c r="S885" s="7" t="str">
        <f>IF('Section 10a Plan_Diffusion'!L340="","",'Section 10a Plan_Diffusion'!L340)</f>
        <v/>
      </c>
      <c r="T885" s="7" t="str">
        <f>IF('Section 10a Plan_Diffusion'!M340="","",'Section 10a Plan_Diffusion'!M340)</f>
        <v/>
      </c>
      <c r="U885" s="7" t="str">
        <f>IF('Section 10a Plan_Diffusion'!N340="","",'Section 10a Plan_Diffusion'!N340)</f>
        <v/>
      </c>
      <c r="V885" s="7">
        <f>'Section 10a Plan_Diffusion'!O340</f>
        <v>0</v>
      </c>
      <c r="W885" s="36">
        <f>'Section 10a Plan_Diffusion'!P340</f>
        <v>0</v>
      </c>
      <c r="X885" s="36">
        <f>'Section 10a Plan_Diffusion'!Q340</f>
        <v>0</v>
      </c>
      <c r="Y885" s="36">
        <f>'Section 10a Plan_Diffusion'!R340</f>
        <v>0</v>
      </c>
      <c r="Z885" s="36">
        <f>'Section 10a Plan_Diffusion'!S340</f>
        <v>0</v>
      </c>
      <c r="AA885" s="7">
        <f>'Section 10a Plan_Diffusion'!T340</f>
        <v>0</v>
      </c>
      <c r="AB885" s="7">
        <f>'Section 10a Plan_Diffusion'!U340</f>
        <v>0</v>
      </c>
    </row>
    <row r="886" spans="1:28">
      <c r="A886" s="7">
        <f>'Identification '!$F$11</f>
        <v>0</v>
      </c>
      <c r="B886" s="1276" t="str">
        <f>IF(AND('Identification '!$F$11="",'Identification '!$F$15&lt;&gt;""),'Identification '!$F$15,IF('Identification '!$F$11="","",IF('Identification '!$F$13="Inscrire le nom de votre organisme dans la cellule F15",'Identification '!$F$15,'Identification '!$F$13)))</f>
        <v/>
      </c>
      <c r="C886" s="7" t="str">
        <f>REF!$BM$8</f>
        <v>2026-2027</v>
      </c>
      <c r="D886" s="7" t="s">
        <v>3185</v>
      </c>
      <c r="E886" s="43" t="str">
        <f>'Identification '!$F$17</f>
        <v/>
      </c>
      <c r="F886" s="7" t="str">
        <f>'Identification '!$G$18</f>
        <v/>
      </c>
      <c r="G886" s="167" t="str">
        <f>IF('Section 10a Plan_Diffusion'!$D$6="","",'Section 10a Plan_Diffusion'!$D$6)</f>
        <v/>
      </c>
      <c r="H886" s="7" t="str">
        <f>IF('Section 10a Plan_Diffusion'!$D$8="","",'Section 10a Plan_Diffusion'!$D$8)</f>
        <v/>
      </c>
      <c r="I886" s="7" t="str">
        <f>IF('Section 10a Plan_Diffusion'!$K$8="","",'Section 10a Plan_Diffusion'!$K$8)</f>
        <v/>
      </c>
      <c r="J886" s="43" t="str">
        <f>IF('Section 10a Plan_Diffusion'!C341="","",'Section 10a Plan_Diffusion'!C341)</f>
        <v/>
      </c>
      <c r="K886" s="1177" t="str">
        <f>IF('Section 10a Plan_Diffusion'!D341="","",'Section 10a Plan_Diffusion'!D341)</f>
        <v/>
      </c>
      <c r="L886" s="43" t="str">
        <f>IF('Section 10a Plan_Diffusion'!E341="","",IF('Section 10a Plan_Diffusion'!E341="«Choisir»","",'Section 10a Plan_Diffusion'!E341))</f>
        <v/>
      </c>
      <c r="M886" s="43" t="str">
        <f>IF('Section 10a Plan_Diffusion'!F341="","",IF('Section 10a Plan_Diffusion'!F341="«Choisir»","",'Section 10a Plan_Diffusion'!F341))</f>
        <v/>
      </c>
      <c r="N886" s="43" t="str">
        <f>IF('Section 10a Plan_Diffusion'!G341="","",'Section 10a Plan_Diffusion'!G341)</f>
        <v/>
      </c>
      <c r="O886" s="43" t="str">
        <f>IF('Section 10a Plan_Diffusion'!H341="","",'Section 10a Plan_Diffusion'!H341)</f>
        <v/>
      </c>
      <c r="P886" s="43" t="str">
        <f>IF('Section 10a Plan_Diffusion'!I341="","",IF('Section 10a Plan_Diffusion'!I341="«Choisir»","",'Section 10a Plan_Diffusion'!I341))</f>
        <v/>
      </c>
      <c r="Q886" s="43" t="str">
        <f>IF('Section 10a Plan_Diffusion'!J341="","",IF('Section 10a Plan_Diffusion'!J341="«Choisir»","",'Section 10a Plan_Diffusion'!J341))</f>
        <v/>
      </c>
      <c r="R886" s="7" t="str">
        <f>IF('Section 10a Plan_Diffusion'!K341="","",'Section 10a Plan_Diffusion'!K341)</f>
        <v/>
      </c>
      <c r="S886" s="7" t="str">
        <f>IF('Section 10a Plan_Diffusion'!L341="","",'Section 10a Plan_Diffusion'!L341)</f>
        <v/>
      </c>
      <c r="T886" s="7" t="str">
        <f>IF('Section 10a Plan_Diffusion'!M341="","",'Section 10a Plan_Diffusion'!M341)</f>
        <v/>
      </c>
      <c r="U886" s="7" t="str">
        <f>IF('Section 10a Plan_Diffusion'!N341="","",'Section 10a Plan_Diffusion'!N341)</f>
        <v/>
      </c>
      <c r="V886" s="7">
        <f>'Section 10a Plan_Diffusion'!O341</f>
        <v>0</v>
      </c>
      <c r="W886" s="36">
        <f>'Section 10a Plan_Diffusion'!P341</f>
        <v>0</v>
      </c>
      <c r="X886" s="36">
        <f>'Section 10a Plan_Diffusion'!Q341</f>
        <v>0</v>
      </c>
      <c r="Y886" s="36">
        <f>'Section 10a Plan_Diffusion'!R341</f>
        <v>0</v>
      </c>
      <c r="Z886" s="36">
        <f>'Section 10a Plan_Diffusion'!S341</f>
        <v>0</v>
      </c>
      <c r="AA886" s="7">
        <f>'Section 10a Plan_Diffusion'!T341</f>
        <v>0</v>
      </c>
      <c r="AB886" s="7">
        <f>'Section 10a Plan_Diffusion'!U341</f>
        <v>0</v>
      </c>
    </row>
    <row r="887" spans="1:28">
      <c r="A887" s="7">
        <f>'Identification '!$F$11</f>
        <v>0</v>
      </c>
      <c r="B887" s="1276" t="str">
        <f>IF(AND('Identification '!$F$11="",'Identification '!$F$15&lt;&gt;""),'Identification '!$F$15,IF('Identification '!$F$11="","",IF('Identification '!$F$13="Inscrire le nom de votre organisme dans la cellule F15",'Identification '!$F$15,'Identification '!$F$13)))</f>
        <v/>
      </c>
      <c r="C887" s="7" t="str">
        <f>REF!$BM$8</f>
        <v>2026-2027</v>
      </c>
      <c r="D887" s="7" t="s">
        <v>3185</v>
      </c>
      <c r="E887" s="43" t="str">
        <f>'Identification '!$F$17</f>
        <v/>
      </c>
      <c r="F887" s="7" t="str">
        <f>'Identification '!$G$18</f>
        <v/>
      </c>
      <c r="G887" s="167" t="str">
        <f>IF('Section 10a Plan_Diffusion'!$D$6="","",'Section 10a Plan_Diffusion'!$D$6)</f>
        <v/>
      </c>
      <c r="H887" s="7" t="str">
        <f>IF('Section 10a Plan_Diffusion'!$D$8="","",'Section 10a Plan_Diffusion'!$D$8)</f>
        <v/>
      </c>
      <c r="I887" s="7" t="str">
        <f>IF('Section 10a Plan_Diffusion'!$K$8="","",'Section 10a Plan_Diffusion'!$K$8)</f>
        <v/>
      </c>
      <c r="J887" s="43" t="str">
        <f>IF('Section 10a Plan_Diffusion'!C342="","",'Section 10a Plan_Diffusion'!C342)</f>
        <v/>
      </c>
      <c r="K887" s="1177" t="str">
        <f>IF('Section 10a Plan_Diffusion'!D342="","",'Section 10a Plan_Diffusion'!D342)</f>
        <v/>
      </c>
      <c r="L887" s="43" t="str">
        <f>IF('Section 10a Plan_Diffusion'!E342="","",IF('Section 10a Plan_Diffusion'!E342="«Choisir»","",'Section 10a Plan_Diffusion'!E342))</f>
        <v/>
      </c>
      <c r="M887" s="43" t="str">
        <f>IF('Section 10a Plan_Diffusion'!F342="","",IF('Section 10a Plan_Diffusion'!F342="«Choisir»","",'Section 10a Plan_Diffusion'!F342))</f>
        <v/>
      </c>
      <c r="N887" s="43" t="str">
        <f>IF('Section 10a Plan_Diffusion'!G342="","",'Section 10a Plan_Diffusion'!G342)</f>
        <v/>
      </c>
      <c r="O887" s="43" t="str">
        <f>IF('Section 10a Plan_Diffusion'!H342="","",'Section 10a Plan_Diffusion'!H342)</f>
        <v/>
      </c>
      <c r="P887" s="43" t="str">
        <f>IF('Section 10a Plan_Diffusion'!I342="","",IF('Section 10a Plan_Diffusion'!I342="«Choisir»","",'Section 10a Plan_Diffusion'!I342))</f>
        <v/>
      </c>
      <c r="Q887" s="43" t="str">
        <f>IF('Section 10a Plan_Diffusion'!J342="","",IF('Section 10a Plan_Diffusion'!J342="«Choisir»","",'Section 10a Plan_Diffusion'!J342))</f>
        <v/>
      </c>
      <c r="R887" s="7" t="str">
        <f>IF('Section 10a Plan_Diffusion'!K342="","",'Section 10a Plan_Diffusion'!K342)</f>
        <v/>
      </c>
      <c r="S887" s="7" t="str">
        <f>IF('Section 10a Plan_Diffusion'!L342="","",'Section 10a Plan_Diffusion'!L342)</f>
        <v/>
      </c>
      <c r="T887" s="7" t="str">
        <f>IF('Section 10a Plan_Diffusion'!M342="","",'Section 10a Plan_Diffusion'!M342)</f>
        <v/>
      </c>
      <c r="U887" s="7" t="str">
        <f>IF('Section 10a Plan_Diffusion'!N342="","",'Section 10a Plan_Diffusion'!N342)</f>
        <v/>
      </c>
      <c r="V887" s="7">
        <f>'Section 10a Plan_Diffusion'!O342</f>
        <v>0</v>
      </c>
      <c r="W887" s="36">
        <f>'Section 10a Plan_Diffusion'!P342</f>
        <v>0</v>
      </c>
      <c r="X887" s="36">
        <f>'Section 10a Plan_Diffusion'!Q342</f>
        <v>0</v>
      </c>
      <c r="Y887" s="36">
        <f>'Section 10a Plan_Diffusion'!R342</f>
        <v>0</v>
      </c>
      <c r="Z887" s="36">
        <f>'Section 10a Plan_Diffusion'!S342</f>
        <v>0</v>
      </c>
      <c r="AA887" s="7">
        <f>'Section 10a Plan_Diffusion'!T342</f>
        <v>0</v>
      </c>
      <c r="AB887" s="7">
        <f>'Section 10a Plan_Diffusion'!U342</f>
        <v>0</v>
      </c>
    </row>
    <row r="888" spans="1:28">
      <c r="A888" s="7">
        <f>'Identification '!$F$11</f>
        <v>0</v>
      </c>
      <c r="B888" s="1276" t="str">
        <f>IF(AND('Identification '!$F$11="",'Identification '!$F$15&lt;&gt;""),'Identification '!$F$15,IF('Identification '!$F$11="","",IF('Identification '!$F$13="Inscrire le nom de votre organisme dans la cellule F15",'Identification '!$F$15,'Identification '!$F$13)))</f>
        <v/>
      </c>
      <c r="C888" s="7" t="str">
        <f>REF!$BM$8</f>
        <v>2026-2027</v>
      </c>
      <c r="D888" s="7" t="s">
        <v>3185</v>
      </c>
      <c r="E888" s="43" t="str">
        <f>'Identification '!$F$17</f>
        <v/>
      </c>
      <c r="F888" s="7" t="str">
        <f>'Identification '!$G$18</f>
        <v/>
      </c>
      <c r="G888" s="167" t="str">
        <f>IF('Section 10a Plan_Diffusion'!$D$6="","",'Section 10a Plan_Diffusion'!$D$6)</f>
        <v/>
      </c>
      <c r="H888" s="7" t="str">
        <f>IF('Section 10a Plan_Diffusion'!$D$8="","",'Section 10a Plan_Diffusion'!$D$8)</f>
        <v/>
      </c>
      <c r="I888" s="7" t="str">
        <f>IF('Section 10a Plan_Diffusion'!$K$8="","",'Section 10a Plan_Diffusion'!$K$8)</f>
        <v/>
      </c>
      <c r="J888" s="43" t="str">
        <f>IF('Section 10a Plan_Diffusion'!C343="","",'Section 10a Plan_Diffusion'!C343)</f>
        <v/>
      </c>
      <c r="K888" s="1177" t="str">
        <f>IF('Section 10a Plan_Diffusion'!D343="","",'Section 10a Plan_Diffusion'!D343)</f>
        <v/>
      </c>
      <c r="L888" s="43" t="str">
        <f>IF('Section 10a Plan_Diffusion'!E343="","",IF('Section 10a Plan_Diffusion'!E343="«Choisir»","",'Section 10a Plan_Diffusion'!E343))</f>
        <v/>
      </c>
      <c r="M888" s="43" t="str">
        <f>IF('Section 10a Plan_Diffusion'!F343="","",IF('Section 10a Plan_Diffusion'!F343="«Choisir»","",'Section 10a Plan_Diffusion'!F343))</f>
        <v/>
      </c>
      <c r="N888" s="43" t="str">
        <f>IF('Section 10a Plan_Diffusion'!G343="","",'Section 10a Plan_Diffusion'!G343)</f>
        <v/>
      </c>
      <c r="O888" s="43" t="str">
        <f>IF('Section 10a Plan_Diffusion'!H343="","",'Section 10a Plan_Diffusion'!H343)</f>
        <v/>
      </c>
      <c r="P888" s="43" t="str">
        <f>IF('Section 10a Plan_Diffusion'!I343="","",IF('Section 10a Plan_Diffusion'!I343="«Choisir»","",'Section 10a Plan_Diffusion'!I343))</f>
        <v/>
      </c>
      <c r="Q888" s="43" t="str">
        <f>IF('Section 10a Plan_Diffusion'!J343="","",IF('Section 10a Plan_Diffusion'!J343="«Choisir»","",'Section 10a Plan_Diffusion'!J343))</f>
        <v/>
      </c>
      <c r="R888" s="7" t="str">
        <f>IF('Section 10a Plan_Diffusion'!K343="","",'Section 10a Plan_Diffusion'!K343)</f>
        <v/>
      </c>
      <c r="S888" s="7" t="str">
        <f>IF('Section 10a Plan_Diffusion'!L343="","",'Section 10a Plan_Diffusion'!L343)</f>
        <v/>
      </c>
      <c r="T888" s="7" t="str">
        <f>IF('Section 10a Plan_Diffusion'!M343="","",'Section 10a Plan_Diffusion'!M343)</f>
        <v/>
      </c>
      <c r="U888" s="7" t="str">
        <f>IF('Section 10a Plan_Diffusion'!N343="","",'Section 10a Plan_Diffusion'!N343)</f>
        <v/>
      </c>
      <c r="V888" s="7">
        <f>'Section 10a Plan_Diffusion'!O343</f>
        <v>0</v>
      </c>
      <c r="W888" s="36">
        <f>'Section 10a Plan_Diffusion'!P343</f>
        <v>0</v>
      </c>
      <c r="X888" s="36">
        <f>'Section 10a Plan_Diffusion'!Q343</f>
        <v>0</v>
      </c>
      <c r="Y888" s="36">
        <f>'Section 10a Plan_Diffusion'!R343</f>
        <v>0</v>
      </c>
      <c r="Z888" s="36">
        <f>'Section 10a Plan_Diffusion'!S343</f>
        <v>0</v>
      </c>
      <c r="AA888" s="7">
        <f>'Section 10a Plan_Diffusion'!T343</f>
        <v>0</v>
      </c>
      <c r="AB888" s="7">
        <f>'Section 10a Plan_Diffusion'!U343</f>
        <v>0</v>
      </c>
    </row>
    <row r="889" spans="1:28">
      <c r="A889" s="7">
        <f>'Identification '!$F$11</f>
        <v>0</v>
      </c>
      <c r="B889" s="1276" t="str">
        <f>IF(AND('Identification '!$F$11="",'Identification '!$F$15&lt;&gt;""),'Identification '!$F$15,IF('Identification '!$F$11="","",IF('Identification '!$F$13="Inscrire le nom de votre organisme dans la cellule F15",'Identification '!$F$15,'Identification '!$F$13)))</f>
        <v/>
      </c>
      <c r="C889" s="7" t="str">
        <f>REF!$BM$8</f>
        <v>2026-2027</v>
      </c>
      <c r="D889" s="7" t="s">
        <v>3185</v>
      </c>
      <c r="E889" s="43" t="str">
        <f>'Identification '!$F$17</f>
        <v/>
      </c>
      <c r="F889" s="7" t="str">
        <f>'Identification '!$G$18</f>
        <v/>
      </c>
      <c r="G889" s="167" t="str">
        <f>IF('Section 10a Plan_Diffusion'!$D$6="","",'Section 10a Plan_Diffusion'!$D$6)</f>
        <v/>
      </c>
      <c r="H889" s="7" t="str">
        <f>IF('Section 10a Plan_Diffusion'!$D$8="","",'Section 10a Plan_Diffusion'!$D$8)</f>
        <v/>
      </c>
      <c r="I889" s="7" t="str">
        <f>IF('Section 10a Plan_Diffusion'!$K$8="","",'Section 10a Plan_Diffusion'!$K$8)</f>
        <v/>
      </c>
      <c r="J889" s="43" t="str">
        <f>IF('Section 10a Plan_Diffusion'!C344="","",'Section 10a Plan_Diffusion'!C344)</f>
        <v/>
      </c>
      <c r="K889" s="1177" t="str">
        <f>IF('Section 10a Plan_Diffusion'!D344="","",'Section 10a Plan_Diffusion'!D344)</f>
        <v/>
      </c>
      <c r="L889" s="43" t="str">
        <f>IF('Section 10a Plan_Diffusion'!E344="","",IF('Section 10a Plan_Diffusion'!E344="«Choisir»","",'Section 10a Plan_Diffusion'!E344))</f>
        <v/>
      </c>
      <c r="M889" s="43" t="str">
        <f>IF('Section 10a Plan_Diffusion'!F344="","",IF('Section 10a Plan_Diffusion'!F344="«Choisir»","",'Section 10a Plan_Diffusion'!F344))</f>
        <v/>
      </c>
      <c r="N889" s="43" t="str">
        <f>IF('Section 10a Plan_Diffusion'!G344="","",'Section 10a Plan_Diffusion'!G344)</f>
        <v/>
      </c>
      <c r="O889" s="43" t="str">
        <f>IF('Section 10a Plan_Diffusion'!H344="","",'Section 10a Plan_Diffusion'!H344)</f>
        <v/>
      </c>
      <c r="P889" s="43" t="str">
        <f>IF('Section 10a Plan_Diffusion'!I344="","",IF('Section 10a Plan_Diffusion'!I344="«Choisir»","",'Section 10a Plan_Diffusion'!I344))</f>
        <v/>
      </c>
      <c r="Q889" s="43" t="str">
        <f>IF('Section 10a Plan_Diffusion'!J344="","",IF('Section 10a Plan_Diffusion'!J344="«Choisir»","",'Section 10a Plan_Diffusion'!J344))</f>
        <v/>
      </c>
      <c r="R889" s="7" t="str">
        <f>IF('Section 10a Plan_Diffusion'!K344="","",'Section 10a Plan_Diffusion'!K344)</f>
        <v/>
      </c>
      <c r="S889" s="7" t="str">
        <f>IF('Section 10a Plan_Diffusion'!L344="","",'Section 10a Plan_Diffusion'!L344)</f>
        <v/>
      </c>
      <c r="T889" s="7" t="str">
        <f>IF('Section 10a Plan_Diffusion'!M344="","",'Section 10a Plan_Diffusion'!M344)</f>
        <v/>
      </c>
      <c r="U889" s="7" t="str">
        <f>IF('Section 10a Plan_Diffusion'!N344="","",'Section 10a Plan_Diffusion'!N344)</f>
        <v/>
      </c>
      <c r="V889" s="7">
        <f>'Section 10a Plan_Diffusion'!O344</f>
        <v>0</v>
      </c>
      <c r="W889" s="36">
        <f>'Section 10a Plan_Diffusion'!P344</f>
        <v>0</v>
      </c>
      <c r="X889" s="36">
        <f>'Section 10a Plan_Diffusion'!Q344</f>
        <v>0</v>
      </c>
      <c r="Y889" s="36">
        <f>'Section 10a Plan_Diffusion'!R344</f>
        <v>0</v>
      </c>
      <c r="Z889" s="36">
        <f>'Section 10a Plan_Diffusion'!S344</f>
        <v>0</v>
      </c>
      <c r="AA889" s="7">
        <f>'Section 10a Plan_Diffusion'!T344</f>
        <v>0</v>
      </c>
      <c r="AB889" s="7">
        <f>'Section 10a Plan_Diffusion'!U344</f>
        <v>0</v>
      </c>
    </row>
    <row r="890" spans="1:28">
      <c r="A890" s="7">
        <f>'Identification '!$F$11</f>
        <v>0</v>
      </c>
      <c r="B890" s="1276" t="str">
        <f>IF(AND('Identification '!$F$11="",'Identification '!$F$15&lt;&gt;""),'Identification '!$F$15,IF('Identification '!$F$11="","",IF('Identification '!$F$13="Inscrire le nom de votre organisme dans la cellule F15",'Identification '!$F$15,'Identification '!$F$13)))</f>
        <v/>
      </c>
      <c r="C890" s="7" t="str">
        <f>REF!$BM$8</f>
        <v>2026-2027</v>
      </c>
      <c r="D890" s="7" t="s">
        <v>3185</v>
      </c>
      <c r="E890" s="43" t="str">
        <f>'Identification '!$F$17</f>
        <v/>
      </c>
      <c r="F890" s="7" t="str">
        <f>'Identification '!$G$18</f>
        <v/>
      </c>
      <c r="G890" s="167" t="str">
        <f>IF('Section 10a Plan_Diffusion'!$D$6="","",'Section 10a Plan_Diffusion'!$D$6)</f>
        <v/>
      </c>
      <c r="H890" s="7" t="str">
        <f>IF('Section 10a Plan_Diffusion'!$D$8="","",'Section 10a Plan_Diffusion'!$D$8)</f>
        <v/>
      </c>
      <c r="I890" s="7" t="str">
        <f>IF('Section 10a Plan_Diffusion'!$K$8="","",'Section 10a Plan_Diffusion'!$K$8)</f>
        <v/>
      </c>
      <c r="J890" s="43" t="str">
        <f>IF('Section 10a Plan_Diffusion'!C345="","",'Section 10a Plan_Diffusion'!C345)</f>
        <v/>
      </c>
      <c r="K890" s="1177" t="str">
        <f>IF('Section 10a Plan_Diffusion'!D345="","",'Section 10a Plan_Diffusion'!D345)</f>
        <v/>
      </c>
      <c r="L890" s="43" t="str">
        <f>IF('Section 10a Plan_Diffusion'!E345="","",IF('Section 10a Plan_Diffusion'!E345="«Choisir»","",'Section 10a Plan_Diffusion'!E345))</f>
        <v/>
      </c>
      <c r="M890" s="43" t="str">
        <f>IF('Section 10a Plan_Diffusion'!F345="","",IF('Section 10a Plan_Diffusion'!F345="«Choisir»","",'Section 10a Plan_Diffusion'!F345))</f>
        <v/>
      </c>
      <c r="N890" s="43" t="str">
        <f>IF('Section 10a Plan_Diffusion'!G345="","",'Section 10a Plan_Diffusion'!G345)</f>
        <v/>
      </c>
      <c r="O890" s="43" t="str">
        <f>IF('Section 10a Plan_Diffusion'!H345="","",'Section 10a Plan_Diffusion'!H345)</f>
        <v/>
      </c>
      <c r="P890" s="43" t="str">
        <f>IF('Section 10a Plan_Diffusion'!I345="","",IF('Section 10a Plan_Diffusion'!I345="«Choisir»","",'Section 10a Plan_Diffusion'!I345))</f>
        <v/>
      </c>
      <c r="Q890" s="43" t="str">
        <f>IF('Section 10a Plan_Diffusion'!J345="","",IF('Section 10a Plan_Diffusion'!J345="«Choisir»","",'Section 10a Plan_Diffusion'!J345))</f>
        <v/>
      </c>
      <c r="R890" s="7" t="str">
        <f>IF('Section 10a Plan_Diffusion'!K345="","",'Section 10a Plan_Diffusion'!K345)</f>
        <v/>
      </c>
      <c r="S890" s="7" t="str">
        <f>IF('Section 10a Plan_Diffusion'!L345="","",'Section 10a Plan_Diffusion'!L345)</f>
        <v/>
      </c>
      <c r="T890" s="7" t="str">
        <f>IF('Section 10a Plan_Diffusion'!M345="","",'Section 10a Plan_Diffusion'!M345)</f>
        <v/>
      </c>
      <c r="U890" s="7" t="str">
        <f>IF('Section 10a Plan_Diffusion'!N345="","",'Section 10a Plan_Diffusion'!N345)</f>
        <v/>
      </c>
      <c r="V890" s="7">
        <f>'Section 10a Plan_Diffusion'!O345</f>
        <v>0</v>
      </c>
      <c r="W890" s="36">
        <f>'Section 10a Plan_Diffusion'!P345</f>
        <v>0</v>
      </c>
      <c r="X890" s="36">
        <f>'Section 10a Plan_Diffusion'!Q345</f>
        <v>0</v>
      </c>
      <c r="Y890" s="36">
        <f>'Section 10a Plan_Diffusion'!R345</f>
        <v>0</v>
      </c>
      <c r="Z890" s="36">
        <f>'Section 10a Plan_Diffusion'!S345</f>
        <v>0</v>
      </c>
      <c r="AA890" s="7">
        <f>'Section 10a Plan_Diffusion'!T345</f>
        <v>0</v>
      </c>
      <c r="AB890" s="7">
        <f>'Section 10a Plan_Diffusion'!U345</f>
        <v>0</v>
      </c>
    </row>
    <row r="891" spans="1:28">
      <c r="A891" s="7">
        <f>'Identification '!$F$11</f>
        <v>0</v>
      </c>
      <c r="B891" s="1276" t="str">
        <f>IF(AND('Identification '!$F$11="",'Identification '!$F$15&lt;&gt;""),'Identification '!$F$15,IF('Identification '!$F$11="","",IF('Identification '!$F$13="Inscrire le nom de votre organisme dans la cellule F15",'Identification '!$F$15,'Identification '!$F$13)))</f>
        <v/>
      </c>
      <c r="C891" s="7" t="str">
        <f>REF!$BM$8</f>
        <v>2026-2027</v>
      </c>
      <c r="D891" s="7" t="s">
        <v>3185</v>
      </c>
      <c r="E891" s="43" t="str">
        <f>'Identification '!$F$17</f>
        <v/>
      </c>
      <c r="F891" s="7" t="str">
        <f>'Identification '!$G$18</f>
        <v/>
      </c>
      <c r="G891" s="167" t="str">
        <f>IF('Section 10a Plan_Diffusion'!$D$6="","",'Section 10a Plan_Diffusion'!$D$6)</f>
        <v/>
      </c>
      <c r="H891" s="7" t="str">
        <f>IF('Section 10a Plan_Diffusion'!$D$8="","",'Section 10a Plan_Diffusion'!$D$8)</f>
        <v/>
      </c>
      <c r="I891" s="7" t="str">
        <f>IF('Section 10a Plan_Diffusion'!$K$8="","",'Section 10a Plan_Diffusion'!$K$8)</f>
        <v/>
      </c>
      <c r="J891" s="43" t="str">
        <f>IF('Section 10a Plan_Diffusion'!C346="","",'Section 10a Plan_Diffusion'!C346)</f>
        <v/>
      </c>
      <c r="K891" s="1177" t="str">
        <f>IF('Section 10a Plan_Diffusion'!D346="","",'Section 10a Plan_Diffusion'!D346)</f>
        <v/>
      </c>
      <c r="L891" s="43" t="str">
        <f>IF('Section 10a Plan_Diffusion'!E346="","",IF('Section 10a Plan_Diffusion'!E346="«Choisir»","",'Section 10a Plan_Diffusion'!E346))</f>
        <v/>
      </c>
      <c r="M891" s="43" t="str">
        <f>IF('Section 10a Plan_Diffusion'!F346="","",IF('Section 10a Plan_Diffusion'!F346="«Choisir»","",'Section 10a Plan_Diffusion'!F346))</f>
        <v/>
      </c>
      <c r="N891" s="43" t="str">
        <f>IF('Section 10a Plan_Diffusion'!G346="","",'Section 10a Plan_Diffusion'!G346)</f>
        <v/>
      </c>
      <c r="O891" s="43" t="str">
        <f>IF('Section 10a Plan_Diffusion'!H346="","",'Section 10a Plan_Diffusion'!H346)</f>
        <v/>
      </c>
      <c r="P891" s="43" t="str">
        <f>IF('Section 10a Plan_Diffusion'!I346="","",IF('Section 10a Plan_Diffusion'!I346="«Choisir»","",'Section 10a Plan_Diffusion'!I346))</f>
        <v/>
      </c>
      <c r="Q891" s="43" t="str">
        <f>IF('Section 10a Plan_Diffusion'!J346="","",IF('Section 10a Plan_Diffusion'!J346="«Choisir»","",'Section 10a Plan_Diffusion'!J346))</f>
        <v/>
      </c>
      <c r="R891" s="7" t="str">
        <f>IF('Section 10a Plan_Diffusion'!K346="","",'Section 10a Plan_Diffusion'!K346)</f>
        <v/>
      </c>
      <c r="S891" s="7" t="str">
        <f>IF('Section 10a Plan_Diffusion'!L346="","",'Section 10a Plan_Diffusion'!L346)</f>
        <v/>
      </c>
      <c r="T891" s="7" t="str">
        <f>IF('Section 10a Plan_Diffusion'!M346="","",'Section 10a Plan_Diffusion'!M346)</f>
        <v/>
      </c>
      <c r="U891" s="7" t="str">
        <f>IF('Section 10a Plan_Diffusion'!N346="","",'Section 10a Plan_Diffusion'!N346)</f>
        <v/>
      </c>
      <c r="V891" s="7">
        <f>'Section 10a Plan_Diffusion'!O346</f>
        <v>0</v>
      </c>
      <c r="W891" s="36">
        <f>'Section 10a Plan_Diffusion'!P346</f>
        <v>0</v>
      </c>
      <c r="X891" s="36">
        <f>'Section 10a Plan_Diffusion'!Q346</f>
        <v>0</v>
      </c>
      <c r="Y891" s="36">
        <f>'Section 10a Plan_Diffusion'!R346</f>
        <v>0</v>
      </c>
      <c r="Z891" s="36">
        <f>'Section 10a Plan_Diffusion'!S346</f>
        <v>0</v>
      </c>
      <c r="AA891" s="7">
        <f>'Section 10a Plan_Diffusion'!T346</f>
        <v>0</v>
      </c>
      <c r="AB891" s="7">
        <f>'Section 10a Plan_Diffusion'!U346</f>
        <v>0</v>
      </c>
    </row>
    <row r="892" spans="1:28">
      <c r="A892" s="7">
        <f>'Identification '!$F$11</f>
        <v>0</v>
      </c>
      <c r="B892" s="1276" t="str">
        <f>IF(AND('Identification '!$F$11="",'Identification '!$F$15&lt;&gt;""),'Identification '!$F$15,IF('Identification '!$F$11="","",IF('Identification '!$F$13="Inscrire le nom de votre organisme dans la cellule F15",'Identification '!$F$15,'Identification '!$F$13)))</f>
        <v/>
      </c>
      <c r="C892" s="7" t="str">
        <f>REF!$BM$8</f>
        <v>2026-2027</v>
      </c>
      <c r="D892" s="7" t="s">
        <v>3185</v>
      </c>
      <c r="E892" s="43" t="str">
        <f>'Identification '!$F$17</f>
        <v/>
      </c>
      <c r="F892" s="7" t="str">
        <f>'Identification '!$G$18</f>
        <v/>
      </c>
      <c r="G892" s="167" t="str">
        <f>IF('Section 10a Plan_Diffusion'!$D$6="","",'Section 10a Plan_Diffusion'!$D$6)</f>
        <v/>
      </c>
      <c r="H892" s="7" t="str">
        <f>IF('Section 10a Plan_Diffusion'!$D$8="","",'Section 10a Plan_Diffusion'!$D$8)</f>
        <v/>
      </c>
      <c r="I892" s="7" t="str">
        <f>IF('Section 10a Plan_Diffusion'!$K$8="","",'Section 10a Plan_Diffusion'!$K$8)</f>
        <v/>
      </c>
      <c r="J892" s="43" t="str">
        <f>IF('Section 10a Plan_Diffusion'!C347="","",'Section 10a Plan_Diffusion'!C347)</f>
        <v/>
      </c>
      <c r="K892" s="1177" t="str">
        <f>IF('Section 10a Plan_Diffusion'!D347="","",'Section 10a Plan_Diffusion'!D347)</f>
        <v/>
      </c>
      <c r="L892" s="43" t="str">
        <f>IF('Section 10a Plan_Diffusion'!E347="","",IF('Section 10a Plan_Diffusion'!E347="«Choisir»","",'Section 10a Plan_Diffusion'!E347))</f>
        <v/>
      </c>
      <c r="M892" s="43" t="str">
        <f>IF('Section 10a Plan_Diffusion'!F347="","",IF('Section 10a Plan_Diffusion'!F347="«Choisir»","",'Section 10a Plan_Diffusion'!F347))</f>
        <v/>
      </c>
      <c r="N892" s="43" t="str">
        <f>IF('Section 10a Plan_Diffusion'!G347="","",'Section 10a Plan_Diffusion'!G347)</f>
        <v/>
      </c>
      <c r="O892" s="43" t="str">
        <f>IF('Section 10a Plan_Diffusion'!H347="","",'Section 10a Plan_Diffusion'!H347)</f>
        <v/>
      </c>
      <c r="P892" s="43" t="str">
        <f>IF('Section 10a Plan_Diffusion'!I347="","",IF('Section 10a Plan_Diffusion'!I347="«Choisir»","",'Section 10a Plan_Diffusion'!I347))</f>
        <v/>
      </c>
      <c r="Q892" s="43" t="str">
        <f>IF('Section 10a Plan_Diffusion'!J347="","",IF('Section 10a Plan_Diffusion'!J347="«Choisir»","",'Section 10a Plan_Diffusion'!J347))</f>
        <v/>
      </c>
      <c r="R892" s="7" t="str">
        <f>IF('Section 10a Plan_Diffusion'!K347="","",'Section 10a Plan_Diffusion'!K347)</f>
        <v/>
      </c>
      <c r="S892" s="7" t="str">
        <f>IF('Section 10a Plan_Diffusion'!L347="","",'Section 10a Plan_Diffusion'!L347)</f>
        <v/>
      </c>
      <c r="T892" s="7" t="str">
        <f>IF('Section 10a Plan_Diffusion'!M347="","",'Section 10a Plan_Diffusion'!M347)</f>
        <v/>
      </c>
      <c r="U892" s="7" t="str">
        <f>IF('Section 10a Plan_Diffusion'!N347="","",'Section 10a Plan_Diffusion'!N347)</f>
        <v/>
      </c>
      <c r="V892" s="7">
        <f>'Section 10a Plan_Diffusion'!O347</f>
        <v>0</v>
      </c>
      <c r="W892" s="36">
        <f>'Section 10a Plan_Diffusion'!P347</f>
        <v>0</v>
      </c>
      <c r="X892" s="36">
        <f>'Section 10a Plan_Diffusion'!Q347</f>
        <v>0</v>
      </c>
      <c r="Y892" s="36">
        <f>'Section 10a Plan_Diffusion'!R347</f>
        <v>0</v>
      </c>
      <c r="Z892" s="36">
        <f>'Section 10a Plan_Diffusion'!S347</f>
        <v>0</v>
      </c>
      <c r="AA892" s="7">
        <f>'Section 10a Plan_Diffusion'!T347</f>
        <v>0</v>
      </c>
      <c r="AB892" s="7">
        <f>'Section 10a Plan_Diffusion'!U347</f>
        <v>0</v>
      </c>
    </row>
    <row r="893" spans="1:28">
      <c r="A893" s="7">
        <f>'Identification '!$F$11</f>
        <v>0</v>
      </c>
      <c r="B893" s="1276" t="str">
        <f>IF(AND('Identification '!$F$11="",'Identification '!$F$15&lt;&gt;""),'Identification '!$F$15,IF('Identification '!$F$11="","",IF('Identification '!$F$13="Inscrire le nom de votre organisme dans la cellule F15",'Identification '!$F$15,'Identification '!$F$13)))</f>
        <v/>
      </c>
      <c r="C893" s="7" t="str">
        <f>REF!$BM$8</f>
        <v>2026-2027</v>
      </c>
      <c r="D893" s="7" t="s">
        <v>3185</v>
      </c>
      <c r="E893" s="43" t="str">
        <f>'Identification '!$F$17</f>
        <v/>
      </c>
      <c r="F893" s="7" t="str">
        <f>'Identification '!$G$18</f>
        <v/>
      </c>
      <c r="G893" s="167" t="str">
        <f>IF('Section 10a Plan_Diffusion'!$D$6="","",'Section 10a Plan_Diffusion'!$D$6)</f>
        <v/>
      </c>
      <c r="H893" s="7" t="str">
        <f>IF('Section 10a Plan_Diffusion'!$D$8="","",'Section 10a Plan_Diffusion'!$D$8)</f>
        <v/>
      </c>
      <c r="I893" s="7" t="str">
        <f>IF('Section 10a Plan_Diffusion'!$K$8="","",'Section 10a Plan_Diffusion'!$K$8)</f>
        <v/>
      </c>
      <c r="J893" s="43" t="str">
        <f>IF('Section 10a Plan_Diffusion'!C348="","",'Section 10a Plan_Diffusion'!C348)</f>
        <v/>
      </c>
      <c r="K893" s="1177" t="str">
        <f>IF('Section 10a Plan_Diffusion'!D348="","",'Section 10a Plan_Diffusion'!D348)</f>
        <v/>
      </c>
      <c r="L893" s="43" t="str">
        <f>IF('Section 10a Plan_Diffusion'!E348="","",IF('Section 10a Plan_Diffusion'!E348="«Choisir»","",'Section 10a Plan_Diffusion'!E348))</f>
        <v/>
      </c>
      <c r="M893" s="43" t="str">
        <f>IF('Section 10a Plan_Diffusion'!F348="","",IF('Section 10a Plan_Diffusion'!F348="«Choisir»","",'Section 10a Plan_Diffusion'!F348))</f>
        <v/>
      </c>
      <c r="N893" s="43" t="str">
        <f>IF('Section 10a Plan_Diffusion'!G348="","",'Section 10a Plan_Diffusion'!G348)</f>
        <v/>
      </c>
      <c r="O893" s="43" t="str">
        <f>IF('Section 10a Plan_Diffusion'!H348="","",'Section 10a Plan_Diffusion'!H348)</f>
        <v/>
      </c>
      <c r="P893" s="43" t="str">
        <f>IF('Section 10a Plan_Diffusion'!I348="","",IF('Section 10a Plan_Diffusion'!I348="«Choisir»","",'Section 10a Plan_Diffusion'!I348))</f>
        <v/>
      </c>
      <c r="Q893" s="43" t="str">
        <f>IF('Section 10a Plan_Diffusion'!J348="","",IF('Section 10a Plan_Diffusion'!J348="«Choisir»","",'Section 10a Plan_Diffusion'!J348))</f>
        <v/>
      </c>
      <c r="R893" s="7" t="str">
        <f>IF('Section 10a Plan_Diffusion'!K348="","",'Section 10a Plan_Diffusion'!K348)</f>
        <v/>
      </c>
      <c r="S893" s="7" t="str">
        <f>IF('Section 10a Plan_Diffusion'!L348="","",'Section 10a Plan_Diffusion'!L348)</f>
        <v/>
      </c>
      <c r="T893" s="7" t="str">
        <f>IF('Section 10a Plan_Diffusion'!M348="","",'Section 10a Plan_Diffusion'!M348)</f>
        <v/>
      </c>
      <c r="U893" s="7" t="str">
        <f>IF('Section 10a Plan_Diffusion'!N348="","",'Section 10a Plan_Diffusion'!N348)</f>
        <v/>
      </c>
      <c r="V893" s="7">
        <f>'Section 10a Plan_Diffusion'!O348</f>
        <v>0</v>
      </c>
      <c r="W893" s="36">
        <f>'Section 10a Plan_Diffusion'!P348</f>
        <v>0</v>
      </c>
      <c r="X893" s="36">
        <f>'Section 10a Plan_Diffusion'!Q348</f>
        <v>0</v>
      </c>
      <c r="Y893" s="36">
        <f>'Section 10a Plan_Diffusion'!R348</f>
        <v>0</v>
      </c>
      <c r="Z893" s="36">
        <f>'Section 10a Plan_Diffusion'!S348</f>
        <v>0</v>
      </c>
      <c r="AA893" s="7">
        <f>'Section 10a Plan_Diffusion'!T348</f>
        <v>0</v>
      </c>
      <c r="AB893" s="7">
        <f>'Section 10a Plan_Diffusion'!U348</f>
        <v>0</v>
      </c>
    </row>
    <row r="894" spans="1:28">
      <c r="A894" s="7">
        <f>'Identification '!$F$11</f>
        <v>0</v>
      </c>
      <c r="B894" s="1276" t="str">
        <f>IF(AND('Identification '!$F$11="",'Identification '!$F$15&lt;&gt;""),'Identification '!$F$15,IF('Identification '!$F$11="","",IF('Identification '!$F$13="Inscrire le nom de votre organisme dans la cellule F15",'Identification '!$F$15,'Identification '!$F$13)))</f>
        <v/>
      </c>
      <c r="C894" s="7" t="str">
        <f>REF!$BM$8</f>
        <v>2026-2027</v>
      </c>
      <c r="D894" s="7" t="s">
        <v>3185</v>
      </c>
      <c r="E894" s="43" t="str">
        <f>'Identification '!$F$17</f>
        <v/>
      </c>
      <c r="F894" s="7" t="str">
        <f>'Identification '!$G$18</f>
        <v/>
      </c>
      <c r="G894" s="167" t="str">
        <f>IF('Section 10a Plan_Diffusion'!$D$6="","",'Section 10a Plan_Diffusion'!$D$6)</f>
        <v/>
      </c>
      <c r="H894" s="7" t="str">
        <f>IF('Section 10a Plan_Diffusion'!$D$8="","",'Section 10a Plan_Diffusion'!$D$8)</f>
        <v/>
      </c>
      <c r="I894" s="7" t="str">
        <f>IF('Section 10a Plan_Diffusion'!$K$8="","",'Section 10a Plan_Diffusion'!$K$8)</f>
        <v/>
      </c>
      <c r="J894" s="43" t="str">
        <f>IF('Section 10a Plan_Diffusion'!C349="","",'Section 10a Plan_Diffusion'!C349)</f>
        <v/>
      </c>
      <c r="K894" s="1177" t="str">
        <f>IF('Section 10a Plan_Diffusion'!D349="","",'Section 10a Plan_Diffusion'!D349)</f>
        <v/>
      </c>
      <c r="L894" s="43" t="str">
        <f>IF('Section 10a Plan_Diffusion'!E349="","",IF('Section 10a Plan_Diffusion'!E349="«Choisir»","",'Section 10a Plan_Diffusion'!E349))</f>
        <v/>
      </c>
      <c r="M894" s="43" t="str">
        <f>IF('Section 10a Plan_Diffusion'!F349="","",IF('Section 10a Plan_Diffusion'!F349="«Choisir»","",'Section 10a Plan_Diffusion'!F349))</f>
        <v/>
      </c>
      <c r="N894" s="43" t="str">
        <f>IF('Section 10a Plan_Diffusion'!G349="","",'Section 10a Plan_Diffusion'!G349)</f>
        <v/>
      </c>
      <c r="O894" s="43" t="str">
        <f>IF('Section 10a Plan_Diffusion'!H349="","",'Section 10a Plan_Diffusion'!H349)</f>
        <v/>
      </c>
      <c r="P894" s="43" t="str">
        <f>IF('Section 10a Plan_Diffusion'!I349="","",IF('Section 10a Plan_Diffusion'!I349="«Choisir»","",'Section 10a Plan_Diffusion'!I349))</f>
        <v/>
      </c>
      <c r="Q894" s="43" t="str">
        <f>IF('Section 10a Plan_Diffusion'!J349="","",IF('Section 10a Plan_Diffusion'!J349="«Choisir»","",'Section 10a Plan_Diffusion'!J349))</f>
        <v/>
      </c>
      <c r="R894" s="7" t="str">
        <f>IF('Section 10a Plan_Diffusion'!K349="","",'Section 10a Plan_Diffusion'!K349)</f>
        <v/>
      </c>
      <c r="S894" s="7" t="str">
        <f>IF('Section 10a Plan_Diffusion'!L349="","",'Section 10a Plan_Diffusion'!L349)</f>
        <v/>
      </c>
      <c r="T894" s="7" t="str">
        <f>IF('Section 10a Plan_Diffusion'!M349="","",'Section 10a Plan_Diffusion'!M349)</f>
        <v/>
      </c>
      <c r="U894" s="7" t="str">
        <f>IF('Section 10a Plan_Diffusion'!N349="","",'Section 10a Plan_Diffusion'!N349)</f>
        <v/>
      </c>
      <c r="V894" s="7">
        <f>'Section 10a Plan_Diffusion'!O349</f>
        <v>0</v>
      </c>
      <c r="W894" s="36">
        <f>'Section 10a Plan_Diffusion'!P349</f>
        <v>0</v>
      </c>
      <c r="X894" s="36">
        <f>'Section 10a Plan_Diffusion'!Q349</f>
        <v>0</v>
      </c>
      <c r="Y894" s="36">
        <f>'Section 10a Plan_Diffusion'!R349</f>
        <v>0</v>
      </c>
      <c r="Z894" s="36">
        <f>'Section 10a Plan_Diffusion'!S349</f>
        <v>0</v>
      </c>
      <c r="AA894" s="7">
        <f>'Section 10a Plan_Diffusion'!T349</f>
        <v>0</v>
      </c>
      <c r="AB894" s="7">
        <f>'Section 10a Plan_Diffusion'!U349</f>
        <v>0</v>
      </c>
    </row>
    <row r="895" spans="1:28">
      <c r="A895" s="7">
        <f>'Identification '!$F$11</f>
        <v>0</v>
      </c>
      <c r="B895" s="1276" t="str">
        <f>IF(AND('Identification '!$F$11="",'Identification '!$F$15&lt;&gt;""),'Identification '!$F$15,IF('Identification '!$F$11="","",IF('Identification '!$F$13="Inscrire le nom de votre organisme dans la cellule F15",'Identification '!$F$15,'Identification '!$F$13)))</f>
        <v/>
      </c>
      <c r="C895" s="7" t="str">
        <f>REF!$BM$8</f>
        <v>2026-2027</v>
      </c>
      <c r="D895" s="7" t="s">
        <v>3185</v>
      </c>
      <c r="E895" s="43" t="str">
        <f>'Identification '!$F$17</f>
        <v/>
      </c>
      <c r="F895" s="7" t="str">
        <f>'Identification '!$G$18</f>
        <v/>
      </c>
      <c r="G895" s="167" t="str">
        <f>IF('Section 10a Plan_Diffusion'!$D$6="","",'Section 10a Plan_Diffusion'!$D$6)</f>
        <v/>
      </c>
      <c r="H895" s="7" t="str">
        <f>IF('Section 10a Plan_Diffusion'!$D$8="","",'Section 10a Plan_Diffusion'!$D$8)</f>
        <v/>
      </c>
      <c r="I895" s="7" t="str">
        <f>IF('Section 10a Plan_Diffusion'!$K$8="","",'Section 10a Plan_Diffusion'!$K$8)</f>
        <v/>
      </c>
      <c r="J895" s="43" t="str">
        <f>IF('Section 10a Plan_Diffusion'!C350="","",'Section 10a Plan_Diffusion'!C350)</f>
        <v/>
      </c>
      <c r="K895" s="1177" t="str">
        <f>IF('Section 10a Plan_Diffusion'!D350="","",'Section 10a Plan_Diffusion'!D350)</f>
        <v/>
      </c>
      <c r="L895" s="43" t="str">
        <f>IF('Section 10a Plan_Diffusion'!E350="","",IF('Section 10a Plan_Diffusion'!E350="«Choisir»","",'Section 10a Plan_Diffusion'!E350))</f>
        <v/>
      </c>
      <c r="M895" s="43" t="str">
        <f>IF('Section 10a Plan_Diffusion'!F350="","",IF('Section 10a Plan_Diffusion'!F350="«Choisir»","",'Section 10a Plan_Diffusion'!F350))</f>
        <v/>
      </c>
      <c r="N895" s="43" t="str">
        <f>IF('Section 10a Plan_Diffusion'!G350="","",'Section 10a Plan_Diffusion'!G350)</f>
        <v/>
      </c>
      <c r="O895" s="43" t="str">
        <f>IF('Section 10a Plan_Diffusion'!H350="","",'Section 10a Plan_Diffusion'!H350)</f>
        <v/>
      </c>
      <c r="P895" s="43" t="str">
        <f>IF('Section 10a Plan_Diffusion'!I350="","",IF('Section 10a Plan_Diffusion'!I350="«Choisir»","",'Section 10a Plan_Diffusion'!I350))</f>
        <v/>
      </c>
      <c r="Q895" s="43" t="str">
        <f>IF('Section 10a Plan_Diffusion'!J350="","",IF('Section 10a Plan_Diffusion'!J350="«Choisir»","",'Section 10a Plan_Diffusion'!J350))</f>
        <v/>
      </c>
      <c r="R895" s="7" t="str">
        <f>IF('Section 10a Plan_Diffusion'!K350="","",'Section 10a Plan_Diffusion'!K350)</f>
        <v/>
      </c>
      <c r="S895" s="7" t="str">
        <f>IF('Section 10a Plan_Diffusion'!L350="","",'Section 10a Plan_Diffusion'!L350)</f>
        <v/>
      </c>
      <c r="T895" s="7" t="str">
        <f>IF('Section 10a Plan_Diffusion'!M350="","",'Section 10a Plan_Diffusion'!M350)</f>
        <v/>
      </c>
      <c r="U895" s="7" t="str">
        <f>IF('Section 10a Plan_Diffusion'!N350="","",'Section 10a Plan_Diffusion'!N350)</f>
        <v/>
      </c>
      <c r="V895" s="7">
        <f>'Section 10a Plan_Diffusion'!O350</f>
        <v>0</v>
      </c>
      <c r="W895" s="36">
        <f>'Section 10a Plan_Diffusion'!P350</f>
        <v>0</v>
      </c>
      <c r="X895" s="36">
        <f>'Section 10a Plan_Diffusion'!Q350</f>
        <v>0</v>
      </c>
      <c r="Y895" s="36">
        <f>'Section 10a Plan_Diffusion'!R350</f>
        <v>0</v>
      </c>
      <c r="Z895" s="36">
        <f>'Section 10a Plan_Diffusion'!S350</f>
        <v>0</v>
      </c>
      <c r="AA895" s="7">
        <f>'Section 10a Plan_Diffusion'!T350</f>
        <v>0</v>
      </c>
      <c r="AB895" s="7">
        <f>'Section 10a Plan_Diffusion'!U350</f>
        <v>0</v>
      </c>
    </row>
    <row r="896" spans="1:28">
      <c r="A896" s="7">
        <f>'Identification '!$F$11</f>
        <v>0</v>
      </c>
      <c r="B896" s="1276" t="str">
        <f>IF(AND('Identification '!$F$11="",'Identification '!$F$15&lt;&gt;""),'Identification '!$F$15,IF('Identification '!$F$11="","",IF('Identification '!$F$13="Inscrire le nom de votre organisme dans la cellule F15",'Identification '!$F$15,'Identification '!$F$13)))</f>
        <v/>
      </c>
      <c r="C896" s="7" t="str">
        <f>REF!$BM$8</f>
        <v>2026-2027</v>
      </c>
      <c r="D896" s="7" t="s">
        <v>3185</v>
      </c>
      <c r="E896" s="43" t="str">
        <f>'Identification '!$F$17</f>
        <v/>
      </c>
      <c r="F896" s="7" t="str">
        <f>'Identification '!$G$18</f>
        <v/>
      </c>
      <c r="G896" s="167" t="str">
        <f>IF('Section 10a Plan_Diffusion'!$D$6="","",'Section 10a Plan_Diffusion'!$D$6)</f>
        <v/>
      </c>
      <c r="H896" s="7" t="str">
        <f>IF('Section 10a Plan_Diffusion'!$D$8="","",'Section 10a Plan_Diffusion'!$D$8)</f>
        <v/>
      </c>
      <c r="I896" s="7" t="str">
        <f>IF('Section 10a Plan_Diffusion'!$K$8="","",'Section 10a Plan_Diffusion'!$K$8)</f>
        <v/>
      </c>
      <c r="J896" s="43" t="str">
        <f>IF('Section 10a Plan_Diffusion'!C351="","",'Section 10a Plan_Diffusion'!C351)</f>
        <v/>
      </c>
      <c r="K896" s="1177" t="str">
        <f>IF('Section 10a Plan_Diffusion'!D351="","",'Section 10a Plan_Diffusion'!D351)</f>
        <v/>
      </c>
      <c r="L896" s="43" t="str">
        <f>IF('Section 10a Plan_Diffusion'!E351="","",IF('Section 10a Plan_Diffusion'!E351="«Choisir»","",'Section 10a Plan_Diffusion'!E351))</f>
        <v/>
      </c>
      <c r="M896" s="43" t="str">
        <f>IF('Section 10a Plan_Diffusion'!F351="","",IF('Section 10a Plan_Diffusion'!F351="«Choisir»","",'Section 10a Plan_Diffusion'!F351))</f>
        <v/>
      </c>
      <c r="N896" s="43" t="str">
        <f>IF('Section 10a Plan_Diffusion'!G351="","",'Section 10a Plan_Diffusion'!G351)</f>
        <v/>
      </c>
      <c r="O896" s="43" t="str">
        <f>IF('Section 10a Plan_Diffusion'!H351="","",'Section 10a Plan_Diffusion'!H351)</f>
        <v/>
      </c>
      <c r="P896" s="43" t="str">
        <f>IF('Section 10a Plan_Diffusion'!I351="","",IF('Section 10a Plan_Diffusion'!I351="«Choisir»","",'Section 10a Plan_Diffusion'!I351))</f>
        <v/>
      </c>
      <c r="Q896" s="43" t="str">
        <f>IF('Section 10a Plan_Diffusion'!J351="","",IF('Section 10a Plan_Diffusion'!J351="«Choisir»","",'Section 10a Plan_Diffusion'!J351))</f>
        <v/>
      </c>
      <c r="R896" s="7" t="str">
        <f>IF('Section 10a Plan_Diffusion'!K351="","",'Section 10a Plan_Diffusion'!K351)</f>
        <v/>
      </c>
      <c r="S896" s="7" t="str">
        <f>IF('Section 10a Plan_Diffusion'!L351="","",'Section 10a Plan_Diffusion'!L351)</f>
        <v/>
      </c>
      <c r="T896" s="7" t="str">
        <f>IF('Section 10a Plan_Diffusion'!M351="","",'Section 10a Plan_Diffusion'!M351)</f>
        <v/>
      </c>
      <c r="U896" s="7" t="str">
        <f>IF('Section 10a Plan_Diffusion'!N351="","",'Section 10a Plan_Diffusion'!N351)</f>
        <v/>
      </c>
      <c r="V896" s="7">
        <f>'Section 10a Plan_Diffusion'!O351</f>
        <v>0</v>
      </c>
      <c r="W896" s="36">
        <f>'Section 10a Plan_Diffusion'!P351</f>
        <v>0</v>
      </c>
      <c r="X896" s="36">
        <f>'Section 10a Plan_Diffusion'!Q351</f>
        <v>0</v>
      </c>
      <c r="Y896" s="36">
        <f>'Section 10a Plan_Diffusion'!R351</f>
        <v>0</v>
      </c>
      <c r="Z896" s="36">
        <f>'Section 10a Plan_Diffusion'!S351</f>
        <v>0</v>
      </c>
      <c r="AA896" s="7">
        <f>'Section 10a Plan_Diffusion'!T351</f>
        <v>0</v>
      </c>
      <c r="AB896" s="7">
        <f>'Section 10a Plan_Diffusion'!U351</f>
        <v>0</v>
      </c>
    </row>
    <row r="897" spans="1:29">
      <c r="A897" s="7">
        <f>'Identification '!$F$11</f>
        <v>0</v>
      </c>
      <c r="B897" s="1276" t="str">
        <f>IF(AND('Identification '!$F$11="",'Identification '!$F$15&lt;&gt;""),'Identification '!$F$15,IF('Identification '!$F$11="","",IF('Identification '!$F$13="Inscrire le nom de votre organisme dans la cellule F15",'Identification '!$F$15,'Identification '!$F$13)))</f>
        <v/>
      </c>
      <c r="C897" s="7" t="str">
        <f>REF!$BM$8</f>
        <v>2026-2027</v>
      </c>
      <c r="D897" s="7" t="s">
        <v>3185</v>
      </c>
      <c r="E897" s="43" t="str">
        <f>'Identification '!$F$17</f>
        <v/>
      </c>
      <c r="F897" s="7" t="str">
        <f>'Identification '!$G$18</f>
        <v/>
      </c>
      <c r="G897" s="167" t="str">
        <f>IF('Section 10a Plan_Diffusion'!$D$6="","",'Section 10a Plan_Diffusion'!$D$6)</f>
        <v/>
      </c>
      <c r="H897" s="7" t="str">
        <f>IF('Section 10a Plan_Diffusion'!$D$8="","",'Section 10a Plan_Diffusion'!$D$8)</f>
        <v/>
      </c>
      <c r="I897" s="7" t="str">
        <f>IF('Section 10a Plan_Diffusion'!$K$8="","",'Section 10a Plan_Diffusion'!$K$8)</f>
        <v/>
      </c>
      <c r="J897" s="43" t="str">
        <f>IF('Section 10a Plan_Diffusion'!C352="","",'Section 10a Plan_Diffusion'!C352)</f>
        <v/>
      </c>
      <c r="K897" s="1177" t="str">
        <f>IF('Section 10a Plan_Diffusion'!D352="","",'Section 10a Plan_Diffusion'!D352)</f>
        <v/>
      </c>
      <c r="L897" s="43" t="str">
        <f>IF('Section 10a Plan_Diffusion'!E352="","",IF('Section 10a Plan_Diffusion'!E352="«Choisir»","",'Section 10a Plan_Diffusion'!E352))</f>
        <v/>
      </c>
      <c r="M897" s="43" t="str">
        <f>IF('Section 10a Plan_Diffusion'!F352="","",IF('Section 10a Plan_Diffusion'!F352="«Choisir»","",'Section 10a Plan_Diffusion'!F352))</f>
        <v/>
      </c>
      <c r="N897" s="43" t="str">
        <f>IF('Section 10a Plan_Diffusion'!G352="","",'Section 10a Plan_Diffusion'!G352)</f>
        <v/>
      </c>
      <c r="O897" s="43" t="str">
        <f>IF('Section 10a Plan_Diffusion'!H352="","",'Section 10a Plan_Diffusion'!H352)</f>
        <v/>
      </c>
      <c r="P897" s="43" t="str">
        <f>IF('Section 10a Plan_Diffusion'!I352="","",IF('Section 10a Plan_Diffusion'!I352="«Choisir»","",'Section 10a Plan_Diffusion'!I352))</f>
        <v/>
      </c>
      <c r="Q897" s="43" t="str">
        <f>IF('Section 10a Plan_Diffusion'!J352="","",IF('Section 10a Plan_Diffusion'!J352="«Choisir»","",'Section 10a Plan_Diffusion'!J352))</f>
        <v/>
      </c>
      <c r="R897" s="7" t="str">
        <f>IF('Section 10a Plan_Diffusion'!K352="","",'Section 10a Plan_Diffusion'!K352)</f>
        <v/>
      </c>
      <c r="S897" s="7" t="str">
        <f>IF('Section 10a Plan_Diffusion'!L352="","",'Section 10a Plan_Diffusion'!L352)</f>
        <v/>
      </c>
      <c r="T897" s="7" t="str">
        <f>IF('Section 10a Plan_Diffusion'!M352="","",'Section 10a Plan_Diffusion'!M352)</f>
        <v/>
      </c>
      <c r="U897" s="7" t="str">
        <f>IF('Section 10a Plan_Diffusion'!N352="","",'Section 10a Plan_Diffusion'!N352)</f>
        <v/>
      </c>
      <c r="V897" s="7">
        <f>'Section 10a Plan_Diffusion'!O352</f>
        <v>0</v>
      </c>
      <c r="W897" s="36">
        <f>'Section 10a Plan_Diffusion'!P352</f>
        <v>0</v>
      </c>
      <c r="X897" s="36">
        <f>'Section 10a Plan_Diffusion'!Q352</f>
        <v>0</v>
      </c>
      <c r="Y897" s="36">
        <f>'Section 10a Plan_Diffusion'!R352</f>
        <v>0</v>
      </c>
      <c r="Z897" s="36">
        <f>'Section 10a Plan_Diffusion'!S352</f>
        <v>0</v>
      </c>
      <c r="AA897" s="7">
        <f>'Section 10a Plan_Diffusion'!T352</f>
        <v>0</v>
      </c>
      <c r="AB897" s="7">
        <f>'Section 10a Plan_Diffusion'!U352</f>
        <v>0</v>
      </c>
    </row>
    <row r="898" spans="1:29">
      <c r="A898" s="7">
        <f>'Identification '!$F$11</f>
        <v>0</v>
      </c>
      <c r="B898" s="1276" t="str">
        <f>IF(AND('Identification '!$F$11="",'Identification '!$F$15&lt;&gt;""),'Identification '!$F$15,IF('Identification '!$F$11="","",IF('Identification '!$F$13="Inscrire le nom de votre organisme dans la cellule F15",'Identification '!$F$15,'Identification '!$F$13)))</f>
        <v/>
      </c>
      <c r="C898" s="7" t="str">
        <f>REF!$BM$8</f>
        <v>2026-2027</v>
      </c>
      <c r="D898" s="7" t="s">
        <v>3185</v>
      </c>
      <c r="E898" s="43" t="str">
        <f>'Identification '!$F$17</f>
        <v/>
      </c>
      <c r="F898" s="7" t="str">
        <f>'Identification '!$G$18</f>
        <v/>
      </c>
      <c r="G898" s="167" t="str">
        <f>IF('Section 10a Plan_Diffusion'!$D$6="","",'Section 10a Plan_Diffusion'!$D$6)</f>
        <v/>
      </c>
      <c r="H898" s="7" t="str">
        <f>IF('Section 10a Plan_Diffusion'!$D$8="","",'Section 10a Plan_Diffusion'!$D$8)</f>
        <v/>
      </c>
      <c r="I898" s="7" t="str">
        <f>IF('Section 10a Plan_Diffusion'!$K$8="","",'Section 10a Plan_Diffusion'!$K$8)</f>
        <v/>
      </c>
      <c r="J898" s="43" t="str">
        <f>IF('Section 10a Plan_Diffusion'!C353="","",'Section 10a Plan_Diffusion'!C353)</f>
        <v/>
      </c>
      <c r="K898" s="1177" t="str">
        <f>IF('Section 10a Plan_Diffusion'!D353="","",'Section 10a Plan_Diffusion'!D353)</f>
        <v/>
      </c>
      <c r="L898" s="43" t="str">
        <f>IF('Section 10a Plan_Diffusion'!E353="","",IF('Section 10a Plan_Diffusion'!E353="«Choisir»","",'Section 10a Plan_Diffusion'!E353))</f>
        <v/>
      </c>
      <c r="M898" s="43" t="str">
        <f>IF('Section 10a Plan_Diffusion'!F353="","",IF('Section 10a Plan_Diffusion'!F353="«Choisir»","",'Section 10a Plan_Diffusion'!F353))</f>
        <v/>
      </c>
      <c r="N898" s="43" t="str">
        <f>IF('Section 10a Plan_Diffusion'!G353="","",'Section 10a Plan_Diffusion'!G353)</f>
        <v/>
      </c>
      <c r="O898" s="43" t="str">
        <f>IF('Section 10a Plan_Diffusion'!H353="","",'Section 10a Plan_Diffusion'!H353)</f>
        <v/>
      </c>
      <c r="P898" s="43" t="str">
        <f>IF('Section 10a Plan_Diffusion'!I353="","",IF('Section 10a Plan_Diffusion'!I353="«Choisir»","",'Section 10a Plan_Diffusion'!I353))</f>
        <v/>
      </c>
      <c r="Q898" s="43" t="str">
        <f>IF('Section 10a Plan_Diffusion'!J353="","",IF('Section 10a Plan_Diffusion'!J353="«Choisir»","",'Section 10a Plan_Diffusion'!J353))</f>
        <v/>
      </c>
      <c r="R898" s="7" t="str">
        <f>IF('Section 10a Plan_Diffusion'!K353="","",'Section 10a Plan_Diffusion'!K353)</f>
        <v/>
      </c>
      <c r="S898" s="7" t="str">
        <f>IF('Section 10a Plan_Diffusion'!L353="","",'Section 10a Plan_Diffusion'!L353)</f>
        <v/>
      </c>
      <c r="T898" s="7" t="str">
        <f>IF('Section 10a Plan_Diffusion'!M353="","",'Section 10a Plan_Diffusion'!M353)</f>
        <v/>
      </c>
      <c r="U898" s="7" t="str">
        <f>IF('Section 10a Plan_Diffusion'!N353="","",'Section 10a Plan_Diffusion'!N353)</f>
        <v/>
      </c>
      <c r="V898" s="7">
        <f>'Section 10a Plan_Diffusion'!O353</f>
        <v>0</v>
      </c>
      <c r="W898" s="36">
        <f>'Section 10a Plan_Diffusion'!P353</f>
        <v>0</v>
      </c>
      <c r="X898" s="36">
        <f>'Section 10a Plan_Diffusion'!Q353</f>
        <v>0</v>
      </c>
      <c r="Y898" s="36">
        <f>'Section 10a Plan_Diffusion'!R353</f>
        <v>0</v>
      </c>
      <c r="Z898" s="36">
        <f>'Section 10a Plan_Diffusion'!S353</f>
        <v>0</v>
      </c>
      <c r="AA898" s="7">
        <f>'Section 10a Plan_Diffusion'!T353</f>
        <v>0</v>
      </c>
      <c r="AB898" s="7">
        <f>'Section 10a Plan_Diffusion'!U353</f>
        <v>0</v>
      </c>
    </row>
    <row r="899" spans="1:29">
      <c r="A899" s="7">
        <f>'Identification '!$F$11</f>
        <v>0</v>
      </c>
      <c r="B899" s="1276" t="str">
        <f>IF(AND('Identification '!$F$11="",'Identification '!$F$15&lt;&gt;""),'Identification '!$F$15,IF('Identification '!$F$11="","",IF('Identification '!$F$13="Inscrire le nom de votre organisme dans la cellule F15",'Identification '!$F$15,'Identification '!$F$13)))</f>
        <v/>
      </c>
      <c r="C899" s="7" t="str">
        <f>REF!$BM$8</f>
        <v>2026-2027</v>
      </c>
      <c r="D899" s="7" t="s">
        <v>3185</v>
      </c>
      <c r="E899" s="43" t="str">
        <f>'Identification '!$F$17</f>
        <v/>
      </c>
      <c r="F899" s="7" t="str">
        <f>'Identification '!$G$18</f>
        <v/>
      </c>
      <c r="G899" s="167" t="str">
        <f>IF('Section 10a Plan_Diffusion'!$D$6="","",'Section 10a Plan_Diffusion'!$D$6)</f>
        <v/>
      </c>
      <c r="H899" s="7" t="str">
        <f>IF('Section 10a Plan_Diffusion'!$D$8="","",'Section 10a Plan_Diffusion'!$D$8)</f>
        <v/>
      </c>
      <c r="I899" s="7" t="str">
        <f>IF('Section 10a Plan_Diffusion'!$K$8="","",'Section 10a Plan_Diffusion'!$K$8)</f>
        <v/>
      </c>
      <c r="J899" s="43" t="str">
        <f>IF('Section 10a Plan_Diffusion'!C354="","",'Section 10a Plan_Diffusion'!C354)</f>
        <v/>
      </c>
      <c r="K899" s="1177" t="str">
        <f>IF('Section 10a Plan_Diffusion'!D354="","",'Section 10a Plan_Diffusion'!D354)</f>
        <v/>
      </c>
      <c r="L899" s="43" t="str">
        <f>IF('Section 10a Plan_Diffusion'!E354="","",IF('Section 10a Plan_Diffusion'!E354="«Choisir»","",'Section 10a Plan_Diffusion'!E354))</f>
        <v/>
      </c>
      <c r="M899" s="43" t="str">
        <f>IF('Section 10a Plan_Diffusion'!F354="","",IF('Section 10a Plan_Diffusion'!F354="«Choisir»","",'Section 10a Plan_Diffusion'!F354))</f>
        <v/>
      </c>
      <c r="N899" s="43" t="str">
        <f>IF('Section 10a Plan_Diffusion'!G354="","",'Section 10a Plan_Diffusion'!G354)</f>
        <v/>
      </c>
      <c r="O899" s="43" t="str">
        <f>IF('Section 10a Plan_Diffusion'!H354="","",'Section 10a Plan_Diffusion'!H354)</f>
        <v/>
      </c>
      <c r="P899" s="43" t="str">
        <f>IF('Section 10a Plan_Diffusion'!I354="","",IF('Section 10a Plan_Diffusion'!I354="«Choisir»","",'Section 10a Plan_Diffusion'!I354))</f>
        <v/>
      </c>
      <c r="Q899" s="43" t="str">
        <f>IF('Section 10a Plan_Diffusion'!J354="","",IF('Section 10a Plan_Diffusion'!J354="«Choisir»","",'Section 10a Plan_Diffusion'!J354))</f>
        <v/>
      </c>
      <c r="R899" s="7" t="str">
        <f>IF('Section 10a Plan_Diffusion'!K354="","",'Section 10a Plan_Diffusion'!K354)</f>
        <v/>
      </c>
      <c r="S899" s="7" t="str">
        <f>IF('Section 10a Plan_Diffusion'!L354="","",'Section 10a Plan_Diffusion'!L354)</f>
        <v/>
      </c>
      <c r="T899" s="7" t="str">
        <f>IF('Section 10a Plan_Diffusion'!M354="","",'Section 10a Plan_Diffusion'!M354)</f>
        <v/>
      </c>
      <c r="U899" s="7" t="str">
        <f>IF('Section 10a Plan_Diffusion'!N354="","",'Section 10a Plan_Diffusion'!N354)</f>
        <v/>
      </c>
      <c r="V899" s="7">
        <f>'Section 10a Plan_Diffusion'!O354</f>
        <v>0</v>
      </c>
      <c r="W899" s="36">
        <f>'Section 10a Plan_Diffusion'!P354</f>
        <v>0</v>
      </c>
      <c r="X899" s="36">
        <f>'Section 10a Plan_Diffusion'!Q354</f>
        <v>0</v>
      </c>
      <c r="Y899" s="36">
        <f>'Section 10a Plan_Diffusion'!R354</f>
        <v>0</v>
      </c>
      <c r="Z899" s="36">
        <f>'Section 10a Plan_Diffusion'!S354</f>
        <v>0</v>
      </c>
      <c r="AA899" s="7">
        <f>'Section 10a Plan_Diffusion'!T354</f>
        <v>0</v>
      </c>
      <c r="AB899" s="7">
        <f>'Section 10a Plan_Diffusion'!U354</f>
        <v>0</v>
      </c>
    </row>
    <row r="900" spans="1:29">
      <c r="A900" s="7">
        <f>'Identification '!$F$11</f>
        <v>0</v>
      </c>
      <c r="B900" s="1276" t="str">
        <f>IF(AND('Identification '!$F$11="",'Identification '!$F$15&lt;&gt;""),'Identification '!$F$15,IF('Identification '!$F$11="","",IF('Identification '!$F$13="Inscrire le nom de votre organisme dans la cellule F15",'Identification '!$F$15,'Identification '!$F$13)))</f>
        <v/>
      </c>
      <c r="C900" s="7" t="str">
        <f>REF!$BM$8</f>
        <v>2026-2027</v>
      </c>
      <c r="D900" s="7" t="s">
        <v>3185</v>
      </c>
      <c r="E900" s="43" t="str">
        <f>'Identification '!$F$17</f>
        <v/>
      </c>
      <c r="F900" s="7" t="str">
        <f>'Identification '!$G$18</f>
        <v/>
      </c>
      <c r="G900" s="167" t="str">
        <f>IF('Section 10a Plan_Diffusion'!$D$6="","",'Section 10a Plan_Diffusion'!$D$6)</f>
        <v/>
      </c>
      <c r="H900" s="7" t="str">
        <f>IF('Section 10a Plan_Diffusion'!$D$8="","",'Section 10a Plan_Diffusion'!$D$8)</f>
        <v/>
      </c>
      <c r="I900" s="7" t="str">
        <f>IF('Section 10a Plan_Diffusion'!$K$8="","",'Section 10a Plan_Diffusion'!$K$8)</f>
        <v/>
      </c>
      <c r="J900" s="43" t="str">
        <f>IF('Section 10a Plan_Diffusion'!C355="","",'Section 10a Plan_Diffusion'!C355)</f>
        <v/>
      </c>
      <c r="K900" s="1177" t="str">
        <f>IF('Section 10a Plan_Diffusion'!D355="","",'Section 10a Plan_Diffusion'!D355)</f>
        <v/>
      </c>
      <c r="L900" s="43" t="str">
        <f>IF('Section 10a Plan_Diffusion'!E355="","",IF('Section 10a Plan_Diffusion'!E355="«Choisir»","",'Section 10a Plan_Diffusion'!E355))</f>
        <v/>
      </c>
      <c r="M900" s="43" t="str">
        <f>IF('Section 10a Plan_Diffusion'!F355="","",IF('Section 10a Plan_Diffusion'!F355="«Choisir»","",'Section 10a Plan_Diffusion'!F355))</f>
        <v/>
      </c>
      <c r="N900" s="43" t="str">
        <f>IF('Section 10a Plan_Diffusion'!G355="","",'Section 10a Plan_Diffusion'!G355)</f>
        <v/>
      </c>
      <c r="O900" s="43" t="str">
        <f>IF('Section 10a Plan_Diffusion'!H355="","",'Section 10a Plan_Diffusion'!H355)</f>
        <v/>
      </c>
      <c r="P900" s="43" t="str">
        <f>IF('Section 10a Plan_Diffusion'!I355="","",IF('Section 10a Plan_Diffusion'!I355="«Choisir»","",'Section 10a Plan_Diffusion'!I355))</f>
        <v/>
      </c>
      <c r="Q900" s="43" t="str">
        <f>IF('Section 10a Plan_Diffusion'!J355="","",IF('Section 10a Plan_Diffusion'!J355="«Choisir»","",'Section 10a Plan_Diffusion'!J355))</f>
        <v/>
      </c>
      <c r="R900" s="7" t="str">
        <f>IF('Section 10a Plan_Diffusion'!K355="","",'Section 10a Plan_Diffusion'!K355)</f>
        <v/>
      </c>
      <c r="S900" s="7" t="str">
        <f>IF('Section 10a Plan_Diffusion'!L355="","",'Section 10a Plan_Diffusion'!L355)</f>
        <v/>
      </c>
      <c r="T900" s="7" t="str">
        <f>IF('Section 10a Plan_Diffusion'!M355="","",'Section 10a Plan_Diffusion'!M355)</f>
        <v/>
      </c>
      <c r="U900" s="7" t="str">
        <f>IF('Section 10a Plan_Diffusion'!N355="","",'Section 10a Plan_Diffusion'!N355)</f>
        <v/>
      </c>
      <c r="V900" s="7">
        <f>'Section 10a Plan_Diffusion'!O355</f>
        <v>0</v>
      </c>
      <c r="W900" s="36">
        <f>'Section 10a Plan_Diffusion'!P355</f>
        <v>0</v>
      </c>
      <c r="X900" s="36">
        <f>'Section 10a Plan_Diffusion'!Q355</f>
        <v>0</v>
      </c>
      <c r="Y900" s="36">
        <f>'Section 10a Plan_Diffusion'!R355</f>
        <v>0</v>
      </c>
      <c r="Z900" s="36">
        <f>'Section 10a Plan_Diffusion'!S355</f>
        <v>0</v>
      </c>
      <c r="AA900" s="7">
        <f>'Section 10a Plan_Diffusion'!T355</f>
        <v>0</v>
      </c>
      <c r="AB900" s="7">
        <f>'Section 10a Plan_Diffusion'!U355</f>
        <v>0</v>
      </c>
    </row>
    <row r="904" spans="1:29" ht="15.5">
      <c r="A904" s="1190" t="s">
        <v>3176</v>
      </c>
    </row>
    <row r="906" spans="1:29" ht="69">
      <c r="A906" s="507" t="s">
        <v>176</v>
      </c>
      <c r="B906" s="507" t="s">
        <v>1838</v>
      </c>
      <c r="C906" s="507" t="s">
        <v>3071</v>
      </c>
      <c r="D906" s="1170" t="s">
        <v>3184</v>
      </c>
      <c r="E906" s="507" t="s">
        <v>3072</v>
      </c>
      <c r="F906" s="507" t="s">
        <v>3190</v>
      </c>
      <c r="G906" s="507" t="s">
        <v>23</v>
      </c>
      <c r="H906" s="507" t="s">
        <v>984</v>
      </c>
      <c r="I906" s="507" t="s">
        <v>1063</v>
      </c>
      <c r="J906" s="507" t="s">
        <v>3085</v>
      </c>
      <c r="K906" s="507" t="s">
        <v>985</v>
      </c>
      <c r="L906" s="507" t="s">
        <v>2870</v>
      </c>
      <c r="M906" s="507" t="s">
        <v>3070</v>
      </c>
      <c r="N906" s="507" t="s">
        <v>1034</v>
      </c>
      <c r="O906" s="507" t="s">
        <v>1035</v>
      </c>
      <c r="P906" s="507" t="s">
        <v>124</v>
      </c>
      <c r="Q906" s="507" t="s">
        <v>2960</v>
      </c>
      <c r="R906" s="507" t="s">
        <v>2961</v>
      </c>
      <c r="S906" s="507" t="s">
        <v>3093</v>
      </c>
      <c r="T906" s="507" t="s">
        <v>133</v>
      </c>
      <c r="U906" s="507" t="s">
        <v>125</v>
      </c>
      <c r="V906" s="507" t="s">
        <v>24</v>
      </c>
      <c r="W906" s="507" t="s">
        <v>1064</v>
      </c>
      <c r="X906" s="507" t="s">
        <v>1065</v>
      </c>
      <c r="Y906" s="507" t="s">
        <v>126</v>
      </c>
      <c r="Z906" s="507" t="s">
        <v>3101</v>
      </c>
      <c r="AA906" s="507" t="s">
        <v>272</v>
      </c>
      <c r="AB906" s="507" t="s">
        <v>3127</v>
      </c>
      <c r="AC906" s="507" t="s">
        <v>29</v>
      </c>
    </row>
    <row r="907" spans="1:29" ht="12.5">
      <c r="B907" s="1276"/>
      <c r="E907" s="43"/>
      <c r="G907"/>
      <c r="H907"/>
      <c r="I907"/>
      <c r="J907"/>
      <c r="K907"/>
      <c r="L907"/>
      <c r="M907"/>
      <c r="N907"/>
      <c r="O907"/>
      <c r="P907" s="1188"/>
      <c r="Q907"/>
      <c r="R907"/>
      <c r="S907"/>
      <c r="T907" s="35"/>
      <c r="U907" s="35"/>
      <c r="V907" s="35"/>
      <c r="W907" s="35"/>
      <c r="X907" s="35"/>
      <c r="Y907"/>
      <c r="Z907"/>
      <c r="AA907" s="35"/>
      <c r="AB907"/>
      <c r="AC907"/>
    </row>
    <row r="908" spans="1:29" ht="12.5">
      <c r="B908" s="1276"/>
      <c r="E908" s="43"/>
      <c r="G908"/>
      <c r="H908"/>
      <c r="I908"/>
      <c r="J908"/>
      <c r="K908"/>
      <c r="L908"/>
      <c r="M908"/>
      <c r="N908"/>
      <c r="O908"/>
      <c r="P908" s="1188"/>
      <c r="Q908"/>
      <c r="R908"/>
      <c r="S908"/>
      <c r="T908" s="35"/>
      <c r="U908" s="35"/>
      <c r="V908" s="35"/>
      <c r="W908" s="35"/>
      <c r="X908" s="35"/>
      <c r="Y908"/>
      <c r="Z908"/>
      <c r="AA908" s="35"/>
      <c r="AB908"/>
      <c r="AC908"/>
    </row>
    <row r="909" spans="1:29" ht="12.5">
      <c r="B909" s="1276"/>
      <c r="E909" s="43"/>
      <c r="G909"/>
      <c r="H909"/>
      <c r="I909"/>
      <c r="J909"/>
      <c r="K909"/>
      <c r="L909"/>
      <c r="M909"/>
      <c r="N909"/>
      <c r="O909"/>
      <c r="P909" s="1188"/>
      <c r="Q909"/>
      <c r="R909"/>
      <c r="S909"/>
      <c r="T909" s="35"/>
      <c r="U909" s="35"/>
      <c r="V909" s="35"/>
      <c r="W909" s="35"/>
      <c r="X909" s="35"/>
      <c r="Y909"/>
      <c r="Z909"/>
      <c r="AA909" s="35"/>
      <c r="AB909"/>
      <c r="AC909"/>
    </row>
    <row r="910" spans="1:29" ht="12.5">
      <c r="B910" s="1276"/>
      <c r="E910" s="43"/>
      <c r="G910"/>
      <c r="H910"/>
      <c r="I910"/>
      <c r="J910"/>
      <c r="K910"/>
      <c r="L910"/>
      <c r="M910"/>
      <c r="N910"/>
      <c r="O910"/>
      <c r="P910" s="1188"/>
      <c r="Q910"/>
      <c r="R910"/>
      <c r="S910"/>
      <c r="T910" s="35"/>
      <c r="U910" s="35"/>
      <c r="V910" s="35"/>
      <c r="W910" s="35"/>
      <c r="X910" s="35"/>
      <c r="Y910"/>
      <c r="Z910"/>
      <c r="AA910" s="35"/>
      <c r="AB910"/>
      <c r="AC910"/>
    </row>
    <row r="911" spans="1:29" ht="12.5">
      <c r="B911" s="1276"/>
      <c r="E911" s="43"/>
      <c r="G911"/>
      <c r="H911"/>
      <c r="I911"/>
      <c r="J911"/>
      <c r="K911"/>
      <c r="L911"/>
      <c r="M911"/>
      <c r="N911"/>
      <c r="O911"/>
      <c r="P911" s="1188"/>
      <c r="Q911"/>
      <c r="R911"/>
      <c r="S911"/>
      <c r="T911" s="35"/>
      <c r="U911" s="35"/>
      <c r="V911" s="35"/>
      <c r="W911" s="35"/>
      <c r="X911" s="35"/>
      <c r="Y911"/>
      <c r="Z911"/>
      <c r="AA911" s="35"/>
      <c r="AB911"/>
      <c r="AC911"/>
    </row>
    <row r="912" spans="1:29" ht="12.5">
      <c r="B912" s="1276"/>
      <c r="E912" s="43"/>
      <c r="G912"/>
      <c r="H912"/>
      <c r="I912"/>
      <c r="J912"/>
      <c r="K912"/>
      <c r="L912"/>
      <c r="M912"/>
      <c r="N912"/>
      <c r="O912"/>
      <c r="P912" s="1188"/>
      <c r="Q912"/>
      <c r="R912"/>
      <c r="S912"/>
      <c r="T912" s="35"/>
      <c r="U912" s="35"/>
      <c r="V912" s="35"/>
      <c r="W912" s="35"/>
      <c r="X912" s="35"/>
      <c r="Y912"/>
      <c r="Z912"/>
      <c r="AA912" s="35"/>
      <c r="AB912"/>
      <c r="AC912"/>
    </row>
    <row r="913" spans="2:29" ht="12.5">
      <c r="B913" s="1276"/>
      <c r="E913" s="43"/>
      <c r="G913"/>
      <c r="H913"/>
      <c r="I913"/>
      <c r="J913"/>
      <c r="K913"/>
      <c r="L913"/>
      <c r="M913"/>
      <c r="N913"/>
      <c r="O913"/>
      <c r="P913" s="1188"/>
      <c r="Q913"/>
      <c r="R913"/>
      <c r="S913"/>
      <c r="T913" s="35"/>
      <c r="U913" s="35"/>
      <c r="V913" s="35"/>
      <c r="W913" s="35"/>
      <c r="X913" s="35"/>
      <c r="Y913"/>
      <c r="Z913"/>
      <c r="AA913" s="35"/>
      <c r="AB913"/>
      <c r="AC913"/>
    </row>
    <row r="914" spans="2:29" ht="12.5">
      <c r="B914" s="1276"/>
      <c r="E914" s="43"/>
      <c r="G914"/>
      <c r="H914"/>
      <c r="I914"/>
      <c r="J914"/>
      <c r="K914"/>
      <c r="L914"/>
      <c r="M914"/>
      <c r="N914"/>
      <c r="O914"/>
      <c r="P914" s="1188"/>
      <c r="Q914"/>
      <c r="R914"/>
      <c r="S914"/>
      <c r="T914" s="35"/>
      <c r="U914" s="35"/>
      <c r="V914" s="35"/>
      <c r="W914" s="35"/>
      <c r="X914" s="35"/>
      <c r="Y914"/>
      <c r="Z914"/>
      <c r="AA914" s="35"/>
      <c r="AB914"/>
      <c r="AC914"/>
    </row>
    <row r="915" spans="2:29" ht="12.5">
      <c r="B915" s="1276"/>
      <c r="E915" s="43"/>
      <c r="G915"/>
      <c r="H915"/>
      <c r="I915"/>
      <c r="J915"/>
      <c r="K915"/>
      <c r="L915"/>
      <c r="M915"/>
      <c r="N915"/>
      <c r="O915"/>
      <c r="P915" s="1188"/>
      <c r="Q915"/>
      <c r="R915"/>
      <c r="S915"/>
      <c r="T915" s="35"/>
      <c r="U915" s="35"/>
      <c r="V915" s="35"/>
      <c r="W915" s="35"/>
      <c r="X915" s="35"/>
      <c r="Y915"/>
      <c r="Z915"/>
      <c r="AA915" s="35"/>
      <c r="AB915"/>
      <c r="AC915"/>
    </row>
    <row r="916" spans="2:29" ht="12.5">
      <c r="B916" s="1276"/>
      <c r="E916" s="43"/>
      <c r="G916"/>
      <c r="H916"/>
      <c r="I916"/>
      <c r="J916"/>
      <c r="K916"/>
      <c r="L916"/>
      <c r="M916"/>
      <c r="N916"/>
      <c r="O916"/>
      <c r="P916" s="1188"/>
      <c r="Q916"/>
      <c r="R916"/>
      <c r="S916"/>
      <c r="T916" s="35"/>
      <c r="U916" s="35"/>
      <c r="V916" s="35"/>
      <c r="W916" s="35"/>
      <c r="X916" s="35"/>
      <c r="Y916"/>
      <c r="Z916"/>
      <c r="AA916" s="35"/>
      <c r="AB916"/>
      <c r="AC916"/>
    </row>
    <row r="917" spans="2:29" ht="12.5">
      <c r="B917" s="1276"/>
      <c r="E917" s="43"/>
      <c r="G917"/>
      <c r="H917"/>
      <c r="I917"/>
      <c r="J917"/>
      <c r="K917"/>
      <c r="L917"/>
      <c r="M917"/>
      <c r="N917"/>
      <c r="O917"/>
      <c r="P917" s="1188"/>
      <c r="Q917"/>
      <c r="R917"/>
      <c r="S917"/>
      <c r="T917" s="35"/>
      <c r="U917" s="35"/>
      <c r="V917" s="35"/>
      <c r="W917" s="35"/>
      <c r="X917" s="35"/>
      <c r="Y917"/>
      <c r="Z917"/>
      <c r="AA917" s="35"/>
      <c r="AB917"/>
      <c r="AC917"/>
    </row>
    <row r="918" spans="2:29" ht="12.5">
      <c r="B918" s="1276"/>
      <c r="E918" s="43"/>
      <c r="G918"/>
      <c r="H918"/>
      <c r="I918"/>
      <c r="J918"/>
      <c r="K918"/>
      <c r="L918"/>
      <c r="M918"/>
      <c r="N918"/>
      <c r="O918"/>
      <c r="P918" s="1188"/>
      <c r="Q918"/>
      <c r="R918"/>
      <c r="S918"/>
      <c r="T918" s="35"/>
      <c r="U918" s="35"/>
      <c r="V918" s="35"/>
      <c r="W918" s="35"/>
      <c r="X918" s="35"/>
      <c r="Y918"/>
      <c r="Z918"/>
      <c r="AA918" s="35"/>
      <c r="AB918"/>
      <c r="AC918"/>
    </row>
    <row r="919" spans="2:29" ht="12.5">
      <c r="B919" s="1276"/>
      <c r="E919" s="43"/>
      <c r="G919"/>
      <c r="H919"/>
      <c r="I919"/>
      <c r="J919"/>
      <c r="K919"/>
      <c r="L919"/>
      <c r="M919"/>
      <c r="N919"/>
      <c r="O919"/>
      <c r="P919" s="1188"/>
      <c r="Q919"/>
      <c r="R919"/>
      <c r="S919"/>
      <c r="T919" s="35"/>
      <c r="U919" s="35"/>
      <c r="V919" s="35"/>
      <c r="W919" s="35"/>
      <c r="X919" s="35"/>
      <c r="Y919"/>
      <c r="Z919"/>
      <c r="AA919" s="35"/>
      <c r="AB919"/>
      <c r="AC919"/>
    </row>
    <row r="920" spans="2:29" ht="12.5">
      <c r="B920" s="1276"/>
      <c r="E920" s="43"/>
      <c r="G920"/>
      <c r="H920"/>
      <c r="I920"/>
      <c r="J920"/>
      <c r="K920"/>
      <c r="L920"/>
      <c r="M920"/>
      <c r="N920"/>
      <c r="O920"/>
      <c r="P920" s="1188"/>
      <c r="Q920"/>
      <c r="R920"/>
      <c r="S920"/>
      <c r="T920" s="35"/>
      <c r="U920" s="35"/>
      <c r="V920" s="35"/>
      <c r="W920" s="35"/>
      <c r="X920" s="35"/>
      <c r="Y920"/>
      <c r="Z920"/>
      <c r="AA920" s="35"/>
      <c r="AB920"/>
      <c r="AC920"/>
    </row>
    <row r="921" spans="2:29" ht="12.5">
      <c r="B921" s="1276"/>
      <c r="E921" s="43"/>
      <c r="G921"/>
      <c r="H921"/>
      <c r="I921"/>
      <c r="J921"/>
      <c r="K921"/>
      <c r="L921"/>
      <c r="M921"/>
      <c r="N921"/>
      <c r="O921"/>
      <c r="P921" s="1188"/>
      <c r="Q921"/>
      <c r="R921"/>
      <c r="S921"/>
      <c r="T921" s="35"/>
      <c r="U921" s="35"/>
      <c r="V921" s="35"/>
      <c r="W921" s="35"/>
      <c r="X921" s="35"/>
      <c r="Y921"/>
      <c r="Z921"/>
      <c r="AA921" s="35"/>
      <c r="AB921"/>
      <c r="AC921"/>
    </row>
    <row r="922" spans="2:29" ht="12.5">
      <c r="B922" s="1276"/>
      <c r="E922" s="43"/>
      <c r="G922"/>
      <c r="H922"/>
      <c r="I922"/>
      <c r="J922"/>
      <c r="K922"/>
      <c r="L922"/>
      <c r="M922"/>
      <c r="N922"/>
      <c r="O922"/>
      <c r="P922" s="1188"/>
      <c r="Q922"/>
      <c r="R922"/>
      <c r="S922"/>
      <c r="T922" s="35"/>
      <c r="U922" s="35"/>
      <c r="V922" s="35"/>
      <c r="W922" s="35"/>
      <c r="X922" s="35"/>
      <c r="Y922"/>
      <c r="Z922"/>
      <c r="AA922" s="35"/>
      <c r="AB922"/>
      <c r="AC922"/>
    </row>
    <row r="923" spans="2:29" ht="12.5">
      <c r="B923" s="1276"/>
      <c r="E923" s="43"/>
      <c r="G923"/>
      <c r="H923"/>
      <c r="I923"/>
      <c r="J923"/>
      <c r="K923"/>
      <c r="L923"/>
      <c r="M923"/>
      <c r="N923"/>
      <c r="O923"/>
      <c r="P923" s="1188"/>
      <c r="Q923"/>
      <c r="R923"/>
      <c r="S923"/>
      <c r="T923" s="35"/>
      <c r="U923" s="35"/>
      <c r="V923" s="35"/>
      <c r="W923" s="35"/>
      <c r="X923" s="35"/>
      <c r="Y923"/>
      <c r="Z923"/>
      <c r="AA923" s="35"/>
      <c r="AB923"/>
      <c r="AC923"/>
    </row>
    <row r="924" spans="2:29" ht="12.5">
      <c r="B924" s="1276"/>
      <c r="E924" s="43"/>
      <c r="G924"/>
      <c r="H924"/>
      <c r="I924"/>
      <c r="J924"/>
      <c r="K924"/>
      <c r="L924"/>
      <c r="M924"/>
      <c r="N924"/>
      <c r="O924"/>
      <c r="P924" s="1188"/>
      <c r="Q924"/>
      <c r="R924"/>
      <c r="S924"/>
      <c r="T924" s="35"/>
      <c r="U924" s="35"/>
      <c r="V924" s="35"/>
      <c r="W924" s="35"/>
      <c r="X924" s="35"/>
      <c r="Y924"/>
      <c r="Z924"/>
      <c r="AA924" s="35"/>
      <c r="AB924"/>
      <c r="AC924"/>
    </row>
    <row r="925" spans="2:29" ht="12.5">
      <c r="B925" s="1276"/>
      <c r="E925" s="43"/>
      <c r="G925"/>
      <c r="H925"/>
      <c r="I925"/>
      <c r="J925"/>
      <c r="K925"/>
      <c r="L925"/>
      <c r="M925"/>
      <c r="N925"/>
      <c r="O925"/>
      <c r="P925" s="1188"/>
      <c r="Q925"/>
      <c r="R925"/>
      <c r="S925"/>
      <c r="T925" s="35"/>
      <c r="U925" s="35"/>
      <c r="V925" s="35"/>
      <c r="W925" s="35"/>
      <c r="X925" s="35"/>
      <c r="Y925"/>
      <c r="Z925"/>
      <c r="AA925" s="35"/>
      <c r="AB925"/>
      <c r="AC925"/>
    </row>
    <row r="926" spans="2:29" ht="12.5">
      <c r="B926" s="1276"/>
      <c r="E926" s="43"/>
      <c r="G926"/>
      <c r="H926"/>
      <c r="I926"/>
      <c r="J926"/>
      <c r="K926"/>
      <c r="L926"/>
      <c r="M926"/>
      <c r="N926"/>
      <c r="O926"/>
      <c r="P926" s="1188"/>
      <c r="Q926"/>
      <c r="R926"/>
      <c r="S926"/>
      <c r="T926" s="35"/>
      <c r="U926" s="35"/>
      <c r="V926" s="35"/>
      <c r="W926" s="35"/>
      <c r="X926" s="35"/>
      <c r="Y926"/>
      <c r="Z926"/>
      <c r="AA926" s="35"/>
      <c r="AB926"/>
      <c r="AC926"/>
    </row>
    <row r="927" spans="2:29" ht="12.5">
      <c r="B927" s="1276"/>
      <c r="E927" s="43"/>
      <c r="G927"/>
      <c r="H927"/>
      <c r="I927"/>
      <c r="J927"/>
      <c r="K927"/>
      <c r="L927"/>
      <c r="M927"/>
      <c r="N927"/>
      <c r="O927"/>
      <c r="P927" s="1188"/>
      <c r="Q927"/>
      <c r="R927"/>
      <c r="S927"/>
      <c r="T927" s="35"/>
      <c r="U927" s="35"/>
      <c r="V927" s="35"/>
      <c r="W927" s="35"/>
      <c r="X927" s="35"/>
      <c r="Y927"/>
      <c r="Z927"/>
      <c r="AA927" s="35"/>
      <c r="AB927"/>
      <c r="AC927"/>
    </row>
    <row r="928" spans="2:29" ht="12.5">
      <c r="B928" s="1276"/>
      <c r="E928" s="43"/>
      <c r="G928"/>
      <c r="H928"/>
      <c r="I928"/>
      <c r="J928"/>
      <c r="K928"/>
      <c r="L928"/>
      <c r="M928"/>
      <c r="N928"/>
      <c r="O928"/>
      <c r="P928" s="1188"/>
      <c r="Q928"/>
      <c r="R928"/>
      <c r="S928"/>
      <c r="T928" s="35"/>
      <c r="U928" s="35"/>
      <c r="V928" s="35"/>
      <c r="W928" s="35"/>
      <c r="X928" s="35"/>
      <c r="Y928"/>
      <c r="Z928"/>
      <c r="AA928" s="35"/>
      <c r="AB928"/>
      <c r="AC928"/>
    </row>
    <row r="929" spans="2:29" ht="12.5">
      <c r="B929" s="1276"/>
      <c r="E929" s="43"/>
      <c r="G929"/>
      <c r="H929"/>
      <c r="I929"/>
      <c r="J929"/>
      <c r="K929"/>
      <c r="L929"/>
      <c r="M929"/>
      <c r="N929"/>
      <c r="O929"/>
      <c r="P929" s="1188"/>
      <c r="Q929"/>
      <c r="R929"/>
      <c r="S929"/>
      <c r="T929" s="35"/>
      <c r="U929" s="35"/>
      <c r="V929" s="35"/>
      <c r="W929" s="35"/>
      <c r="X929" s="35"/>
      <c r="Y929"/>
      <c r="Z929"/>
      <c r="AA929" s="35"/>
      <c r="AB929"/>
      <c r="AC929"/>
    </row>
    <row r="930" spans="2:29" ht="12.5">
      <c r="B930" s="1276"/>
      <c r="E930" s="43"/>
      <c r="G930"/>
      <c r="H930"/>
      <c r="I930"/>
      <c r="J930"/>
      <c r="K930"/>
      <c r="L930"/>
      <c r="M930"/>
      <c r="N930"/>
      <c r="O930"/>
      <c r="P930" s="1188"/>
      <c r="Q930"/>
      <c r="R930"/>
      <c r="S930"/>
      <c r="T930" s="35"/>
      <c r="U930" s="35"/>
      <c r="V930" s="35"/>
      <c r="W930" s="35"/>
      <c r="X930" s="35"/>
      <c r="Y930"/>
      <c r="Z930"/>
      <c r="AA930" s="35"/>
      <c r="AB930"/>
      <c r="AC930"/>
    </row>
    <row r="931" spans="2:29" ht="12.5">
      <c r="B931" s="1276"/>
      <c r="E931" s="43"/>
      <c r="G931"/>
      <c r="H931"/>
      <c r="I931"/>
      <c r="J931"/>
      <c r="K931"/>
      <c r="L931"/>
      <c r="M931"/>
      <c r="N931"/>
      <c r="O931"/>
      <c r="P931" s="1188"/>
      <c r="Q931"/>
      <c r="R931"/>
      <c r="S931"/>
      <c r="T931" s="35"/>
      <c r="U931" s="35"/>
      <c r="V931" s="35"/>
      <c r="W931" s="35"/>
      <c r="X931" s="35"/>
      <c r="Y931"/>
      <c r="Z931"/>
      <c r="AA931" s="35"/>
      <c r="AB931"/>
      <c r="AC931"/>
    </row>
    <row r="932" spans="2:29" ht="12.5">
      <c r="B932" s="1276"/>
      <c r="E932" s="43"/>
      <c r="G932"/>
      <c r="H932"/>
      <c r="I932"/>
      <c r="J932"/>
      <c r="K932"/>
      <c r="L932"/>
      <c r="M932"/>
      <c r="N932"/>
      <c r="O932"/>
      <c r="P932" s="1188"/>
      <c r="Q932"/>
      <c r="R932"/>
      <c r="S932"/>
      <c r="T932" s="35"/>
      <c r="U932" s="35"/>
      <c r="V932" s="35"/>
      <c r="W932" s="35"/>
      <c r="X932" s="35"/>
      <c r="Y932"/>
      <c r="Z932"/>
      <c r="AA932" s="35"/>
      <c r="AB932"/>
      <c r="AC932"/>
    </row>
    <row r="933" spans="2:29" ht="12.5">
      <c r="B933" s="1276"/>
      <c r="E933" s="43"/>
      <c r="G933"/>
      <c r="H933"/>
      <c r="I933"/>
      <c r="J933"/>
      <c r="K933"/>
      <c r="L933"/>
      <c r="M933"/>
      <c r="N933"/>
      <c r="O933"/>
      <c r="P933" s="1188"/>
      <c r="Q933"/>
      <c r="R933"/>
      <c r="S933"/>
      <c r="T933" s="35"/>
      <c r="U933" s="35"/>
      <c r="V933" s="35"/>
      <c r="W933" s="35"/>
      <c r="X933" s="35"/>
      <c r="Y933"/>
      <c r="Z933"/>
      <c r="AA933" s="35"/>
      <c r="AB933"/>
      <c r="AC933"/>
    </row>
    <row r="934" spans="2:29" ht="12.5">
      <c r="B934" s="1276"/>
      <c r="E934" s="43"/>
      <c r="G934"/>
      <c r="H934"/>
      <c r="I934"/>
      <c r="J934"/>
      <c r="K934"/>
      <c r="L934"/>
      <c r="M934"/>
      <c r="N934"/>
      <c r="O934"/>
      <c r="P934" s="1188"/>
      <c r="Q934"/>
      <c r="R934"/>
      <c r="S934"/>
      <c r="T934" s="35"/>
      <c r="U934" s="35"/>
      <c r="V934" s="35"/>
      <c r="W934" s="35"/>
      <c r="X934" s="35"/>
      <c r="Y934"/>
      <c r="Z934"/>
      <c r="AA934" s="35"/>
      <c r="AB934"/>
      <c r="AC934"/>
    </row>
    <row r="935" spans="2:29" ht="12.5">
      <c r="B935" s="1276"/>
      <c r="E935" s="43"/>
      <c r="G935"/>
      <c r="H935"/>
      <c r="I935"/>
      <c r="J935"/>
      <c r="K935"/>
      <c r="L935"/>
      <c r="M935"/>
      <c r="N935"/>
      <c r="O935"/>
      <c r="P935" s="1188"/>
      <c r="Q935"/>
      <c r="R935"/>
      <c r="S935"/>
      <c r="T935" s="35"/>
      <c r="U935" s="35"/>
      <c r="V935" s="35"/>
      <c r="W935" s="35"/>
      <c r="X935" s="35"/>
      <c r="Y935"/>
      <c r="Z935"/>
      <c r="AA935" s="35"/>
      <c r="AB935"/>
      <c r="AC935"/>
    </row>
    <row r="936" spans="2:29" ht="12.5">
      <c r="B936" s="1276"/>
      <c r="E936" s="43"/>
      <c r="G936"/>
      <c r="H936"/>
      <c r="I936"/>
      <c r="J936"/>
      <c r="K936"/>
      <c r="L936"/>
      <c r="M936"/>
      <c r="N936"/>
      <c r="O936"/>
      <c r="P936" s="1188"/>
      <c r="Q936"/>
      <c r="R936"/>
      <c r="S936"/>
      <c r="T936" s="35"/>
      <c r="U936" s="35"/>
      <c r="V936" s="35"/>
      <c r="W936" s="35"/>
      <c r="X936" s="35"/>
      <c r="Y936"/>
      <c r="Z936"/>
      <c r="AA936" s="35"/>
      <c r="AB936"/>
      <c r="AC936"/>
    </row>
    <row r="937" spans="2:29" ht="12.5">
      <c r="B937" s="1276"/>
      <c r="E937" s="43"/>
      <c r="G937"/>
      <c r="H937"/>
      <c r="I937"/>
      <c r="J937"/>
      <c r="K937"/>
      <c r="L937"/>
      <c r="M937"/>
      <c r="N937"/>
      <c r="O937"/>
      <c r="P937" s="1188"/>
      <c r="Q937"/>
      <c r="R937"/>
      <c r="S937"/>
      <c r="T937" s="35"/>
      <c r="U937" s="35"/>
      <c r="V937" s="35"/>
      <c r="W937" s="35"/>
      <c r="X937" s="35"/>
      <c r="Y937"/>
      <c r="Z937"/>
      <c r="AA937" s="35"/>
      <c r="AB937"/>
      <c r="AC937"/>
    </row>
    <row r="938" spans="2:29" ht="12.5">
      <c r="B938" s="1276"/>
      <c r="E938" s="43"/>
      <c r="G938"/>
      <c r="H938"/>
      <c r="I938"/>
      <c r="J938"/>
      <c r="K938"/>
      <c r="L938"/>
      <c r="M938"/>
      <c r="N938"/>
      <c r="O938"/>
      <c r="P938" s="1188"/>
      <c r="Q938"/>
      <c r="R938"/>
      <c r="S938"/>
      <c r="T938" s="35"/>
      <c r="U938" s="35"/>
      <c r="V938" s="35"/>
      <c r="W938" s="35"/>
      <c r="X938" s="35"/>
      <c r="Y938"/>
      <c r="Z938"/>
      <c r="AA938" s="35"/>
      <c r="AB938"/>
      <c r="AC938"/>
    </row>
    <row r="939" spans="2:29" ht="12.5">
      <c r="B939" s="1276"/>
      <c r="E939" s="43"/>
      <c r="G939"/>
      <c r="H939"/>
      <c r="I939"/>
      <c r="J939"/>
      <c r="K939"/>
      <c r="L939"/>
      <c r="M939"/>
      <c r="N939"/>
      <c r="O939"/>
      <c r="P939" s="1188"/>
      <c r="Q939"/>
      <c r="R939"/>
      <c r="S939"/>
      <c r="T939" s="35"/>
      <c r="U939" s="35"/>
      <c r="V939" s="35"/>
      <c r="W939" s="35"/>
      <c r="X939" s="35"/>
      <c r="Y939"/>
      <c r="Z939"/>
      <c r="AA939" s="35"/>
      <c r="AB939"/>
      <c r="AC939"/>
    </row>
    <row r="940" spans="2:29" ht="12.5">
      <c r="B940" s="1276"/>
      <c r="E940" s="43"/>
      <c r="G940"/>
      <c r="H940"/>
      <c r="I940"/>
      <c r="J940"/>
      <c r="K940"/>
      <c r="L940"/>
      <c r="M940"/>
      <c r="N940"/>
      <c r="O940"/>
      <c r="P940" s="1188"/>
      <c r="Q940"/>
      <c r="R940"/>
      <c r="S940"/>
      <c r="T940" s="35"/>
      <c r="U940" s="35"/>
      <c r="V940" s="35"/>
      <c r="W940" s="35"/>
      <c r="X940" s="35"/>
      <c r="Y940"/>
      <c r="Z940"/>
      <c r="AA940" s="35"/>
      <c r="AB940"/>
      <c r="AC940"/>
    </row>
    <row r="941" spans="2:29" ht="12.5">
      <c r="B941" s="1276"/>
      <c r="E941" s="43"/>
      <c r="G941"/>
      <c r="H941"/>
      <c r="I941"/>
      <c r="J941"/>
      <c r="K941"/>
      <c r="L941"/>
      <c r="M941"/>
      <c r="N941"/>
      <c r="O941"/>
      <c r="P941" s="1188"/>
      <c r="Q941"/>
      <c r="R941"/>
      <c r="S941"/>
      <c r="T941" s="35"/>
      <c r="U941" s="35"/>
      <c r="V941" s="35"/>
      <c r="W941" s="35"/>
      <c r="X941" s="35"/>
      <c r="Y941"/>
      <c r="Z941"/>
      <c r="AA941" s="35"/>
      <c r="AB941"/>
      <c r="AC941"/>
    </row>
    <row r="942" spans="2:29" ht="12.5">
      <c r="B942" s="1276"/>
      <c r="E942" s="43"/>
      <c r="G942"/>
      <c r="H942"/>
      <c r="I942"/>
      <c r="J942"/>
      <c r="K942"/>
      <c r="L942"/>
      <c r="M942"/>
      <c r="N942"/>
      <c r="O942"/>
      <c r="P942" s="1188"/>
      <c r="Q942"/>
      <c r="R942"/>
      <c r="S942"/>
      <c r="T942" s="35"/>
      <c r="U942" s="35"/>
      <c r="V942" s="35"/>
      <c r="W942" s="35"/>
      <c r="X942" s="35"/>
      <c r="Y942"/>
      <c r="Z942"/>
      <c r="AA942" s="35"/>
      <c r="AB942"/>
      <c r="AC942"/>
    </row>
    <row r="943" spans="2:29" ht="12.5">
      <c r="B943" s="1276"/>
      <c r="E943" s="43"/>
      <c r="G943"/>
      <c r="H943"/>
      <c r="I943"/>
      <c r="J943"/>
      <c r="K943"/>
      <c r="L943"/>
      <c r="M943"/>
      <c r="N943"/>
      <c r="O943"/>
      <c r="P943" s="1188"/>
      <c r="Q943"/>
      <c r="R943"/>
      <c r="S943"/>
      <c r="T943" s="35"/>
      <c r="U943" s="35"/>
      <c r="V943" s="35"/>
      <c r="W943" s="35"/>
      <c r="X943" s="35"/>
      <c r="Y943"/>
      <c r="Z943"/>
      <c r="AA943" s="35"/>
      <c r="AB943"/>
      <c r="AC943"/>
    </row>
    <row r="944" spans="2:29" ht="12.5">
      <c r="B944" s="1276"/>
      <c r="E944" s="43"/>
      <c r="G944"/>
      <c r="H944"/>
      <c r="I944"/>
      <c r="J944"/>
      <c r="K944"/>
      <c r="L944"/>
      <c r="M944"/>
      <c r="N944"/>
      <c r="O944"/>
      <c r="P944" s="1188"/>
      <c r="Q944"/>
      <c r="R944"/>
      <c r="S944"/>
      <c r="T944" s="35"/>
      <c r="U944" s="35"/>
      <c r="V944" s="35"/>
      <c r="W944" s="35"/>
      <c r="X944" s="35"/>
      <c r="Y944"/>
      <c r="Z944"/>
      <c r="AA944" s="35"/>
      <c r="AB944"/>
      <c r="AC944"/>
    </row>
    <row r="945" spans="2:29" ht="12.5">
      <c r="B945" s="1276"/>
      <c r="E945" s="43"/>
      <c r="G945"/>
      <c r="H945"/>
      <c r="I945"/>
      <c r="J945"/>
      <c r="K945"/>
      <c r="L945"/>
      <c r="M945"/>
      <c r="N945"/>
      <c r="O945"/>
      <c r="P945" s="1188"/>
      <c r="Q945"/>
      <c r="R945"/>
      <c r="S945"/>
      <c r="T945" s="35"/>
      <c r="U945" s="35"/>
      <c r="V945" s="35"/>
      <c r="W945" s="35"/>
      <c r="X945" s="35"/>
      <c r="Y945"/>
      <c r="Z945"/>
      <c r="AA945" s="35"/>
      <c r="AB945"/>
      <c r="AC945"/>
    </row>
    <row r="946" spans="2:29" ht="12.5">
      <c r="B946" s="1276"/>
      <c r="E946" s="43"/>
      <c r="G946"/>
      <c r="H946"/>
      <c r="I946"/>
      <c r="J946"/>
      <c r="K946"/>
      <c r="L946"/>
      <c r="M946"/>
      <c r="N946"/>
      <c r="O946"/>
      <c r="P946" s="1188"/>
      <c r="Q946"/>
      <c r="R946"/>
      <c r="S946"/>
      <c r="T946" s="35"/>
      <c r="U946" s="35"/>
      <c r="V946" s="35"/>
      <c r="W946" s="35"/>
      <c r="X946" s="35"/>
      <c r="Y946"/>
      <c r="Z946"/>
      <c r="AA946" s="35"/>
      <c r="AB946"/>
      <c r="AC946"/>
    </row>
    <row r="947" spans="2:29" ht="12.5">
      <c r="B947" s="1276"/>
      <c r="E947" s="43"/>
      <c r="G947"/>
      <c r="H947"/>
      <c r="I947"/>
      <c r="J947"/>
      <c r="K947"/>
      <c r="L947"/>
      <c r="M947"/>
      <c r="N947"/>
      <c r="O947"/>
      <c r="P947" s="1188"/>
      <c r="Q947"/>
      <c r="R947"/>
      <c r="S947"/>
      <c r="T947" s="35"/>
      <c r="U947" s="35"/>
      <c r="V947" s="35"/>
      <c r="W947" s="35"/>
      <c r="X947" s="35"/>
      <c r="Y947"/>
      <c r="Z947"/>
      <c r="AA947" s="35"/>
      <c r="AB947"/>
      <c r="AC947"/>
    </row>
    <row r="948" spans="2:29" ht="12.5">
      <c r="B948" s="1276"/>
      <c r="E948" s="43"/>
      <c r="G948"/>
      <c r="H948"/>
      <c r="I948"/>
      <c r="J948"/>
      <c r="K948"/>
      <c r="L948"/>
      <c r="M948"/>
      <c r="N948"/>
      <c r="O948"/>
      <c r="P948" s="1188"/>
      <c r="Q948"/>
      <c r="R948"/>
      <c r="S948"/>
      <c r="T948" s="35"/>
      <c r="U948" s="35"/>
      <c r="V948" s="35"/>
      <c r="W948" s="35"/>
      <c r="X948" s="35"/>
      <c r="Y948"/>
      <c r="Z948"/>
      <c r="AA948" s="35"/>
      <c r="AB948"/>
      <c r="AC948"/>
    </row>
    <row r="949" spans="2:29" ht="12.5">
      <c r="B949" s="1276"/>
      <c r="E949" s="43"/>
      <c r="G949"/>
      <c r="H949"/>
      <c r="I949"/>
      <c r="J949"/>
      <c r="K949"/>
      <c r="L949"/>
      <c r="M949"/>
      <c r="N949"/>
      <c r="O949"/>
      <c r="P949" s="1188"/>
      <c r="Q949"/>
      <c r="R949"/>
      <c r="S949"/>
      <c r="T949" s="35"/>
      <c r="U949" s="35"/>
      <c r="V949" s="35"/>
      <c r="W949" s="35"/>
      <c r="X949" s="35"/>
      <c r="Y949"/>
      <c r="Z949"/>
      <c r="AA949" s="35"/>
      <c r="AB949"/>
      <c r="AC949"/>
    </row>
    <row r="950" spans="2:29" ht="12.5">
      <c r="B950" s="1276"/>
      <c r="E950" s="43"/>
      <c r="G950"/>
      <c r="H950"/>
      <c r="I950"/>
      <c r="J950"/>
      <c r="K950"/>
      <c r="L950"/>
      <c r="M950"/>
      <c r="N950"/>
      <c r="O950"/>
      <c r="P950" s="1188"/>
      <c r="Q950"/>
      <c r="R950"/>
      <c r="S950"/>
      <c r="T950" s="35"/>
      <c r="U950" s="35"/>
      <c r="V950" s="35"/>
      <c r="W950" s="35"/>
      <c r="X950" s="35"/>
      <c r="Y950"/>
      <c r="Z950"/>
      <c r="AA950" s="35"/>
      <c r="AB950"/>
      <c r="AC950"/>
    </row>
    <row r="951" spans="2:29" ht="12.5">
      <c r="B951" s="1276"/>
      <c r="E951" s="43"/>
      <c r="G951"/>
      <c r="H951"/>
      <c r="I951"/>
      <c r="J951"/>
      <c r="K951"/>
      <c r="L951"/>
      <c r="M951"/>
      <c r="N951"/>
      <c r="O951"/>
      <c r="P951" s="1188"/>
      <c r="Q951"/>
      <c r="R951"/>
      <c r="S951"/>
      <c r="T951" s="35"/>
      <c r="U951" s="35"/>
      <c r="V951" s="35"/>
      <c r="W951" s="35"/>
      <c r="X951" s="35"/>
      <c r="Y951"/>
      <c r="Z951"/>
      <c r="AA951" s="35"/>
      <c r="AB951"/>
      <c r="AC951"/>
    </row>
    <row r="952" spans="2:29" ht="12.5">
      <c r="B952" s="1276"/>
      <c r="E952" s="43"/>
      <c r="G952"/>
      <c r="H952"/>
      <c r="I952"/>
      <c r="J952"/>
      <c r="K952"/>
      <c r="L952"/>
      <c r="M952"/>
      <c r="N952"/>
      <c r="O952"/>
      <c r="P952" s="1188"/>
      <c r="Q952"/>
      <c r="R952"/>
      <c r="S952"/>
      <c r="T952" s="35"/>
      <c r="U952" s="35"/>
      <c r="V952" s="35"/>
      <c r="W952" s="35"/>
      <c r="X952" s="35"/>
      <c r="Y952"/>
      <c r="Z952"/>
      <c r="AA952" s="35"/>
      <c r="AB952"/>
      <c r="AC952"/>
    </row>
    <row r="953" spans="2:29" ht="12.5">
      <c r="B953" s="1276"/>
      <c r="E953" s="43"/>
      <c r="G953"/>
      <c r="H953"/>
      <c r="I953"/>
      <c r="J953"/>
      <c r="K953"/>
      <c r="L953"/>
      <c r="M953"/>
      <c r="N953"/>
      <c r="O953"/>
      <c r="P953" s="1188"/>
      <c r="Q953"/>
      <c r="R953"/>
      <c r="S953"/>
      <c r="T953" s="35"/>
      <c r="U953" s="35"/>
      <c r="V953" s="35"/>
      <c r="W953" s="35"/>
      <c r="X953" s="35"/>
      <c r="Y953"/>
      <c r="Z953"/>
      <c r="AA953" s="35"/>
      <c r="AB953"/>
      <c r="AC953"/>
    </row>
    <row r="954" spans="2:29" ht="12.5">
      <c r="B954" s="1276"/>
      <c r="E954" s="43"/>
      <c r="G954"/>
      <c r="H954"/>
      <c r="I954"/>
      <c r="J954"/>
      <c r="K954"/>
      <c r="L954"/>
      <c r="M954"/>
      <c r="N954"/>
      <c r="O954"/>
      <c r="P954" s="1188"/>
      <c r="Q954"/>
      <c r="R954"/>
      <c r="S954"/>
      <c r="T954" s="35"/>
      <c r="U954" s="35"/>
      <c r="V954" s="35"/>
      <c r="W954" s="35"/>
      <c r="X954" s="35"/>
      <c r="Y954"/>
      <c r="Z954"/>
      <c r="AA954" s="35"/>
      <c r="AB954"/>
      <c r="AC954"/>
    </row>
    <row r="955" spans="2:29" ht="12.5">
      <c r="B955" s="1276"/>
      <c r="E955" s="43"/>
      <c r="G955"/>
      <c r="H955"/>
      <c r="I955"/>
      <c r="J955"/>
      <c r="K955"/>
      <c r="L955"/>
      <c r="M955"/>
      <c r="N955"/>
      <c r="O955"/>
      <c r="P955" s="1188"/>
      <c r="Q955"/>
      <c r="R955"/>
      <c r="S955"/>
      <c r="T955" s="35"/>
      <c r="U955" s="35"/>
      <c r="V955" s="35"/>
      <c r="W955" s="35"/>
      <c r="X955" s="35"/>
      <c r="Y955"/>
      <c r="Z955"/>
      <c r="AA955" s="35"/>
      <c r="AB955"/>
      <c r="AC955"/>
    </row>
    <row r="956" spans="2:29" ht="12.5">
      <c r="B956" s="1276"/>
      <c r="E956" s="43"/>
      <c r="G956"/>
      <c r="H956"/>
      <c r="I956"/>
      <c r="J956"/>
      <c r="K956"/>
      <c r="L956"/>
      <c r="M956"/>
      <c r="N956"/>
      <c r="O956"/>
      <c r="P956" s="1188"/>
      <c r="Q956"/>
      <c r="R956"/>
      <c r="S956"/>
      <c r="T956" s="35"/>
      <c r="U956" s="35"/>
      <c r="V956" s="35"/>
      <c r="W956" s="35"/>
      <c r="X956" s="35"/>
      <c r="Y956"/>
      <c r="Z956"/>
      <c r="AA956" s="35"/>
      <c r="AB956"/>
      <c r="AC956"/>
    </row>
    <row r="957" spans="2:29" ht="12.5">
      <c r="B957" s="1276"/>
      <c r="E957" s="43"/>
      <c r="G957"/>
      <c r="H957"/>
      <c r="I957"/>
      <c r="J957"/>
      <c r="K957"/>
      <c r="L957"/>
      <c r="M957"/>
      <c r="N957"/>
      <c r="O957"/>
      <c r="P957" s="1188"/>
      <c r="Q957"/>
      <c r="R957"/>
      <c r="S957"/>
      <c r="T957" s="35"/>
      <c r="U957" s="35"/>
      <c r="V957" s="35"/>
      <c r="W957" s="35"/>
      <c r="X957" s="35"/>
      <c r="Y957"/>
      <c r="Z957"/>
      <c r="AA957" s="35"/>
      <c r="AB957"/>
      <c r="AC957"/>
    </row>
    <row r="958" spans="2:29" ht="12.5">
      <c r="B958" s="1276"/>
      <c r="E958" s="43"/>
      <c r="G958"/>
      <c r="H958"/>
      <c r="I958"/>
      <c r="J958"/>
      <c r="K958"/>
      <c r="L958"/>
      <c r="M958"/>
      <c r="N958"/>
      <c r="O958"/>
      <c r="P958" s="1188"/>
      <c r="Q958"/>
      <c r="R958"/>
      <c r="S958"/>
      <c r="T958" s="35"/>
      <c r="U958" s="35"/>
      <c r="V958" s="35"/>
      <c r="W958" s="35"/>
      <c r="X958" s="35"/>
      <c r="Y958"/>
      <c r="Z958"/>
      <c r="AA958" s="35"/>
      <c r="AB958"/>
      <c r="AC958"/>
    </row>
    <row r="959" spans="2:29" ht="12.5">
      <c r="B959" s="1276"/>
      <c r="E959" s="43"/>
      <c r="G959"/>
      <c r="H959"/>
      <c r="I959"/>
      <c r="J959"/>
      <c r="K959"/>
      <c r="L959"/>
      <c r="M959"/>
      <c r="N959"/>
      <c r="O959"/>
      <c r="P959" s="1188"/>
      <c r="Q959"/>
      <c r="R959"/>
      <c r="S959"/>
      <c r="T959" s="35"/>
      <c r="U959" s="35"/>
      <c r="V959" s="35"/>
      <c r="W959" s="35"/>
      <c r="X959" s="35"/>
      <c r="Y959"/>
      <c r="Z959"/>
      <c r="AA959" s="35"/>
      <c r="AB959"/>
      <c r="AC959"/>
    </row>
    <row r="960" spans="2:29" ht="12.5">
      <c r="B960" s="1276"/>
      <c r="E960" s="43"/>
      <c r="G960"/>
      <c r="H960"/>
      <c r="I960"/>
      <c r="J960"/>
      <c r="K960"/>
      <c r="L960"/>
      <c r="M960"/>
      <c r="N960"/>
      <c r="O960"/>
      <c r="P960" s="1188"/>
      <c r="Q960"/>
      <c r="R960"/>
      <c r="S960"/>
      <c r="T960" s="35"/>
      <c r="U960" s="35"/>
      <c r="V960" s="35"/>
      <c r="W960" s="35"/>
      <c r="X960" s="35"/>
      <c r="Y960"/>
      <c r="Z960"/>
      <c r="AA960" s="35"/>
      <c r="AB960"/>
      <c r="AC960"/>
    </row>
    <row r="961" spans="2:29" ht="12.5">
      <c r="B961" s="1276"/>
      <c r="E961" s="43"/>
      <c r="G961"/>
      <c r="H961"/>
      <c r="I961"/>
      <c r="J961"/>
      <c r="K961"/>
      <c r="L961"/>
      <c r="M961"/>
      <c r="N961"/>
      <c r="O961"/>
      <c r="P961" s="1188"/>
      <c r="Q961"/>
      <c r="R961"/>
      <c r="S961"/>
      <c r="T961" s="35"/>
      <c r="U961" s="35"/>
      <c r="V961" s="35"/>
      <c r="W961" s="35"/>
      <c r="X961" s="35"/>
      <c r="Y961"/>
      <c r="Z961"/>
      <c r="AA961" s="35"/>
      <c r="AB961"/>
      <c r="AC961"/>
    </row>
    <row r="962" spans="2:29" ht="12.5">
      <c r="B962" s="1276"/>
      <c r="E962" s="43"/>
      <c r="G962"/>
      <c r="H962"/>
      <c r="I962"/>
      <c r="J962"/>
      <c r="K962"/>
      <c r="L962"/>
      <c r="M962"/>
      <c r="N962"/>
      <c r="O962"/>
      <c r="P962" s="1188"/>
      <c r="Q962"/>
      <c r="R962"/>
      <c r="S962"/>
      <c r="T962" s="35"/>
      <c r="U962" s="35"/>
      <c r="V962" s="35"/>
      <c r="W962" s="35"/>
      <c r="X962" s="35"/>
      <c r="Y962"/>
      <c r="Z962"/>
      <c r="AA962" s="35"/>
      <c r="AB962"/>
      <c r="AC962"/>
    </row>
    <row r="963" spans="2:29" ht="12.5">
      <c r="B963" s="1276"/>
      <c r="E963" s="43"/>
      <c r="G963"/>
      <c r="H963"/>
      <c r="I963"/>
      <c r="J963"/>
      <c r="K963"/>
      <c r="L963"/>
      <c r="M963"/>
      <c r="N963"/>
      <c r="O963"/>
      <c r="P963" s="1188"/>
      <c r="Q963"/>
      <c r="R963"/>
      <c r="S963"/>
      <c r="T963" s="35"/>
      <c r="U963" s="35"/>
      <c r="V963" s="35"/>
      <c r="W963" s="35"/>
      <c r="X963" s="35"/>
      <c r="Y963"/>
      <c r="Z963"/>
      <c r="AA963" s="35"/>
      <c r="AB963"/>
      <c r="AC963"/>
    </row>
    <row r="964" spans="2:29" ht="12.5">
      <c r="B964" s="1276"/>
      <c r="E964" s="43"/>
      <c r="G964"/>
      <c r="H964"/>
      <c r="I964"/>
      <c r="J964"/>
      <c r="K964"/>
      <c r="L964"/>
      <c r="M964"/>
      <c r="N964"/>
      <c r="O964"/>
      <c r="P964" s="1188"/>
      <c r="Q964"/>
      <c r="R964"/>
      <c r="S964"/>
      <c r="T964" s="35"/>
      <c r="U964" s="35"/>
      <c r="V964" s="35"/>
      <c r="W964" s="35"/>
      <c r="X964" s="35"/>
      <c r="Y964"/>
      <c r="Z964"/>
      <c r="AA964" s="35"/>
      <c r="AB964"/>
      <c r="AC964"/>
    </row>
    <row r="965" spans="2:29" ht="12.5">
      <c r="B965" s="1276"/>
      <c r="E965" s="43"/>
      <c r="G965"/>
      <c r="H965"/>
      <c r="I965"/>
      <c r="J965"/>
      <c r="K965"/>
      <c r="L965"/>
      <c r="M965"/>
      <c r="N965"/>
      <c r="O965"/>
      <c r="P965" s="1188"/>
      <c r="Q965"/>
      <c r="R965"/>
      <c r="S965"/>
      <c r="T965" s="35"/>
      <c r="U965" s="35"/>
      <c r="V965" s="35"/>
      <c r="W965" s="35"/>
      <c r="X965" s="35"/>
      <c r="Y965"/>
      <c r="Z965"/>
      <c r="AA965" s="35"/>
      <c r="AB965"/>
      <c r="AC965"/>
    </row>
    <row r="966" spans="2:29" ht="12.5">
      <c r="B966" s="1276"/>
      <c r="E966" s="43"/>
      <c r="G966"/>
      <c r="H966"/>
      <c r="I966"/>
      <c r="J966"/>
      <c r="K966"/>
      <c r="L966"/>
      <c r="M966"/>
      <c r="N966"/>
      <c r="O966"/>
      <c r="P966" s="1188"/>
      <c r="Q966"/>
      <c r="R966"/>
      <c r="S966"/>
      <c r="T966" s="35"/>
      <c r="U966" s="35"/>
      <c r="V966" s="35"/>
      <c r="W966" s="35"/>
      <c r="X966" s="35"/>
      <c r="Y966"/>
      <c r="Z966"/>
      <c r="AA966" s="35"/>
      <c r="AB966"/>
      <c r="AC966"/>
    </row>
    <row r="967" spans="2:29" ht="12.5">
      <c r="B967" s="1276"/>
      <c r="E967" s="43"/>
      <c r="G967"/>
      <c r="H967"/>
      <c r="I967"/>
      <c r="J967"/>
      <c r="K967"/>
      <c r="L967"/>
      <c r="M967"/>
      <c r="N967"/>
      <c r="O967"/>
      <c r="P967" s="1188"/>
      <c r="Q967"/>
      <c r="R967"/>
      <c r="S967"/>
      <c r="T967" s="35"/>
      <c r="U967" s="35"/>
      <c r="V967" s="35"/>
      <c r="W967" s="35"/>
      <c r="X967" s="35"/>
      <c r="Y967"/>
      <c r="Z967"/>
      <c r="AA967" s="35"/>
      <c r="AB967"/>
      <c r="AC967"/>
    </row>
    <row r="968" spans="2:29" ht="12.5">
      <c r="B968" s="1276"/>
      <c r="E968" s="43"/>
      <c r="G968"/>
      <c r="H968"/>
      <c r="I968"/>
      <c r="J968"/>
      <c r="K968"/>
      <c r="L968"/>
      <c r="M968"/>
      <c r="N968"/>
      <c r="O968"/>
      <c r="P968" s="1188"/>
      <c r="Q968"/>
      <c r="R968"/>
      <c r="S968"/>
      <c r="T968" s="35"/>
      <c r="U968" s="35"/>
      <c r="V968" s="35"/>
      <c r="W968" s="35"/>
      <c r="X968" s="35"/>
      <c r="Y968"/>
      <c r="Z968"/>
      <c r="AA968" s="35"/>
      <c r="AB968"/>
      <c r="AC968"/>
    </row>
    <row r="969" spans="2:29" ht="12.5">
      <c r="B969" s="1276"/>
      <c r="E969" s="43"/>
      <c r="G969"/>
      <c r="H969"/>
      <c r="I969"/>
      <c r="J969"/>
      <c r="K969"/>
      <c r="L969"/>
      <c r="M969"/>
      <c r="N969"/>
      <c r="O969"/>
      <c r="P969" s="1188"/>
      <c r="Q969"/>
      <c r="R969"/>
      <c r="S969"/>
      <c r="T969" s="35"/>
      <c r="U969" s="35"/>
      <c r="V969" s="35"/>
      <c r="W969" s="35"/>
      <c r="X969" s="35"/>
      <c r="Y969"/>
      <c r="Z969"/>
      <c r="AA969" s="35"/>
      <c r="AB969"/>
      <c r="AC969"/>
    </row>
    <row r="970" spans="2:29" ht="12.5">
      <c r="B970" s="1276"/>
      <c r="E970" s="43"/>
      <c r="G970"/>
      <c r="H970"/>
      <c r="I970"/>
      <c r="J970"/>
      <c r="K970"/>
      <c r="L970"/>
      <c r="M970"/>
      <c r="N970"/>
      <c r="O970"/>
      <c r="P970" s="1188"/>
      <c r="Q970"/>
      <c r="R970"/>
      <c r="S970"/>
      <c r="T970" s="35"/>
      <c r="U970" s="35"/>
      <c r="V970" s="35"/>
      <c r="W970" s="35"/>
      <c r="X970" s="35"/>
      <c r="Y970"/>
      <c r="Z970"/>
      <c r="AA970" s="35"/>
      <c r="AB970"/>
      <c r="AC970"/>
    </row>
    <row r="971" spans="2:29" ht="12.5">
      <c r="B971" s="1276"/>
      <c r="E971" s="43"/>
      <c r="G971"/>
      <c r="H971"/>
      <c r="I971"/>
      <c r="J971"/>
      <c r="K971"/>
      <c r="L971"/>
      <c r="M971"/>
      <c r="N971"/>
      <c r="O971"/>
      <c r="P971" s="1188"/>
      <c r="Q971"/>
      <c r="R971"/>
      <c r="S971"/>
      <c r="T971" s="35"/>
      <c r="U971" s="35"/>
      <c r="V971" s="35"/>
      <c r="W971" s="35"/>
      <c r="X971" s="35"/>
      <c r="Y971"/>
      <c r="Z971"/>
      <c r="AA971" s="35"/>
      <c r="AB971"/>
      <c r="AC971"/>
    </row>
    <row r="972" spans="2:29" ht="12.5">
      <c r="B972" s="1276"/>
      <c r="E972" s="43"/>
      <c r="G972"/>
      <c r="H972"/>
      <c r="I972"/>
      <c r="J972"/>
      <c r="K972"/>
      <c r="L972"/>
      <c r="M972"/>
      <c r="N972"/>
      <c r="O972"/>
      <c r="P972" s="1188"/>
      <c r="Q972"/>
      <c r="R972"/>
      <c r="S972"/>
      <c r="T972" s="35"/>
      <c r="U972" s="35"/>
      <c r="V972" s="35"/>
      <c r="W972" s="35"/>
      <c r="X972" s="35"/>
      <c r="Y972"/>
      <c r="Z972"/>
      <c r="AA972" s="35"/>
      <c r="AB972"/>
      <c r="AC972"/>
    </row>
    <row r="973" spans="2:29" ht="12.5">
      <c r="B973" s="1276"/>
      <c r="E973" s="43"/>
      <c r="G973"/>
      <c r="H973"/>
      <c r="I973"/>
      <c r="J973"/>
      <c r="K973"/>
      <c r="L973"/>
      <c r="M973"/>
      <c r="N973"/>
      <c r="O973"/>
      <c r="P973" s="1188"/>
      <c r="Q973"/>
      <c r="R973"/>
      <c r="S973"/>
      <c r="T973" s="35"/>
      <c r="U973" s="35"/>
      <c r="V973" s="35"/>
      <c r="W973" s="35"/>
      <c r="X973" s="35"/>
      <c r="Y973"/>
      <c r="Z973"/>
      <c r="AA973" s="35"/>
      <c r="AB973"/>
      <c r="AC973"/>
    </row>
    <row r="974" spans="2:29" ht="12.5">
      <c r="B974" s="1276"/>
      <c r="E974" s="43"/>
      <c r="G974"/>
      <c r="H974"/>
      <c r="I974"/>
      <c r="J974"/>
      <c r="K974"/>
      <c r="L974"/>
      <c r="M974"/>
      <c r="N974"/>
      <c r="O974"/>
      <c r="P974" s="1188"/>
      <c r="Q974"/>
      <c r="R974"/>
      <c r="S974"/>
      <c r="T974" s="35"/>
      <c r="U974" s="35"/>
      <c r="V974" s="35"/>
      <c r="W974" s="35"/>
      <c r="X974" s="35"/>
      <c r="Y974"/>
      <c r="Z974"/>
      <c r="AA974" s="35"/>
      <c r="AB974"/>
      <c r="AC974"/>
    </row>
    <row r="975" spans="2:29" ht="12.5">
      <c r="B975" s="1276"/>
      <c r="E975" s="43"/>
      <c r="G975"/>
      <c r="H975"/>
      <c r="I975"/>
      <c r="J975"/>
      <c r="K975"/>
      <c r="L975"/>
      <c r="M975"/>
      <c r="N975"/>
      <c r="O975"/>
      <c r="P975" s="1188"/>
      <c r="Q975"/>
      <c r="R975"/>
      <c r="S975"/>
      <c r="T975" s="35"/>
      <c r="U975" s="35"/>
      <c r="V975" s="35"/>
      <c r="W975" s="35"/>
      <c r="X975" s="35"/>
      <c r="Y975"/>
      <c r="Z975"/>
      <c r="AA975" s="35"/>
      <c r="AB975"/>
      <c r="AC975"/>
    </row>
    <row r="976" spans="2:29" ht="12.5">
      <c r="B976" s="1276"/>
      <c r="E976" s="43"/>
      <c r="G976"/>
      <c r="H976"/>
      <c r="I976"/>
      <c r="J976"/>
      <c r="K976"/>
      <c r="L976"/>
      <c r="M976"/>
      <c r="N976"/>
      <c r="O976"/>
      <c r="P976" s="1188"/>
      <c r="Q976"/>
      <c r="R976"/>
      <c r="S976"/>
      <c r="T976" s="35"/>
      <c r="U976" s="35"/>
      <c r="V976" s="35"/>
      <c r="W976" s="35"/>
      <c r="X976" s="35"/>
      <c r="Y976"/>
      <c r="Z976"/>
      <c r="AA976" s="35"/>
      <c r="AB976"/>
      <c r="AC976"/>
    </row>
    <row r="977" spans="2:29" ht="12.5">
      <c r="B977" s="1276"/>
      <c r="E977" s="43"/>
      <c r="G977"/>
      <c r="H977"/>
      <c r="I977"/>
      <c r="J977"/>
      <c r="K977"/>
      <c r="L977"/>
      <c r="M977"/>
      <c r="N977"/>
      <c r="O977"/>
      <c r="P977" s="1188"/>
      <c r="Q977"/>
      <c r="R977"/>
      <c r="S977"/>
      <c r="T977" s="35"/>
      <c r="U977" s="35"/>
      <c r="V977" s="35"/>
      <c r="W977" s="35"/>
      <c r="X977" s="35"/>
      <c r="Y977"/>
      <c r="Z977"/>
      <c r="AA977" s="35"/>
      <c r="AB977"/>
      <c r="AC977"/>
    </row>
    <row r="978" spans="2:29" ht="12.5">
      <c r="B978" s="1276"/>
      <c r="E978" s="43"/>
      <c r="G978"/>
      <c r="H978"/>
      <c r="I978"/>
      <c r="J978"/>
      <c r="K978"/>
      <c r="L978"/>
      <c r="M978"/>
      <c r="N978"/>
      <c r="O978"/>
      <c r="P978" s="1188"/>
      <c r="Q978"/>
      <c r="R978"/>
      <c r="S978"/>
      <c r="T978" s="35"/>
      <c r="U978" s="35"/>
      <c r="V978" s="35"/>
      <c r="W978" s="35"/>
      <c r="X978" s="35"/>
      <c r="Y978"/>
      <c r="Z978"/>
      <c r="AA978" s="35"/>
      <c r="AB978"/>
      <c r="AC978"/>
    </row>
    <row r="979" spans="2:29" ht="12.5">
      <c r="B979" s="1276"/>
      <c r="E979" s="43"/>
      <c r="G979"/>
      <c r="H979"/>
      <c r="I979"/>
      <c r="J979"/>
      <c r="K979"/>
      <c r="L979"/>
      <c r="M979"/>
      <c r="N979"/>
      <c r="O979"/>
      <c r="P979" s="1188"/>
      <c r="Q979"/>
      <c r="R979"/>
      <c r="S979"/>
      <c r="T979" s="35"/>
      <c r="U979" s="35"/>
      <c r="V979" s="35"/>
      <c r="W979" s="35"/>
      <c r="X979" s="35"/>
      <c r="Y979"/>
      <c r="Z979"/>
      <c r="AA979" s="35"/>
      <c r="AB979"/>
      <c r="AC979"/>
    </row>
    <row r="980" spans="2:29" ht="12.5">
      <c r="B980" s="1276"/>
      <c r="E980" s="43"/>
      <c r="G980"/>
      <c r="H980"/>
      <c r="I980"/>
      <c r="J980"/>
      <c r="K980"/>
      <c r="L980"/>
      <c r="M980"/>
      <c r="N980"/>
      <c r="O980"/>
      <c r="P980" s="1188"/>
      <c r="Q980"/>
      <c r="R980"/>
      <c r="S980"/>
      <c r="T980" s="35"/>
      <c r="U980" s="35"/>
      <c r="V980" s="35"/>
      <c r="W980" s="35"/>
      <c r="X980" s="35"/>
      <c r="Y980"/>
      <c r="Z980"/>
      <c r="AA980" s="35"/>
      <c r="AB980"/>
      <c r="AC980"/>
    </row>
    <row r="981" spans="2:29" ht="12.5">
      <c r="B981" s="1276"/>
      <c r="E981" s="43"/>
      <c r="G981"/>
      <c r="H981"/>
      <c r="I981"/>
      <c r="J981"/>
      <c r="K981"/>
      <c r="L981"/>
      <c r="M981"/>
      <c r="N981"/>
      <c r="O981"/>
      <c r="P981" s="1188"/>
      <c r="Q981"/>
      <c r="R981"/>
      <c r="S981"/>
      <c r="T981" s="35"/>
      <c r="U981" s="35"/>
      <c r="V981" s="35"/>
      <c r="W981" s="35"/>
      <c r="X981" s="35"/>
      <c r="Y981"/>
      <c r="Z981"/>
      <c r="AA981" s="35"/>
      <c r="AB981"/>
      <c r="AC981"/>
    </row>
    <row r="982" spans="2:29" ht="12.5">
      <c r="B982" s="1276"/>
      <c r="E982" s="43"/>
      <c r="G982"/>
      <c r="H982"/>
      <c r="I982"/>
      <c r="J982"/>
      <c r="K982"/>
      <c r="L982"/>
      <c r="M982"/>
      <c r="N982"/>
      <c r="O982"/>
      <c r="P982" s="1188"/>
      <c r="Q982"/>
      <c r="R982"/>
      <c r="S982"/>
      <c r="T982" s="35"/>
      <c r="U982" s="35"/>
      <c r="V982" s="35"/>
      <c r="W982" s="35"/>
      <c r="X982" s="35"/>
      <c r="Y982"/>
      <c r="Z982"/>
      <c r="AA982" s="35"/>
      <c r="AB982"/>
      <c r="AC982"/>
    </row>
    <row r="983" spans="2:29" ht="12.5">
      <c r="B983" s="1276"/>
      <c r="E983" s="43"/>
      <c r="G983"/>
      <c r="H983"/>
      <c r="I983"/>
      <c r="J983"/>
      <c r="K983"/>
      <c r="L983"/>
      <c r="M983"/>
      <c r="N983"/>
      <c r="O983"/>
      <c r="P983" s="1188"/>
      <c r="Q983"/>
      <c r="R983"/>
      <c r="S983"/>
      <c r="T983" s="35"/>
      <c r="U983" s="35"/>
      <c r="V983" s="35"/>
      <c r="W983" s="35"/>
      <c r="X983" s="35"/>
      <c r="Y983"/>
      <c r="Z983"/>
      <c r="AA983" s="35"/>
      <c r="AB983"/>
      <c r="AC983"/>
    </row>
    <row r="984" spans="2:29" ht="12.5">
      <c r="B984" s="1276"/>
      <c r="E984" s="43"/>
      <c r="G984"/>
      <c r="H984"/>
      <c r="I984"/>
      <c r="J984"/>
      <c r="K984"/>
      <c r="L984"/>
      <c r="M984"/>
      <c r="N984"/>
      <c r="O984"/>
      <c r="P984" s="1188"/>
      <c r="Q984"/>
      <c r="R984"/>
      <c r="S984"/>
      <c r="T984" s="35"/>
      <c r="U984" s="35"/>
      <c r="V984" s="35"/>
      <c r="W984" s="35"/>
      <c r="X984" s="35"/>
      <c r="Y984"/>
      <c r="Z984"/>
      <c r="AA984" s="35"/>
      <c r="AB984"/>
      <c r="AC984"/>
    </row>
    <row r="985" spans="2:29" ht="12.5">
      <c r="B985" s="1276"/>
      <c r="E985" s="43"/>
      <c r="G985"/>
      <c r="H985"/>
      <c r="I985"/>
      <c r="J985"/>
      <c r="K985"/>
      <c r="L985"/>
      <c r="M985"/>
      <c r="N985"/>
      <c r="O985"/>
      <c r="P985" s="1188"/>
      <c r="Q985"/>
      <c r="R985"/>
      <c r="S985"/>
      <c r="T985" s="35"/>
      <c r="U985" s="35"/>
      <c r="V985" s="35"/>
      <c r="W985" s="35"/>
      <c r="X985" s="35"/>
      <c r="Y985"/>
      <c r="Z985"/>
      <c r="AA985" s="35"/>
      <c r="AB985"/>
      <c r="AC985"/>
    </row>
    <row r="986" spans="2:29" ht="12.5">
      <c r="B986" s="1276"/>
      <c r="E986" s="43"/>
      <c r="G986"/>
      <c r="H986"/>
      <c r="I986"/>
      <c r="J986"/>
      <c r="K986"/>
      <c r="L986"/>
      <c r="M986"/>
      <c r="N986"/>
      <c r="O986"/>
      <c r="P986" s="1188"/>
      <c r="Q986"/>
      <c r="R986"/>
      <c r="S986"/>
      <c r="T986" s="35"/>
      <c r="U986" s="35"/>
      <c r="V986" s="35"/>
      <c r="W986" s="35"/>
      <c r="X986" s="35"/>
      <c r="Y986"/>
      <c r="Z986"/>
      <c r="AA986" s="35"/>
      <c r="AB986"/>
      <c r="AC986"/>
    </row>
    <row r="987" spans="2:29" ht="12.5">
      <c r="B987" s="1276"/>
      <c r="E987" s="43"/>
      <c r="G987"/>
      <c r="H987"/>
      <c r="I987"/>
      <c r="J987"/>
      <c r="K987"/>
      <c r="L987"/>
      <c r="M987"/>
      <c r="N987"/>
      <c r="O987"/>
      <c r="P987" s="1188"/>
      <c r="Q987"/>
      <c r="R987"/>
      <c r="S987"/>
      <c r="T987" s="35"/>
      <c r="U987" s="35"/>
      <c r="V987" s="35"/>
      <c r="W987" s="35"/>
      <c r="X987" s="35"/>
      <c r="Y987"/>
      <c r="Z987"/>
      <c r="AA987" s="35"/>
      <c r="AB987"/>
      <c r="AC987"/>
    </row>
    <row r="988" spans="2:29" ht="12.5">
      <c r="B988" s="1276"/>
      <c r="E988" s="43"/>
      <c r="G988"/>
      <c r="H988"/>
      <c r="I988"/>
      <c r="J988"/>
      <c r="K988"/>
      <c r="L988"/>
      <c r="M988"/>
      <c r="N988"/>
      <c r="O988"/>
      <c r="P988" s="1188"/>
      <c r="Q988"/>
      <c r="R988"/>
      <c r="S988"/>
      <c r="T988" s="35"/>
      <c r="U988" s="35"/>
      <c r="V988" s="35"/>
      <c r="W988" s="35"/>
      <c r="X988" s="35"/>
      <c r="Y988"/>
      <c r="Z988"/>
      <c r="AA988" s="35"/>
      <c r="AB988"/>
      <c r="AC988"/>
    </row>
    <row r="989" spans="2:29" ht="12.5">
      <c r="B989" s="1276"/>
      <c r="E989" s="43"/>
      <c r="G989"/>
      <c r="H989"/>
      <c r="I989"/>
      <c r="J989"/>
      <c r="K989"/>
      <c r="L989"/>
      <c r="M989"/>
      <c r="N989"/>
      <c r="O989"/>
      <c r="P989" s="1188"/>
      <c r="Q989"/>
      <c r="R989"/>
      <c r="S989"/>
      <c r="T989" s="35"/>
      <c r="U989" s="35"/>
      <c r="V989" s="35"/>
      <c r="W989" s="35"/>
      <c r="X989" s="35"/>
      <c r="Y989"/>
      <c r="Z989"/>
      <c r="AA989" s="35"/>
      <c r="AB989"/>
      <c r="AC989"/>
    </row>
    <row r="990" spans="2:29" ht="12.5">
      <c r="B990" s="1276"/>
      <c r="E990" s="43"/>
      <c r="G990"/>
      <c r="H990"/>
      <c r="I990"/>
      <c r="J990"/>
      <c r="K990"/>
      <c r="L990"/>
      <c r="M990"/>
      <c r="N990"/>
      <c r="O990"/>
      <c r="P990" s="1188"/>
      <c r="Q990"/>
      <c r="R990"/>
      <c r="S990"/>
      <c r="T990" s="35"/>
      <c r="U990" s="35"/>
      <c r="V990" s="35"/>
      <c r="W990" s="35"/>
      <c r="X990" s="35"/>
      <c r="Y990"/>
      <c r="Z990"/>
      <c r="AA990" s="35"/>
      <c r="AB990"/>
      <c r="AC990"/>
    </row>
    <row r="991" spans="2:29" ht="12.5">
      <c r="B991" s="1276"/>
      <c r="E991" s="43"/>
      <c r="G991"/>
      <c r="H991"/>
      <c r="I991"/>
      <c r="J991"/>
      <c r="K991"/>
      <c r="L991"/>
      <c r="M991"/>
      <c r="N991"/>
      <c r="O991"/>
      <c r="P991" s="1188"/>
      <c r="Q991"/>
      <c r="R991"/>
      <c r="S991"/>
      <c r="T991" s="35"/>
      <c r="U991" s="35"/>
      <c r="V991" s="35"/>
      <c r="W991" s="35"/>
      <c r="X991" s="35"/>
      <c r="Y991"/>
      <c r="Z991"/>
      <c r="AA991" s="35"/>
      <c r="AB991"/>
      <c r="AC991"/>
    </row>
    <row r="992" spans="2:29" ht="12.5">
      <c r="B992" s="1276"/>
      <c r="E992" s="43"/>
      <c r="G992"/>
      <c r="H992"/>
      <c r="I992"/>
      <c r="J992"/>
      <c r="K992"/>
      <c r="L992"/>
      <c r="M992"/>
      <c r="N992"/>
      <c r="O992"/>
      <c r="P992" s="1188"/>
      <c r="Q992"/>
      <c r="R992"/>
      <c r="S992"/>
      <c r="T992" s="35"/>
      <c r="U992" s="35"/>
      <c r="V992" s="35"/>
      <c r="W992" s="35"/>
      <c r="X992" s="35"/>
      <c r="Y992"/>
      <c r="Z992"/>
      <c r="AA992" s="35"/>
      <c r="AB992"/>
      <c r="AC992"/>
    </row>
    <row r="993" spans="2:29" ht="12.5">
      <c r="B993" s="1276"/>
      <c r="E993" s="43"/>
      <c r="G993"/>
      <c r="H993"/>
      <c r="I993"/>
      <c r="J993"/>
      <c r="K993"/>
      <c r="L993"/>
      <c r="M993"/>
      <c r="N993"/>
      <c r="O993"/>
      <c r="P993" s="1188"/>
      <c r="Q993"/>
      <c r="R993"/>
      <c r="S993"/>
      <c r="T993" s="35"/>
      <c r="U993" s="35"/>
      <c r="V993" s="35"/>
      <c r="W993" s="35"/>
      <c r="X993" s="35"/>
      <c r="Y993"/>
      <c r="Z993"/>
      <c r="AA993" s="35"/>
      <c r="AB993"/>
      <c r="AC993"/>
    </row>
    <row r="994" spans="2:29" ht="12.5">
      <c r="B994" s="1276"/>
      <c r="E994" s="43"/>
      <c r="G994"/>
      <c r="H994"/>
      <c r="I994"/>
      <c r="J994"/>
      <c r="K994"/>
      <c r="L994"/>
      <c r="M994"/>
      <c r="N994"/>
      <c r="O994"/>
      <c r="P994" s="1188"/>
      <c r="Q994"/>
      <c r="R994"/>
      <c r="S994"/>
      <c r="T994" s="35"/>
      <c r="U994" s="35"/>
      <c r="V994" s="35"/>
      <c r="W994" s="35"/>
      <c r="X994" s="35"/>
      <c r="Y994"/>
      <c r="Z994"/>
      <c r="AA994" s="35"/>
      <c r="AB994"/>
      <c r="AC994"/>
    </row>
    <row r="995" spans="2:29" ht="12.5">
      <c r="B995" s="1276"/>
      <c r="E995" s="43"/>
      <c r="G995"/>
      <c r="H995"/>
      <c r="I995"/>
      <c r="J995"/>
      <c r="K995"/>
      <c r="L995"/>
      <c r="M995"/>
      <c r="N995"/>
      <c r="O995"/>
      <c r="P995" s="1188"/>
      <c r="Q995"/>
      <c r="R995"/>
      <c r="S995"/>
      <c r="T995" s="35"/>
      <c r="U995" s="35"/>
      <c r="V995" s="35"/>
      <c r="W995" s="35"/>
      <c r="X995" s="35"/>
      <c r="Y995"/>
      <c r="Z995"/>
      <c r="AA995" s="35"/>
      <c r="AB995"/>
      <c r="AC995"/>
    </row>
    <row r="996" spans="2:29" ht="12.5">
      <c r="B996" s="1276"/>
      <c r="E996" s="43"/>
      <c r="G996"/>
      <c r="H996"/>
      <c r="I996"/>
      <c r="J996"/>
      <c r="K996"/>
      <c r="L996"/>
      <c r="M996"/>
      <c r="N996"/>
      <c r="O996"/>
      <c r="P996" s="1188"/>
      <c r="Q996"/>
      <c r="R996"/>
      <c r="S996"/>
      <c r="T996" s="35"/>
      <c r="U996" s="35"/>
      <c r="V996" s="35"/>
      <c r="W996" s="35"/>
      <c r="X996" s="35"/>
      <c r="Y996"/>
      <c r="Z996"/>
      <c r="AA996" s="35"/>
      <c r="AB996"/>
      <c r="AC996"/>
    </row>
    <row r="997" spans="2:29" ht="12.5">
      <c r="B997" s="1276"/>
      <c r="E997" s="43"/>
      <c r="G997"/>
      <c r="H997"/>
      <c r="I997"/>
      <c r="J997"/>
      <c r="K997"/>
      <c r="L997"/>
      <c r="M997"/>
      <c r="N997"/>
      <c r="O997"/>
      <c r="P997" s="1188"/>
      <c r="Q997"/>
      <c r="R997"/>
      <c r="S997"/>
      <c r="T997" s="35"/>
      <c r="U997" s="35"/>
      <c r="V997" s="35"/>
      <c r="W997" s="35"/>
      <c r="X997" s="35"/>
      <c r="Y997"/>
      <c r="Z997"/>
      <c r="AA997" s="35"/>
      <c r="AB997"/>
      <c r="AC997"/>
    </row>
    <row r="998" spans="2:29" ht="12.5">
      <c r="B998" s="1276"/>
      <c r="E998" s="43"/>
      <c r="G998"/>
      <c r="H998"/>
      <c r="I998"/>
      <c r="J998"/>
      <c r="K998"/>
      <c r="L998"/>
      <c r="M998"/>
      <c r="N998"/>
      <c r="O998"/>
      <c r="P998" s="1188"/>
      <c r="Q998"/>
      <c r="R998"/>
      <c r="S998"/>
      <c r="T998" s="35"/>
      <c r="U998" s="35"/>
      <c r="V998" s="35"/>
      <c r="W998" s="35"/>
      <c r="X998" s="35"/>
      <c r="Y998"/>
      <c r="Z998"/>
      <c r="AA998" s="35"/>
      <c r="AB998"/>
      <c r="AC998"/>
    </row>
    <row r="999" spans="2:29" ht="12.5">
      <c r="B999" s="1276"/>
      <c r="E999" s="43"/>
      <c r="G999"/>
      <c r="H999"/>
      <c r="I999"/>
      <c r="J999"/>
      <c r="K999"/>
      <c r="L999"/>
      <c r="M999"/>
      <c r="N999"/>
      <c r="O999"/>
      <c r="P999" s="1188"/>
      <c r="Q999"/>
      <c r="R999"/>
      <c r="S999"/>
      <c r="T999" s="35"/>
      <c r="U999" s="35"/>
      <c r="V999" s="35"/>
      <c r="W999" s="35"/>
      <c r="X999" s="35"/>
      <c r="Y999"/>
      <c r="Z999"/>
      <c r="AA999" s="35"/>
      <c r="AB999"/>
      <c r="AC999"/>
    </row>
    <row r="1000" spans="2:29" ht="12.5">
      <c r="B1000" s="1276"/>
      <c r="E1000" s="43"/>
      <c r="G1000"/>
      <c r="H1000"/>
      <c r="I1000"/>
      <c r="J1000"/>
      <c r="K1000"/>
      <c r="L1000"/>
      <c r="M1000"/>
      <c r="N1000"/>
      <c r="O1000"/>
      <c r="P1000" s="1188"/>
      <c r="Q1000"/>
      <c r="R1000"/>
      <c r="S1000"/>
      <c r="T1000" s="35"/>
      <c r="U1000" s="35"/>
      <c r="V1000" s="35"/>
      <c r="W1000" s="35"/>
      <c r="X1000" s="35"/>
      <c r="Y1000"/>
      <c r="Z1000"/>
      <c r="AA1000" s="35"/>
      <c r="AB1000"/>
      <c r="AC1000"/>
    </row>
    <row r="1001" spans="2:29" ht="12.5">
      <c r="B1001" s="1276"/>
      <c r="E1001" s="43"/>
      <c r="G1001"/>
      <c r="H1001"/>
      <c r="I1001"/>
      <c r="J1001"/>
      <c r="K1001"/>
      <c r="L1001"/>
      <c r="M1001"/>
      <c r="N1001"/>
      <c r="O1001"/>
      <c r="P1001" s="1188"/>
      <c r="Q1001"/>
      <c r="R1001"/>
      <c r="S1001"/>
      <c r="T1001" s="35"/>
      <c r="U1001" s="35"/>
      <c r="V1001" s="35"/>
      <c r="W1001" s="35"/>
      <c r="X1001" s="35"/>
      <c r="Y1001"/>
      <c r="Z1001"/>
      <c r="AA1001" s="35"/>
      <c r="AB1001"/>
      <c r="AC1001"/>
    </row>
    <row r="1002" spans="2:29" ht="12.5">
      <c r="B1002" s="1276"/>
      <c r="E1002" s="43"/>
      <c r="G1002"/>
      <c r="H1002"/>
      <c r="I1002"/>
      <c r="J1002"/>
      <c r="K1002"/>
      <c r="L1002"/>
      <c r="M1002"/>
      <c r="N1002"/>
      <c r="O1002"/>
      <c r="P1002" s="1188"/>
      <c r="Q1002"/>
      <c r="R1002"/>
      <c r="S1002"/>
      <c r="T1002" s="35"/>
      <c r="U1002" s="35"/>
      <c r="V1002" s="35"/>
      <c r="W1002" s="35"/>
      <c r="X1002" s="35"/>
      <c r="Y1002"/>
      <c r="Z1002"/>
      <c r="AA1002" s="35"/>
      <c r="AB1002"/>
      <c r="AC1002"/>
    </row>
    <row r="1003" spans="2:29" ht="12.5">
      <c r="B1003" s="1276"/>
      <c r="E1003" s="43"/>
      <c r="G1003"/>
      <c r="H1003"/>
      <c r="I1003"/>
      <c r="J1003"/>
      <c r="K1003"/>
      <c r="L1003"/>
      <c r="M1003"/>
      <c r="N1003"/>
      <c r="O1003"/>
      <c r="P1003" s="1188"/>
      <c r="Q1003"/>
      <c r="R1003"/>
      <c r="S1003"/>
      <c r="T1003" s="35"/>
      <c r="U1003" s="35"/>
      <c r="V1003" s="35"/>
      <c r="W1003" s="35"/>
      <c r="X1003" s="35"/>
      <c r="Y1003"/>
      <c r="Z1003"/>
      <c r="AA1003" s="35"/>
      <c r="AB1003"/>
      <c r="AC1003"/>
    </row>
    <row r="1004" spans="2:29" ht="12.5">
      <c r="B1004" s="1276"/>
      <c r="E1004" s="43"/>
      <c r="G1004"/>
      <c r="H1004"/>
      <c r="I1004"/>
      <c r="J1004"/>
      <c r="K1004"/>
      <c r="L1004"/>
      <c r="M1004"/>
      <c r="N1004"/>
      <c r="O1004"/>
      <c r="P1004" s="1188"/>
      <c r="Q1004"/>
      <c r="R1004"/>
      <c r="S1004"/>
      <c r="T1004" s="35"/>
      <c r="U1004" s="35"/>
      <c r="V1004" s="35"/>
      <c r="W1004" s="35"/>
      <c r="X1004" s="35"/>
      <c r="Y1004"/>
      <c r="Z1004"/>
      <c r="AA1004" s="35"/>
      <c r="AB1004"/>
      <c r="AC1004"/>
    </row>
    <row r="1005" spans="2:29" ht="12.5">
      <c r="B1005" s="1276"/>
      <c r="E1005" s="43"/>
      <c r="G1005"/>
      <c r="H1005"/>
      <c r="I1005"/>
      <c r="J1005"/>
      <c r="K1005"/>
      <c r="L1005"/>
      <c r="M1005"/>
      <c r="N1005"/>
      <c r="O1005"/>
      <c r="P1005" s="1188"/>
      <c r="Q1005"/>
      <c r="R1005"/>
      <c r="S1005"/>
      <c r="T1005" s="35"/>
      <c r="U1005" s="35"/>
      <c r="V1005" s="35"/>
      <c r="W1005" s="35"/>
      <c r="X1005" s="35"/>
      <c r="Y1005"/>
      <c r="Z1005"/>
      <c r="AA1005" s="35"/>
      <c r="AB1005"/>
      <c r="AC1005"/>
    </row>
    <row r="1006" spans="2:29" ht="12.5">
      <c r="B1006" s="1276"/>
      <c r="E1006" s="43"/>
      <c r="G1006"/>
      <c r="H1006"/>
      <c r="I1006"/>
      <c r="J1006"/>
      <c r="K1006"/>
      <c r="L1006"/>
      <c r="M1006"/>
      <c r="N1006"/>
      <c r="O1006"/>
      <c r="P1006" s="1188"/>
      <c r="Q1006"/>
      <c r="R1006"/>
      <c r="S1006"/>
      <c r="T1006" s="35"/>
      <c r="U1006" s="35"/>
      <c r="V1006" s="35"/>
      <c r="W1006" s="35"/>
      <c r="X1006" s="35"/>
      <c r="Y1006"/>
      <c r="Z1006"/>
      <c r="AA1006" s="35"/>
      <c r="AB1006"/>
      <c r="AC1006"/>
    </row>
    <row r="1007" spans="2:29" ht="12.5">
      <c r="B1007" s="1276"/>
      <c r="E1007" s="43"/>
      <c r="G1007"/>
      <c r="H1007"/>
      <c r="I1007"/>
      <c r="J1007"/>
      <c r="K1007"/>
      <c r="L1007"/>
      <c r="M1007"/>
      <c r="N1007"/>
      <c r="O1007"/>
      <c r="P1007" s="1188"/>
      <c r="Q1007"/>
      <c r="R1007"/>
      <c r="S1007"/>
      <c r="T1007" s="35"/>
      <c r="U1007" s="35"/>
      <c r="V1007" s="35"/>
      <c r="W1007" s="35"/>
      <c r="X1007" s="35"/>
      <c r="Y1007"/>
      <c r="Z1007"/>
      <c r="AA1007" s="35"/>
      <c r="AB1007"/>
      <c r="AC1007"/>
    </row>
    <row r="1008" spans="2:29" ht="12.5">
      <c r="B1008" s="1276"/>
      <c r="E1008" s="43"/>
      <c r="G1008"/>
      <c r="H1008"/>
      <c r="I1008"/>
      <c r="J1008"/>
      <c r="K1008"/>
      <c r="L1008"/>
      <c r="M1008"/>
      <c r="N1008"/>
      <c r="O1008"/>
      <c r="P1008" s="1188"/>
      <c r="Q1008"/>
      <c r="R1008"/>
      <c r="S1008"/>
      <c r="T1008" s="35"/>
      <c r="U1008" s="35"/>
      <c r="V1008" s="35"/>
      <c r="W1008" s="35"/>
      <c r="X1008" s="35"/>
      <c r="Y1008"/>
      <c r="Z1008"/>
      <c r="AA1008" s="35"/>
      <c r="AB1008"/>
      <c r="AC1008"/>
    </row>
    <row r="1009" spans="1:29" ht="12.5">
      <c r="B1009" s="1276"/>
      <c r="E1009" s="43"/>
      <c r="G1009"/>
      <c r="H1009"/>
      <c r="I1009"/>
      <c r="J1009"/>
      <c r="K1009"/>
      <c r="L1009"/>
      <c r="M1009"/>
      <c r="N1009"/>
      <c r="O1009"/>
      <c r="P1009" s="1188"/>
      <c r="Q1009"/>
      <c r="R1009"/>
      <c r="S1009"/>
      <c r="T1009" s="35"/>
      <c r="U1009" s="35"/>
      <c r="V1009" s="35"/>
      <c r="W1009" s="35"/>
      <c r="X1009" s="35"/>
      <c r="Y1009"/>
      <c r="Z1009"/>
      <c r="AA1009" s="35"/>
      <c r="AB1009"/>
      <c r="AC1009"/>
    </row>
    <row r="1013" spans="1:29" ht="15.5">
      <c r="A1013" s="1190" t="s">
        <v>3177</v>
      </c>
    </row>
    <row r="1015" spans="1:29" ht="46">
      <c r="A1015" s="492" t="s">
        <v>176</v>
      </c>
      <c r="B1015" s="492" t="s">
        <v>1838</v>
      </c>
      <c r="C1015" s="492" t="s">
        <v>3071</v>
      </c>
      <c r="D1015" s="1170" t="s">
        <v>3184</v>
      </c>
      <c r="E1015" s="492" t="s">
        <v>3072</v>
      </c>
      <c r="F1015" s="507" t="s">
        <v>3190</v>
      </c>
      <c r="G1015" s="492" t="s">
        <v>3131</v>
      </c>
      <c r="H1015" s="1131" t="s">
        <v>132</v>
      </c>
      <c r="I1015" s="1131" t="s">
        <v>23</v>
      </c>
      <c r="J1015" s="1131" t="s">
        <v>124</v>
      </c>
      <c r="K1015" s="1131" t="s">
        <v>983</v>
      </c>
      <c r="L1015" s="1131" t="s">
        <v>100</v>
      </c>
      <c r="M1015" s="1131" t="s">
        <v>982</v>
      </c>
      <c r="N1015" s="1131" t="s">
        <v>3128</v>
      </c>
      <c r="O1015" s="1131" t="s">
        <v>3085</v>
      </c>
      <c r="P1015" s="1131" t="s">
        <v>2870</v>
      </c>
      <c r="Q1015" s="1131" t="s">
        <v>3086</v>
      </c>
      <c r="R1015" s="1131" t="s">
        <v>3087</v>
      </c>
      <c r="S1015" s="1131" t="s">
        <v>3088</v>
      </c>
      <c r="T1015" s="1131" t="s">
        <v>3130</v>
      </c>
      <c r="U1015" s="1131" t="s">
        <v>3129</v>
      </c>
      <c r="V1015" s="1131" t="s">
        <v>133</v>
      </c>
      <c r="W1015" s="1131" t="s">
        <v>254</v>
      </c>
      <c r="X1015" s="1131" t="s">
        <v>126</v>
      </c>
    </row>
    <row r="1016" spans="1:29">
      <c r="B1016" s="1276"/>
      <c r="E1016" s="43"/>
      <c r="G1016" s="157"/>
      <c r="H1016" s="157"/>
      <c r="I1016" s="157"/>
      <c r="J1016" s="1183"/>
    </row>
    <row r="1017" spans="1:29">
      <c r="B1017" s="1276"/>
      <c r="E1017" s="43"/>
      <c r="G1017" s="157"/>
      <c r="H1017" s="157"/>
      <c r="I1017" s="157"/>
      <c r="J1017" s="1183"/>
    </row>
    <row r="1018" spans="1:29">
      <c r="B1018" s="1276"/>
      <c r="E1018" s="43"/>
      <c r="G1018" s="157"/>
      <c r="H1018" s="157"/>
      <c r="I1018" s="157"/>
      <c r="J1018" s="1183"/>
    </row>
    <row r="1019" spans="1:29">
      <c r="B1019" s="1276"/>
      <c r="E1019" s="43"/>
      <c r="G1019" s="157"/>
      <c r="H1019" s="157"/>
      <c r="I1019" s="157"/>
      <c r="J1019" s="1183"/>
    </row>
    <row r="1020" spans="1:29">
      <c r="B1020" s="1276"/>
      <c r="E1020" s="43"/>
      <c r="G1020" s="157"/>
      <c r="H1020" s="157"/>
      <c r="I1020" s="157"/>
      <c r="J1020" s="1183"/>
    </row>
    <row r="1021" spans="1:29">
      <c r="B1021" s="1276"/>
      <c r="E1021" s="43"/>
      <c r="G1021" s="157"/>
      <c r="H1021" s="157"/>
      <c r="I1021" s="157"/>
      <c r="J1021" s="1183"/>
    </row>
    <row r="1022" spans="1:29">
      <c r="B1022" s="1276"/>
      <c r="E1022" s="43"/>
      <c r="G1022" s="157"/>
      <c r="H1022" s="157"/>
      <c r="I1022" s="157"/>
      <c r="J1022" s="1183"/>
    </row>
    <row r="1023" spans="1:29">
      <c r="B1023" s="1276"/>
      <c r="E1023" s="43"/>
      <c r="G1023" s="157"/>
      <c r="H1023" s="157"/>
      <c r="I1023" s="157"/>
      <c r="J1023" s="1183"/>
    </row>
    <row r="1024" spans="1:29">
      <c r="B1024" s="1276"/>
      <c r="E1024" s="43"/>
      <c r="G1024" s="157"/>
      <c r="H1024" s="157"/>
      <c r="I1024" s="157"/>
      <c r="J1024" s="1183"/>
    </row>
    <row r="1025" spans="2:10">
      <c r="B1025" s="1276"/>
      <c r="E1025" s="43"/>
      <c r="G1025" s="157"/>
      <c r="H1025" s="157"/>
      <c r="I1025" s="157"/>
      <c r="J1025" s="1183"/>
    </row>
    <row r="1026" spans="2:10">
      <c r="B1026" s="1276"/>
      <c r="E1026" s="43"/>
      <c r="G1026" s="157"/>
      <c r="H1026" s="157"/>
      <c r="I1026" s="157"/>
      <c r="J1026" s="1183"/>
    </row>
    <row r="1027" spans="2:10">
      <c r="B1027" s="1276"/>
      <c r="E1027" s="43"/>
      <c r="G1027" s="157"/>
      <c r="H1027" s="157"/>
      <c r="I1027" s="157"/>
      <c r="J1027" s="1183"/>
    </row>
    <row r="1028" spans="2:10">
      <c r="B1028" s="1276"/>
      <c r="E1028" s="43"/>
      <c r="G1028" s="157"/>
      <c r="H1028" s="157"/>
      <c r="I1028" s="157"/>
      <c r="J1028" s="1183"/>
    </row>
    <row r="1029" spans="2:10">
      <c r="B1029" s="1276"/>
      <c r="E1029" s="43"/>
      <c r="G1029" s="157"/>
      <c r="H1029" s="157"/>
      <c r="I1029" s="157"/>
      <c r="J1029" s="1183"/>
    </row>
    <row r="1030" spans="2:10">
      <c r="B1030" s="1276"/>
      <c r="E1030" s="43"/>
      <c r="G1030" s="157"/>
      <c r="H1030" s="157"/>
      <c r="I1030" s="157"/>
      <c r="J1030" s="1183"/>
    </row>
    <row r="1031" spans="2:10">
      <c r="B1031" s="1276"/>
      <c r="E1031" s="43"/>
      <c r="G1031" s="157"/>
      <c r="H1031" s="157"/>
      <c r="I1031" s="157"/>
      <c r="J1031" s="1183"/>
    </row>
    <row r="1032" spans="2:10">
      <c r="B1032" s="1276"/>
      <c r="E1032" s="43"/>
      <c r="G1032" s="157"/>
      <c r="H1032" s="157"/>
      <c r="I1032" s="157"/>
      <c r="J1032" s="1183"/>
    </row>
    <row r="1033" spans="2:10">
      <c r="B1033" s="1276"/>
      <c r="E1033" s="43"/>
      <c r="G1033" s="157"/>
      <c r="H1033" s="157"/>
      <c r="I1033" s="157"/>
      <c r="J1033" s="1183"/>
    </row>
    <row r="1034" spans="2:10">
      <c r="B1034" s="1276"/>
      <c r="E1034" s="43"/>
      <c r="G1034" s="157"/>
      <c r="H1034" s="157"/>
      <c r="I1034" s="157"/>
      <c r="J1034" s="1183"/>
    </row>
    <row r="1035" spans="2:10">
      <c r="B1035" s="1276"/>
      <c r="E1035" s="43"/>
      <c r="G1035" s="157"/>
      <c r="H1035" s="157"/>
      <c r="I1035" s="157"/>
      <c r="J1035" s="1183"/>
    </row>
    <row r="1036" spans="2:10">
      <c r="B1036" s="1276"/>
      <c r="E1036" s="43"/>
      <c r="G1036" s="157"/>
      <c r="H1036" s="157"/>
      <c r="I1036" s="157"/>
      <c r="J1036" s="1183"/>
    </row>
    <row r="1037" spans="2:10">
      <c r="B1037" s="1276"/>
      <c r="E1037" s="43"/>
      <c r="G1037" s="157"/>
      <c r="H1037" s="157"/>
      <c r="I1037" s="157"/>
      <c r="J1037" s="1183"/>
    </row>
    <row r="1038" spans="2:10">
      <c r="B1038" s="1276"/>
      <c r="E1038" s="43"/>
      <c r="G1038" s="157"/>
      <c r="H1038" s="157"/>
      <c r="I1038" s="157"/>
      <c r="J1038" s="1183"/>
    </row>
    <row r="1039" spans="2:10">
      <c r="B1039" s="1276"/>
      <c r="E1039" s="43"/>
      <c r="G1039" s="157"/>
      <c r="H1039" s="157"/>
      <c r="I1039" s="157"/>
      <c r="J1039" s="1183"/>
    </row>
    <row r="1040" spans="2:10">
      <c r="B1040" s="1276"/>
      <c r="E1040" s="43"/>
      <c r="G1040" s="157"/>
      <c r="H1040" s="157"/>
      <c r="I1040" s="157"/>
      <c r="J1040" s="1183"/>
    </row>
    <row r="1041" spans="2:10">
      <c r="B1041" s="1276"/>
      <c r="E1041" s="43"/>
      <c r="G1041" s="157"/>
      <c r="H1041" s="157"/>
      <c r="I1041" s="157"/>
      <c r="J1041" s="1183"/>
    </row>
    <row r="1042" spans="2:10">
      <c r="B1042" s="1276"/>
      <c r="E1042" s="43"/>
      <c r="G1042" s="157"/>
      <c r="H1042" s="157"/>
      <c r="I1042" s="157"/>
      <c r="J1042" s="1183"/>
    </row>
    <row r="1043" spans="2:10">
      <c r="B1043" s="1276"/>
      <c r="E1043" s="43"/>
      <c r="G1043" s="157"/>
      <c r="H1043" s="157"/>
      <c r="I1043" s="157"/>
      <c r="J1043" s="1183"/>
    </row>
    <row r="1044" spans="2:10">
      <c r="B1044" s="1276"/>
      <c r="E1044" s="43"/>
      <c r="G1044" s="157"/>
      <c r="H1044" s="157"/>
      <c r="I1044" s="157"/>
      <c r="J1044" s="1183"/>
    </row>
    <row r="1045" spans="2:10">
      <c r="B1045" s="1276"/>
      <c r="E1045" s="43"/>
      <c r="G1045" s="157"/>
      <c r="H1045" s="157"/>
      <c r="I1045" s="157"/>
      <c r="J1045" s="1183"/>
    </row>
    <row r="1046" spans="2:10">
      <c r="B1046" s="1276"/>
      <c r="E1046" s="43"/>
      <c r="G1046" s="157"/>
      <c r="H1046" s="157"/>
      <c r="I1046" s="157"/>
      <c r="J1046" s="1183"/>
    </row>
    <row r="1047" spans="2:10">
      <c r="B1047" s="1276"/>
      <c r="E1047" s="43"/>
      <c r="G1047" s="157"/>
      <c r="H1047" s="157"/>
      <c r="I1047" s="157"/>
      <c r="J1047" s="1183"/>
    </row>
    <row r="1048" spans="2:10">
      <c r="B1048" s="1276"/>
      <c r="E1048" s="43"/>
      <c r="G1048" s="157"/>
      <c r="H1048" s="157"/>
      <c r="I1048" s="157"/>
      <c r="J1048" s="1183"/>
    </row>
    <row r="1049" spans="2:10">
      <c r="B1049" s="1276"/>
      <c r="E1049" s="43"/>
      <c r="G1049" s="157"/>
      <c r="H1049" s="157"/>
      <c r="I1049" s="157"/>
      <c r="J1049" s="1183"/>
    </row>
    <row r="1050" spans="2:10">
      <c r="B1050" s="1276"/>
      <c r="E1050" s="43"/>
      <c r="G1050" s="157"/>
      <c r="H1050" s="157"/>
      <c r="I1050" s="157"/>
      <c r="J1050" s="1183"/>
    </row>
    <row r="1051" spans="2:10">
      <c r="B1051" s="1276"/>
      <c r="E1051" s="43"/>
      <c r="G1051" s="157"/>
      <c r="H1051" s="157"/>
      <c r="I1051" s="157"/>
      <c r="J1051" s="1183"/>
    </row>
    <row r="1052" spans="2:10">
      <c r="B1052" s="1276"/>
      <c r="E1052" s="43"/>
      <c r="G1052" s="157"/>
      <c r="H1052" s="157"/>
      <c r="I1052" s="157"/>
      <c r="J1052" s="1183"/>
    </row>
    <row r="1053" spans="2:10">
      <c r="B1053" s="1276"/>
      <c r="E1053" s="43"/>
      <c r="G1053" s="157"/>
      <c r="H1053" s="157"/>
      <c r="I1053" s="157"/>
      <c r="J1053" s="1183"/>
    </row>
    <row r="1054" spans="2:10">
      <c r="B1054" s="1276"/>
      <c r="E1054" s="43"/>
      <c r="G1054" s="157"/>
      <c r="H1054" s="157"/>
      <c r="I1054" s="157"/>
      <c r="J1054" s="1183"/>
    </row>
    <row r="1055" spans="2:10">
      <c r="B1055" s="1276"/>
      <c r="E1055" s="43"/>
      <c r="G1055" s="157"/>
      <c r="H1055" s="157"/>
      <c r="I1055" s="157"/>
      <c r="J1055" s="1183"/>
    </row>
    <row r="1056" spans="2:10">
      <c r="B1056" s="1276"/>
      <c r="E1056" s="43"/>
      <c r="G1056" s="157"/>
      <c r="H1056" s="157"/>
      <c r="I1056" s="157"/>
      <c r="J1056" s="1183"/>
    </row>
    <row r="1057" spans="2:10">
      <c r="B1057" s="1276"/>
      <c r="E1057" s="43"/>
      <c r="G1057" s="157"/>
      <c r="H1057" s="157"/>
      <c r="I1057" s="157"/>
      <c r="J1057" s="1183"/>
    </row>
    <row r="1058" spans="2:10">
      <c r="B1058" s="1276"/>
      <c r="E1058" s="43"/>
      <c r="G1058" s="157"/>
      <c r="H1058" s="157"/>
      <c r="I1058" s="157"/>
      <c r="J1058" s="1183"/>
    </row>
    <row r="1059" spans="2:10">
      <c r="B1059" s="1276"/>
      <c r="E1059" s="43"/>
      <c r="G1059" s="157"/>
      <c r="H1059" s="157"/>
      <c r="I1059" s="157"/>
      <c r="J1059" s="1183"/>
    </row>
    <row r="1060" spans="2:10">
      <c r="B1060" s="1276"/>
      <c r="E1060" s="43"/>
      <c r="G1060" s="157"/>
      <c r="H1060" s="157"/>
      <c r="I1060" s="157"/>
      <c r="J1060" s="1183"/>
    </row>
    <row r="1061" spans="2:10">
      <c r="B1061" s="1276"/>
      <c r="E1061" s="43"/>
      <c r="G1061" s="157"/>
      <c r="H1061" s="157"/>
      <c r="I1061" s="157"/>
      <c r="J1061" s="1183"/>
    </row>
    <row r="1062" spans="2:10">
      <c r="B1062" s="1276"/>
      <c r="E1062" s="43"/>
      <c r="G1062" s="157"/>
      <c r="H1062" s="157"/>
      <c r="I1062" s="157"/>
      <c r="J1062" s="1183"/>
    </row>
    <row r="1063" spans="2:10">
      <c r="B1063" s="1276"/>
      <c r="E1063" s="43"/>
      <c r="G1063" s="157"/>
      <c r="H1063" s="157"/>
      <c r="I1063" s="157"/>
      <c r="J1063" s="1183"/>
    </row>
    <row r="1064" spans="2:10">
      <c r="B1064" s="1276"/>
      <c r="E1064" s="43"/>
      <c r="G1064" s="157"/>
      <c r="H1064" s="157"/>
      <c r="I1064" s="157"/>
      <c r="J1064" s="1183"/>
    </row>
    <row r="1065" spans="2:10">
      <c r="B1065" s="1276"/>
      <c r="E1065" s="43"/>
      <c r="G1065" s="157"/>
      <c r="H1065" s="157"/>
      <c r="I1065" s="157"/>
      <c r="J1065" s="1183"/>
    </row>
    <row r="1066" spans="2:10">
      <c r="B1066" s="1276"/>
      <c r="E1066" s="43"/>
      <c r="G1066" s="157"/>
      <c r="H1066" s="157"/>
      <c r="I1066" s="157"/>
      <c r="J1066" s="1183"/>
    </row>
    <row r="1067" spans="2:10">
      <c r="B1067" s="1276"/>
      <c r="E1067" s="43"/>
      <c r="G1067" s="157"/>
      <c r="H1067" s="157"/>
      <c r="I1067" s="157"/>
      <c r="J1067" s="1183"/>
    </row>
    <row r="1068" spans="2:10">
      <c r="B1068" s="1276"/>
      <c r="E1068" s="43"/>
      <c r="G1068" s="157"/>
      <c r="H1068" s="157"/>
      <c r="I1068" s="157"/>
      <c r="J1068" s="1183"/>
    </row>
    <row r="1069" spans="2:10">
      <c r="B1069" s="1276"/>
      <c r="E1069" s="43"/>
      <c r="G1069" s="157"/>
      <c r="H1069" s="157"/>
      <c r="I1069" s="157"/>
      <c r="J1069" s="1183"/>
    </row>
    <row r="1070" spans="2:10">
      <c r="B1070" s="1276"/>
      <c r="E1070" s="43"/>
      <c r="G1070" s="157"/>
      <c r="H1070" s="157"/>
      <c r="I1070" s="157"/>
      <c r="J1070" s="1183"/>
    </row>
    <row r="1071" spans="2:10">
      <c r="B1071" s="1276"/>
      <c r="E1071" s="43"/>
      <c r="G1071" s="157"/>
      <c r="H1071" s="157"/>
      <c r="I1071" s="157"/>
      <c r="J1071" s="1183"/>
    </row>
    <row r="1072" spans="2:10">
      <c r="B1072" s="1276"/>
      <c r="E1072" s="43"/>
      <c r="G1072" s="157"/>
      <c r="H1072" s="157"/>
      <c r="I1072" s="157"/>
      <c r="J1072" s="1183"/>
    </row>
    <row r="1073" spans="2:10">
      <c r="B1073" s="1276"/>
      <c r="E1073" s="43"/>
      <c r="G1073" s="157"/>
      <c r="H1073" s="157"/>
      <c r="I1073" s="157"/>
      <c r="J1073" s="1183"/>
    </row>
    <row r="1074" spans="2:10">
      <c r="B1074" s="1276"/>
      <c r="E1074" s="43"/>
      <c r="G1074" s="157"/>
      <c r="H1074" s="157"/>
      <c r="I1074" s="157"/>
      <c r="J1074" s="1183"/>
    </row>
    <row r="1075" spans="2:10">
      <c r="B1075" s="1276"/>
      <c r="E1075" s="43"/>
      <c r="G1075" s="157"/>
      <c r="H1075" s="157"/>
      <c r="I1075" s="157"/>
      <c r="J1075" s="1183"/>
    </row>
    <row r="1076" spans="2:10">
      <c r="B1076" s="1276"/>
      <c r="E1076" s="43"/>
      <c r="G1076" s="157"/>
      <c r="H1076" s="157"/>
      <c r="I1076" s="157"/>
      <c r="J1076" s="1183"/>
    </row>
    <row r="1077" spans="2:10">
      <c r="B1077" s="1276"/>
      <c r="E1077" s="43"/>
      <c r="G1077" s="157"/>
      <c r="H1077" s="157"/>
      <c r="I1077" s="157"/>
      <c r="J1077" s="1183"/>
    </row>
    <row r="1078" spans="2:10">
      <c r="B1078" s="1276"/>
      <c r="E1078" s="43"/>
      <c r="G1078" s="157"/>
      <c r="H1078" s="157"/>
      <c r="I1078" s="157"/>
      <c r="J1078" s="1183"/>
    </row>
    <row r="1079" spans="2:10">
      <c r="B1079" s="1276"/>
      <c r="E1079" s="43"/>
      <c r="G1079" s="157"/>
      <c r="H1079" s="157"/>
      <c r="I1079" s="157"/>
      <c r="J1079" s="1183"/>
    </row>
    <row r="1080" spans="2:10">
      <c r="B1080" s="1276"/>
      <c r="E1080" s="43"/>
      <c r="G1080" s="157"/>
      <c r="H1080" s="157"/>
      <c r="I1080" s="157"/>
      <c r="J1080" s="1183"/>
    </row>
    <row r="1081" spans="2:10">
      <c r="B1081" s="1276"/>
      <c r="E1081" s="43"/>
      <c r="G1081" s="157"/>
      <c r="H1081" s="157"/>
      <c r="I1081" s="157"/>
      <c r="J1081" s="1183"/>
    </row>
    <row r="1082" spans="2:10">
      <c r="B1082" s="1276"/>
      <c r="E1082" s="43"/>
      <c r="G1082" s="157"/>
      <c r="H1082" s="157"/>
      <c r="I1082" s="157"/>
      <c r="J1082" s="1183"/>
    </row>
    <row r="1083" spans="2:10">
      <c r="B1083" s="1276"/>
      <c r="E1083" s="43"/>
      <c r="G1083" s="157"/>
      <c r="H1083" s="157"/>
      <c r="I1083" s="157"/>
      <c r="J1083" s="1183"/>
    </row>
    <row r="1084" spans="2:10">
      <c r="B1084" s="1276"/>
      <c r="E1084" s="43"/>
      <c r="G1084" s="157"/>
      <c r="H1084" s="157"/>
      <c r="I1084" s="157"/>
      <c r="J1084" s="1183"/>
    </row>
    <row r="1085" spans="2:10">
      <c r="B1085" s="1276"/>
      <c r="E1085" s="43"/>
      <c r="G1085" s="157"/>
      <c r="H1085" s="157"/>
      <c r="I1085" s="157"/>
      <c r="J1085" s="1183"/>
    </row>
    <row r="1086" spans="2:10">
      <c r="B1086" s="1276"/>
      <c r="E1086" s="43"/>
      <c r="G1086" s="157"/>
      <c r="H1086" s="157"/>
      <c r="I1086" s="157"/>
      <c r="J1086" s="1183"/>
    </row>
    <row r="1087" spans="2:10">
      <c r="B1087" s="1276"/>
      <c r="E1087" s="43"/>
      <c r="G1087" s="157"/>
      <c r="H1087" s="157"/>
      <c r="I1087" s="157"/>
      <c r="J1087" s="1183"/>
    </row>
    <row r="1088" spans="2:10">
      <c r="B1088" s="1276"/>
      <c r="E1088" s="43"/>
      <c r="G1088" s="157"/>
      <c r="H1088" s="157"/>
      <c r="I1088" s="157"/>
      <c r="J1088" s="1183"/>
    </row>
    <row r="1089" spans="2:10">
      <c r="B1089" s="1276"/>
      <c r="E1089" s="43"/>
      <c r="G1089" s="157"/>
      <c r="H1089" s="157"/>
      <c r="I1089" s="157"/>
      <c r="J1089" s="1183"/>
    </row>
    <row r="1090" spans="2:10">
      <c r="B1090" s="1276"/>
      <c r="E1090" s="43"/>
      <c r="G1090" s="157"/>
      <c r="H1090" s="157"/>
      <c r="I1090" s="157"/>
      <c r="J1090" s="1183"/>
    </row>
    <row r="1091" spans="2:10">
      <c r="B1091" s="1276"/>
      <c r="E1091" s="43"/>
      <c r="G1091" s="157"/>
      <c r="H1091" s="157"/>
      <c r="I1091" s="157"/>
      <c r="J1091" s="1183"/>
    </row>
    <row r="1092" spans="2:10">
      <c r="B1092" s="1276"/>
      <c r="E1092" s="43"/>
      <c r="G1092" s="157"/>
      <c r="H1092" s="157"/>
      <c r="I1092" s="157"/>
      <c r="J1092" s="1183"/>
    </row>
    <row r="1093" spans="2:10">
      <c r="B1093" s="1276"/>
      <c r="E1093" s="43"/>
      <c r="G1093" s="157"/>
      <c r="H1093" s="157"/>
      <c r="I1093" s="157"/>
      <c r="J1093" s="1183"/>
    </row>
    <row r="1094" spans="2:10">
      <c r="B1094" s="1276"/>
      <c r="E1094" s="43"/>
      <c r="G1094" s="157"/>
      <c r="H1094" s="157"/>
      <c r="I1094" s="157"/>
      <c r="J1094" s="1183"/>
    </row>
    <row r="1095" spans="2:10">
      <c r="B1095" s="1276"/>
      <c r="E1095" s="43"/>
      <c r="G1095" s="157"/>
      <c r="H1095" s="157"/>
      <c r="I1095" s="157"/>
      <c r="J1095" s="1183"/>
    </row>
    <row r="1096" spans="2:10">
      <c r="B1096" s="1276"/>
      <c r="E1096" s="43"/>
      <c r="G1096" s="157"/>
      <c r="H1096" s="157"/>
      <c r="I1096" s="157"/>
      <c r="J1096" s="1183"/>
    </row>
    <row r="1097" spans="2:10">
      <c r="B1097" s="1276"/>
      <c r="E1097" s="43"/>
      <c r="G1097" s="157"/>
      <c r="H1097" s="157"/>
      <c r="I1097" s="157"/>
      <c r="J1097" s="1183"/>
    </row>
    <row r="1098" spans="2:10">
      <c r="B1098" s="1276"/>
      <c r="E1098" s="43"/>
      <c r="G1098" s="157"/>
      <c r="H1098" s="157"/>
      <c r="I1098" s="157"/>
      <c r="J1098" s="1183"/>
    </row>
    <row r="1099" spans="2:10">
      <c r="B1099" s="1276"/>
      <c r="E1099" s="43"/>
      <c r="G1099" s="157"/>
      <c r="H1099" s="157"/>
      <c r="I1099" s="157"/>
      <c r="J1099" s="1183"/>
    </row>
    <row r="1100" spans="2:10">
      <c r="B1100" s="1276"/>
      <c r="E1100" s="43"/>
      <c r="G1100" s="157"/>
      <c r="H1100" s="157"/>
      <c r="I1100" s="157"/>
      <c r="J1100" s="1183"/>
    </row>
    <row r="1101" spans="2:10">
      <c r="B1101" s="1276"/>
      <c r="E1101" s="43"/>
      <c r="G1101" s="157"/>
      <c r="H1101" s="157"/>
      <c r="I1101" s="157"/>
      <c r="J1101" s="1183"/>
    </row>
    <row r="1102" spans="2:10">
      <c r="B1102" s="1276"/>
      <c r="E1102" s="43"/>
      <c r="G1102" s="157"/>
      <c r="H1102" s="157"/>
      <c r="I1102" s="157"/>
      <c r="J1102" s="1183"/>
    </row>
    <row r="1103" spans="2:10">
      <c r="B1103" s="1276"/>
      <c r="E1103" s="43"/>
      <c r="G1103" s="157"/>
      <c r="H1103" s="157"/>
      <c r="I1103" s="157"/>
      <c r="J1103" s="1183"/>
    </row>
    <row r="1104" spans="2:10">
      <c r="B1104" s="1276"/>
      <c r="E1104" s="43"/>
      <c r="G1104" s="157"/>
      <c r="H1104" s="157"/>
      <c r="I1104" s="157"/>
      <c r="J1104" s="1183"/>
    </row>
    <row r="1105" spans="1:10">
      <c r="B1105" s="1276"/>
      <c r="E1105" s="43"/>
      <c r="G1105" s="157"/>
      <c r="H1105" s="157"/>
      <c r="I1105" s="157"/>
      <c r="J1105" s="1183"/>
    </row>
    <row r="1106" spans="1:10">
      <c r="B1106" s="1276"/>
      <c r="E1106" s="43"/>
      <c r="G1106" s="157"/>
      <c r="H1106" s="157"/>
      <c r="I1106" s="157"/>
      <c r="J1106" s="1183"/>
    </row>
    <row r="1107" spans="1:10">
      <c r="B1107" s="1276"/>
      <c r="E1107" s="43"/>
      <c r="G1107" s="157"/>
      <c r="H1107" s="157"/>
      <c r="I1107" s="157"/>
      <c r="J1107" s="1183"/>
    </row>
    <row r="1108" spans="1:10">
      <c r="B1108" s="1276"/>
      <c r="E1108" s="43"/>
      <c r="G1108" s="157"/>
      <c r="H1108" s="157"/>
      <c r="I1108" s="157"/>
      <c r="J1108" s="1183"/>
    </row>
    <row r="1109" spans="1:10">
      <c r="B1109" s="1276"/>
      <c r="E1109" s="43"/>
      <c r="G1109" s="157"/>
      <c r="H1109" s="157"/>
      <c r="I1109" s="157"/>
      <c r="J1109" s="1183"/>
    </row>
    <row r="1110" spans="1:10">
      <c r="B1110" s="1276"/>
      <c r="E1110" s="43"/>
      <c r="G1110" s="157"/>
      <c r="H1110" s="157"/>
      <c r="I1110" s="157"/>
      <c r="J1110" s="1183"/>
    </row>
    <row r="1111" spans="1:10">
      <c r="B1111" s="1276"/>
      <c r="E1111" s="43"/>
      <c r="G1111" s="157"/>
      <c r="H1111" s="157"/>
      <c r="I1111" s="157"/>
      <c r="J1111" s="1183"/>
    </row>
    <row r="1112" spans="1:10">
      <c r="B1112" s="1276"/>
      <c r="E1112" s="43"/>
      <c r="G1112" s="157"/>
      <c r="H1112" s="157"/>
      <c r="I1112" s="157"/>
      <c r="J1112" s="1183"/>
    </row>
    <row r="1113" spans="1:10">
      <c r="B1113" s="1276"/>
      <c r="E1113" s="43"/>
      <c r="G1113" s="157"/>
      <c r="H1113" s="157"/>
      <c r="I1113" s="157"/>
      <c r="J1113" s="1183"/>
    </row>
    <row r="1114" spans="1:10">
      <c r="B1114" s="1276"/>
      <c r="E1114" s="43"/>
      <c r="G1114" s="157"/>
      <c r="H1114" s="157"/>
      <c r="I1114" s="157"/>
      <c r="J1114" s="1183"/>
    </row>
    <row r="1115" spans="1:10">
      <c r="B1115" s="1276"/>
      <c r="E1115" s="43"/>
      <c r="G1115" s="157"/>
      <c r="H1115" s="157"/>
      <c r="I1115" s="157"/>
      <c r="J1115" s="1183"/>
    </row>
    <row r="1119" spans="1:10" ht="15.5">
      <c r="A1119" s="1190" t="s">
        <v>3178</v>
      </c>
    </row>
    <row r="1121" spans="1:22" ht="46">
      <c r="A1121" s="507" t="s">
        <v>176</v>
      </c>
      <c r="B1121" s="507" t="s">
        <v>1838</v>
      </c>
      <c r="C1121" s="507" t="s">
        <v>3071</v>
      </c>
      <c r="D1121" s="1170" t="s">
        <v>3184</v>
      </c>
      <c r="E1121" s="507" t="s">
        <v>3072</v>
      </c>
      <c r="F1121" s="507" t="s">
        <v>3190</v>
      </c>
      <c r="G1121" s="1131" t="s">
        <v>2962</v>
      </c>
      <c r="H1121" s="1131" t="s">
        <v>23</v>
      </c>
      <c r="I1121" s="1131" t="s">
        <v>124</v>
      </c>
      <c r="J1121" s="1131" t="s">
        <v>983</v>
      </c>
      <c r="K1121" s="1131" t="s">
        <v>100</v>
      </c>
      <c r="L1121" s="1131" t="s">
        <v>982</v>
      </c>
      <c r="M1121" s="1131" t="s">
        <v>3085</v>
      </c>
      <c r="N1121" s="1131" t="s">
        <v>2870</v>
      </c>
      <c r="O1121" s="1131" t="s">
        <v>305</v>
      </c>
      <c r="P1121" s="1131" t="s">
        <v>3087</v>
      </c>
      <c r="Q1121" s="1131" t="s">
        <v>3088</v>
      </c>
      <c r="R1121" s="1131" t="s">
        <v>3130</v>
      </c>
      <c r="S1121" s="1131" t="s">
        <v>3129</v>
      </c>
      <c r="T1121" s="1131" t="s">
        <v>133</v>
      </c>
      <c r="U1121" s="1131" t="s">
        <v>3002</v>
      </c>
      <c r="V1121" s="1131" t="s">
        <v>126</v>
      </c>
    </row>
    <row r="1122" spans="1:22">
      <c r="B1122" s="1276"/>
      <c r="E1122" s="43"/>
      <c r="G1122" s="43"/>
      <c r="H1122" s="43"/>
      <c r="I1122" s="1177"/>
      <c r="J1122" s="1183"/>
      <c r="K1122" s="1183"/>
      <c r="L1122" s="1183"/>
      <c r="M1122" s="1183"/>
    </row>
    <row r="1123" spans="1:22">
      <c r="B1123" s="1276"/>
      <c r="E1123" s="43"/>
      <c r="G1123" s="43"/>
      <c r="H1123" s="43"/>
      <c r="I1123" s="1177"/>
      <c r="J1123" s="1183"/>
      <c r="K1123" s="1183"/>
      <c r="L1123" s="1183"/>
      <c r="M1123" s="1183"/>
    </row>
    <row r="1124" spans="1:22">
      <c r="B1124" s="1276"/>
      <c r="E1124" s="43"/>
      <c r="G1124" s="43"/>
      <c r="H1124" s="43"/>
      <c r="I1124" s="1177"/>
      <c r="J1124" s="1183"/>
      <c r="K1124" s="1183"/>
      <c r="L1124" s="1183"/>
      <c r="M1124" s="1183"/>
    </row>
    <row r="1125" spans="1:22">
      <c r="B1125" s="1276"/>
      <c r="E1125" s="43"/>
      <c r="G1125" s="43"/>
      <c r="H1125" s="43"/>
      <c r="I1125" s="1177"/>
      <c r="J1125" s="1183"/>
      <c r="K1125" s="1183"/>
      <c r="L1125" s="1183"/>
      <c r="M1125" s="1183"/>
    </row>
    <row r="1126" spans="1:22">
      <c r="B1126" s="1276"/>
      <c r="E1126" s="43"/>
      <c r="G1126" s="43"/>
      <c r="H1126" s="43"/>
      <c r="I1126" s="1177"/>
      <c r="J1126" s="1183"/>
      <c r="K1126" s="1183"/>
      <c r="L1126" s="1183"/>
      <c r="M1126" s="1183"/>
    </row>
    <row r="1127" spans="1:22">
      <c r="B1127" s="1276"/>
      <c r="E1127" s="43"/>
      <c r="G1127" s="43"/>
      <c r="H1127" s="43"/>
      <c r="I1127" s="1177"/>
      <c r="J1127" s="1183"/>
      <c r="K1127" s="1183"/>
      <c r="L1127" s="1183"/>
      <c r="M1127" s="1183"/>
    </row>
    <row r="1128" spans="1:22">
      <c r="B1128" s="1276"/>
      <c r="E1128" s="43"/>
      <c r="G1128" s="43"/>
      <c r="H1128" s="43"/>
      <c r="I1128" s="1177"/>
      <c r="J1128" s="1183"/>
      <c r="K1128" s="1183"/>
      <c r="L1128" s="1183"/>
      <c r="M1128" s="1183"/>
    </row>
    <row r="1129" spans="1:22">
      <c r="B1129" s="1276"/>
      <c r="E1129" s="43"/>
      <c r="G1129" s="43"/>
      <c r="H1129" s="43"/>
      <c r="I1129" s="1177"/>
      <c r="J1129" s="1183"/>
      <c r="K1129" s="1183"/>
      <c r="L1129" s="1183"/>
      <c r="M1129" s="1183"/>
    </row>
    <row r="1130" spans="1:22">
      <c r="B1130" s="1276"/>
      <c r="E1130" s="43"/>
      <c r="G1130" s="43"/>
      <c r="H1130" s="43"/>
      <c r="I1130" s="1177"/>
      <c r="J1130" s="1183"/>
      <c r="K1130" s="1183"/>
      <c r="L1130" s="1183"/>
      <c r="M1130" s="1183"/>
    </row>
    <row r="1131" spans="1:22">
      <c r="B1131" s="1276"/>
      <c r="E1131" s="43"/>
      <c r="G1131" s="43"/>
      <c r="H1131" s="43"/>
      <c r="I1131" s="1177"/>
      <c r="J1131" s="1183"/>
      <c r="K1131" s="1183"/>
      <c r="L1131" s="1183"/>
      <c r="M1131" s="1183"/>
    </row>
    <row r="1132" spans="1:22">
      <c r="B1132" s="1276"/>
      <c r="E1132" s="43"/>
      <c r="G1132" s="43"/>
      <c r="H1132" s="43"/>
      <c r="I1132" s="1177"/>
      <c r="J1132" s="1183"/>
      <c r="K1132" s="1183"/>
      <c r="L1132" s="1183"/>
      <c r="M1132" s="1183"/>
    </row>
    <row r="1133" spans="1:22">
      <c r="B1133" s="1276"/>
      <c r="E1133" s="43"/>
      <c r="G1133" s="43"/>
      <c r="H1133" s="43"/>
      <c r="I1133" s="1177"/>
      <c r="J1133" s="1183"/>
      <c r="K1133" s="1183"/>
      <c r="L1133" s="1183"/>
      <c r="M1133" s="1183"/>
    </row>
    <row r="1134" spans="1:22">
      <c r="B1134" s="1276"/>
      <c r="E1134" s="43"/>
      <c r="G1134" s="43"/>
      <c r="H1134" s="43"/>
      <c r="I1134" s="1177"/>
      <c r="J1134" s="1183"/>
      <c r="K1134" s="1183"/>
      <c r="L1134" s="1183"/>
      <c r="M1134" s="1183"/>
    </row>
    <row r="1135" spans="1:22">
      <c r="B1135" s="1276"/>
      <c r="E1135" s="43"/>
      <c r="G1135" s="43"/>
      <c r="H1135" s="43"/>
      <c r="I1135" s="1177"/>
      <c r="J1135" s="1183"/>
      <c r="K1135" s="1183"/>
      <c r="L1135" s="1183"/>
      <c r="M1135" s="1183"/>
    </row>
    <row r="1136" spans="1:22">
      <c r="B1136" s="1276"/>
      <c r="E1136" s="43"/>
      <c r="G1136" s="43"/>
      <c r="H1136" s="43"/>
      <c r="I1136" s="1177"/>
      <c r="J1136" s="1183"/>
      <c r="K1136" s="1183"/>
      <c r="L1136" s="1183"/>
      <c r="M1136" s="1183"/>
    </row>
    <row r="1137" spans="2:13">
      <c r="B1137" s="1276"/>
      <c r="E1137" s="43"/>
      <c r="G1137" s="43"/>
      <c r="H1137" s="43"/>
      <c r="I1137" s="1177"/>
      <c r="J1137" s="1183"/>
      <c r="K1137" s="1183"/>
      <c r="L1137" s="1183"/>
      <c r="M1137" s="1183"/>
    </row>
    <row r="1138" spans="2:13">
      <c r="B1138" s="1276"/>
      <c r="E1138" s="43"/>
      <c r="G1138" s="43"/>
      <c r="H1138" s="43"/>
      <c r="I1138" s="1177"/>
      <c r="J1138" s="1183"/>
      <c r="K1138" s="1183"/>
      <c r="L1138" s="1183"/>
      <c r="M1138" s="1183"/>
    </row>
    <row r="1139" spans="2:13">
      <c r="B1139" s="1276"/>
      <c r="E1139" s="43"/>
      <c r="G1139" s="43"/>
      <c r="H1139" s="43"/>
      <c r="I1139" s="1177"/>
      <c r="J1139" s="1183"/>
      <c r="K1139" s="1183"/>
      <c r="L1139" s="1183"/>
      <c r="M1139" s="1183"/>
    </row>
    <row r="1140" spans="2:13">
      <c r="B1140" s="1276"/>
      <c r="E1140" s="43"/>
      <c r="G1140" s="43"/>
      <c r="H1140" s="43"/>
      <c r="I1140" s="1177"/>
      <c r="J1140" s="1183"/>
      <c r="K1140" s="1183"/>
      <c r="L1140" s="1183"/>
      <c r="M1140" s="1183"/>
    </row>
    <row r="1141" spans="2:13">
      <c r="B1141" s="1276"/>
      <c r="E1141" s="43"/>
      <c r="G1141" s="43"/>
      <c r="H1141" s="43"/>
      <c r="I1141" s="1177"/>
      <c r="J1141" s="1183"/>
      <c r="K1141" s="1183"/>
      <c r="L1141" s="1183"/>
      <c r="M1141" s="1183"/>
    </row>
    <row r="1142" spans="2:13">
      <c r="B1142" s="1276"/>
      <c r="E1142" s="43"/>
      <c r="G1142" s="43"/>
      <c r="H1142" s="43"/>
      <c r="I1142" s="1177"/>
      <c r="J1142" s="1183"/>
      <c r="K1142" s="1183"/>
      <c r="L1142" s="1183"/>
      <c r="M1142" s="1183"/>
    </row>
    <row r="1143" spans="2:13">
      <c r="B1143" s="1276"/>
      <c r="E1143" s="43"/>
      <c r="G1143" s="43"/>
      <c r="H1143" s="43"/>
      <c r="I1143" s="1177"/>
      <c r="J1143" s="1183"/>
      <c r="K1143" s="1183"/>
      <c r="L1143" s="1183"/>
      <c r="M1143" s="1183"/>
    </row>
    <row r="1144" spans="2:13">
      <c r="B1144" s="1276"/>
      <c r="E1144" s="43"/>
      <c r="G1144" s="43"/>
      <c r="H1144" s="43"/>
      <c r="I1144" s="1177"/>
      <c r="J1144" s="1183"/>
      <c r="K1144" s="1183"/>
      <c r="L1144" s="1183"/>
      <c r="M1144" s="1183"/>
    </row>
    <row r="1145" spans="2:13">
      <c r="B1145" s="1276"/>
      <c r="E1145" s="43"/>
      <c r="G1145" s="43"/>
      <c r="H1145" s="43"/>
      <c r="I1145" s="1177"/>
      <c r="J1145" s="1183"/>
      <c r="K1145" s="1183"/>
      <c r="L1145" s="1183"/>
      <c r="M1145" s="1183"/>
    </row>
    <row r="1146" spans="2:13">
      <c r="B1146" s="1276"/>
      <c r="E1146" s="43"/>
      <c r="G1146" s="43"/>
      <c r="H1146" s="43"/>
      <c r="I1146" s="1177"/>
      <c r="J1146" s="1183"/>
      <c r="K1146" s="1183"/>
      <c r="L1146" s="1183"/>
      <c r="M1146" s="1183"/>
    </row>
    <row r="1147" spans="2:13">
      <c r="B1147" s="1276"/>
      <c r="E1147" s="43"/>
      <c r="G1147" s="43"/>
      <c r="H1147" s="43"/>
      <c r="I1147" s="1177"/>
      <c r="J1147" s="1183"/>
      <c r="K1147" s="1183"/>
      <c r="L1147" s="1183"/>
      <c r="M1147" s="1183"/>
    </row>
    <row r="1148" spans="2:13">
      <c r="B1148" s="1276"/>
      <c r="E1148" s="43"/>
      <c r="G1148" s="43"/>
      <c r="H1148" s="43"/>
      <c r="I1148" s="1177"/>
      <c r="J1148" s="1183"/>
      <c r="K1148" s="1183"/>
      <c r="L1148" s="1183"/>
      <c r="M1148" s="1183"/>
    </row>
    <row r="1149" spans="2:13">
      <c r="B1149" s="1276"/>
      <c r="E1149" s="43"/>
      <c r="G1149" s="43"/>
      <c r="H1149" s="43"/>
      <c r="I1149" s="1177"/>
      <c r="J1149" s="1183"/>
      <c r="K1149" s="1183"/>
      <c r="L1149" s="1183"/>
      <c r="M1149" s="1183"/>
    </row>
    <row r="1150" spans="2:13">
      <c r="B1150" s="1276"/>
      <c r="E1150" s="43"/>
      <c r="G1150" s="43"/>
      <c r="H1150" s="43"/>
      <c r="I1150" s="1177"/>
      <c r="J1150" s="1183"/>
      <c r="K1150" s="1183"/>
      <c r="L1150" s="1183"/>
      <c r="M1150" s="1183"/>
    </row>
    <row r="1151" spans="2:13">
      <c r="B1151" s="1276"/>
      <c r="E1151" s="43"/>
      <c r="G1151" s="43"/>
      <c r="H1151" s="43"/>
      <c r="I1151" s="1177"/>
      <c r="J1151" s="1183"/>
      <c r="K1151" s="1183"/>
      <c r="L1151" s="1183"/>
      <c r="M1151" s="1183"/>
    </row>
    <row r="1152" spans="2:13">
      <c r="B1152" s="1276"/>
      <c r="E1152" s="43"/>
      <c r="G1152" s="43"/>
      <c r="H1152" s="43"/>
      <c r="I1152" s="1177"/>
      <c r="J1152" s="1183"/>
      <c r="K1152" s="1183"/>
      <c r="L1152" s="1183"/>
      <c r="M1152" s="1183"/>
    </row>
    <row r="1153" spans="2:13">
      <c r="B1153" s="1276"/>
      <c r="E1153" s="43"/>
      <c r="G1153" s="43"/>
      <c r="H1153" s="43"/>
      <c r="I1153" s="1177"/>
      <c r="J1153" s="1183"/>
      <c r="K1153" s="1183"/>
      <c r="L1153" s="1183"/>
      <c r="M1153" s="1183"/>
    </row>
    <row r="1154" spans="2:13">
      <c r="B1154" s="1276"/>
      <c r="E1154" s="43"/>
      <c r="G1154" s="43"/>
      <c r="H1154" s="43"/>
      <c r="I1154" s="1177"/>
      <c r="J1154" s="1183"/>
      <c r="K1154" s="1183"/>
      <c r="L1154" s="1183"/>
      <c r="M1154" s="1183"/>
    </row>
    <row r="1155" spans="2:13">
      <c r="B1155" s="1276"/>
      <c r="E1155" s="43"/>
      <c r="G1155" s="43"/>
      <c r="H1155" s="43"/>
      <c r="I1155" s="1177"/>
      <c r="J1155" s="1183"/>
      <c r="K1155" s="1183"/>
      <c r="L1155" s="1183"/>
      <c r="M1155" s="1183"/>
    </row>
    <row r="1156" spans="2:13">
      <c r="B1156" s="1276"/>
      <c r="E1156" s="43"/>
      <c r="G1156" s="43"/>
      <c r="H1156" s="43"/>
      <c r="I1156" s="1177"/>
      <c r="J1156" s="1183"/>
      <c r="K1156" s="1183"/>
      <c r="L1156" s="1183"/>
      <c r="M1156" s="1183"/>
    </row>
    <row r="1157" spans="2:13">
      <c r="B1157" s="1276"/>
      <c r="E1157" s="43"/>
      <c r="G1157" s="43"/>
      <c r="H1157" s="43"/>
      <c r="I1157" s="1177"/>
      <c r="J1157" s="1183"/>
      <c r="K1157" s="1183"/>
      <c r="L1157" s="1183"/>
      <c r="M1157" s="1183"/>
    </row>
    <row r="1158" spans="2:13">
      <c r="B1158" s="1276"/>
      <c r="E1158" s="43"/>
      <c r="G1158" s="43"/>
      <c r="H1158" s="43"/>
      <c r="I1158" s="1177"/>
      <c r="J1158" s="1183"/>
      <c r="K1158" s="1183"/>
      <c r="L1158" s="1183"/>
      <c r="M1158" s="1183"/>
    </row>
    <row r="1159" spans="2:13">
      <c r="B1159" s="1276"/>
      <c r="E1159" s="43"/>
      <c r="G1159" s="43"/>
      <c r="H1159" s="43"/>
      <c r="I1159" s="1177"/>
      <c r="J1159" s="1183"/>
      <c r="K1159" s="1183"/>
      <c r="L1159" s="1183"/>
      <c r="M1159" s="1183"/>
    </row>
    <row r="1160" spans="2:13">
      <c r="B1160" s="1276"/>
      <c r="E1160" s="43"/>
      <c r="G1160" s="43"/>
      <c r="H1160" s="43"/>
      <c r="I1160" s="1177"/>
      <c r="J1160" s="1183"/>
      <c r="K1160" s="1183"/>
      <c r="L1160" s="1183"/>
      <c r="M1160" s="1183"/>
    </row>
    <row r="1161" spans="2:13">
      <c r="B1161" s="1276"/>
      <c r="E1161" s="43"/>
      <c r="G1161" s="43"/>
      <c r="H1161" s="43"/>
      <c r="I1161" s="1177"/>
      <c r="J1161" s="1183"/>
      <c r="K1161" s="1183"/>
      <c r="L1161" s="1183"/>
      <c r="M1161" s="1183"/>
    </row>
    <row r="1162" spans="2:13">
      <c r="B1162" s="1276"/>
      <c r="E1162" s="43"/>
      <c r="G1162" s="43"/>
      <c r="H1162" s="43"/>
      <c r="I1162" s="1177"/>
      <c r="J1162" s="1183"/>
      <c r="K1162" s="1183"/>
      <c r="L1162" s="1183"/>
      <c r="M1162" s="1183"/>
    </row>
    <row r="1163" spans="2:13">
      <c r="B1163" s="1276"/>
      <c r="E1163" s="43"/>
      <c r="G1163" s="43"/>
      <c r="H1163" s="43"/>
      <c r="I1163" s="1177"/>
      <c r="J1163" s="1183"/>
      <c r="K1163" s="1183"/>
      <c r="L1163" s="1183"/>
      <c r="M1163" s="1183"/>
    </row>
    <row r="1164" spans="2:13">
      <c r="B1164" s="1276"/>
      <c r="E1164" s="43"/>
      <c r="G1164" s="43"/>
      <c r="H1164" s="43"/>
      <c r="I1164" s="1177"/>
      <c r="J1164" s="1183"/>
      <c r="K1164" s="1183"/>
      <c r="L1164" s="1183"/>
      <c r="M1164" s="1183"/>
    </row>
    <row r="1165" spans="2:13">
      <c r="B1165" s="1276"/>
      <c r="E1165" s="43"/>
      <c r="G1165" s="43"/>
      <c r="H1165" s="43"/>
      <c r="I1165" s="1177"/>
      <c r="J1165" s="1183"/>
      <c r="K1165" s="1183"/>
      <c r="L1165" s="1183"/>
      <c r="M1165" s="1183"/>
    </row>
    <row r="1166" spans="2:13">
      <c r="B1166" s="1276"/>
      <c r="E1166" s="43"/>
      <c r="G1166" s="43"/>
      <c r="H1166" s="43"/>
      <c r="I1166" s="1177"/>
      <c r="J1166" s="1183"/>
      <c r="K1166" s="1183"/>
      <c r="L1166" s="1183"/>
      <c r="M1166" s="1183"/>
    </row>
    <row r="1167" spans="2:13">
      <c r="B1167" s="1276"/>
      <c r="E1167" s="43"/>
      <c r="G1167" s="43"/>
      <c r="H1167" s="43"/>
      <c r="I1167" s="1177"/>
      <c r="J1167" s="1183"/>
      <c r="K1167" s="1183"/>
      <c r="L1167" s="1183"/>
      <c r="M1167" s="1183"/>
    </row>
    <row r="1168" spans="2:13">
      <c r="B1168" s="1276"/>
      <c r="E1168" s="43"/>
      <c r="G1168" s="43"/>
      <c r="H1168" s="43"/>
      <c r="I1168" s="1177"/>
      <c r="J1168" s="1183"/>
      <c r="K1168" s="1183"/>
      <c r="L1168" s="1183"/>
      <c r="M1168" s="1183"/>
    </row>
    <row r="1169" spans="2:13">
      <c r="B1169" s="1276"/>
      <c r="E1169" s="43"/>
      <c r="G1169" s="43"/>
      <c r="H1169" s="43"/>
      <c r="I1169" s="1177"/>
      <c r="J1169" s="1183"/>
      <c r="K1169" s="1183"/>
      <c r="L1169" s="1183"/>
      <c r="M1169" s="1183"/>
    </row>
    <row r="1170" spans="2:13">
      <c r="B1170" s="1276"/>
      <c r="E1170" s="43"/>
      <c r="G1170" s="43"/>
      <c r="H1170" s="43"/>
      <c r="I1170" s="1177"/>
      <c r="J1170" s="1183"/>
      <c r="K1170" s="1183"/>
      <c r="L1170" s="1183"/>
      <c r="M1170" s="1183"/>
    </row>
    <row r="1171" spans="2:13">
      <c r="B1171" s="1276"/>
      <c r="E1171" s="43"/>
      <c r="G1171" s="43"/>
      <c r="H1171" s="43"/>
      <c r="I1171" s="1177"/>
      <c r="J1171" s="1183"/>
      <c r="K1171" s="1183"/>
      <c r="L1171" s="1183"/>
      <c r="M1171" s="1183"/>
    </row>
    <row r="1172" spans="2:13">
      <c r="B1172" s="1276"/>
      <c r="E1172" s="43"/>
      <c r="G1172" s="43"/>
      <c r="H1172" s="43"/>
      <c r="I1172" s="1177"/>
      <c r="J1172" s="1183"/>
      <c r="K1172" s="1183"/>
      <c r="L1172" s="1183"/>
      <c r="M1172" s="1183"/>
    </row>
    <row r="1173" spans="2:13">
      <c r="B1173" s="1276"/>
      <c r="E1173" s="43"/>
      <c r="G1173" s="43"/>
      <c r="H1173" s="43"/>
      <c r="I1173" s="1177"/>
      <c r="J1173" s="1183"/>
      <c r="K1173" s="1183"/>
      <c r="L1173" s="1183"/>
      <c r="M1173" s="1183"/>
    </row>
    <row r="1174" spans="2:13">
      <c r="B1174" s="1276"/>
      <c r="E1174" s="43"/>
      <c r="G1174" s="43"/>
      <c r="H1174" s="43"/>
      <c r="I1174" s="1177"/>
      <c r="J1174" s="1183"/>
      <c r="K1174" s="1183"/>
      <c r="L1174" s="1183"/>
      <c r="M1174" s="1183"/>
    </row>
    <row r="1175" spans="2:13">
      <c r="B1175" s="1276"/>
      <c r="E1175" s="43"/>
      <c r="G1175" s="43"/>
      <c r="H1175" s="43"/>
      <c r="I1175" s="1177"/>
      <c r="J1175" s="1183"/>
      <c r="K1175" s="1183"/>
      <c r="L1175" s="1183"/>
      <c r="M1175" s="1183"/>
    </row>
    <row r="1176" spans="2:13">
      <c r="B1176" s="1276"/>
      <c r="E1176" s="43"/>
      <c r="G1176" s="43"/>
      <c r="H1176" s="43"/>
      <c r="I1176" s="1177"/>
      <c r="J1176" s="1183"/>
      <c r="K1176" s="1183"/>
      <c r="L1176" s="1183"/>
      <c r="M1176" s="1183"/>
    </row>
    <row r="1177" spans="2:13">
      <c r="B1177" s="1276"/>
      <c r="E1177" s="43"/>
      <c r="G1177" s="43"/>
      <c r="H1177" s="43"/>
      <c r="I1177" s="1177"/>
      <c r="J1177" s="1183"/>
      <c r="K1177" s="1183"/>
      <c r="L1177" s="1183"/>
      <c r="M1177" s="1183"/>
    </row>
    <row r="1178" spans="2:13">
      <c r="B1178" s="1276"/>
      <c r="E1178" s="43"/>
      <c r="G1178" s="43"/>
      <c r="H1178" s="43"/>
      <c r="I1178" s="1177"/>
      <c r="J1178" s="1183"/>
      <c r="K1178" s="1183"/>
      <c r="L1178" s="1183"/>
      <c r="M1178" s="1183"/>
    </row>
    <row r="1179" spans="2:13">
      <c r="B1179" s="1276"/>
      <c r="E1179" s="43"/>
      <c r="G1179" s="43"/>
      <c r="H1179" s="43"/>
      <c r="I1179" s="1177"/>
      <c r="J1179" s="1183"/>
      <c r="K1179" s="1183"/>
      <c r="L1179" s="1183"/>
      <c r="M1179" s="1183"/>
    </row>
    <row r="1180" spans="2:13">
      <c r="B1180" s="1276"/>
      <c r="E1180" s="43"/>
      <c r="G1180" s="43"/>
      <c r="H1180" s="43"/>
      <c r="I1180" s="1177"/>
      <c r="J1180" s="1183"/>
      <c r="K1180" s="1183"/>
      <c r="L1180" s="1183"/>
      <c r="M1180" s="1183"/>
    </row>
    <row r="1181" spans="2:13">
      <c r="B1181" s="1276"/>
      <c r="E1181" s="43"/>
      <c r="G1181" s="43"/>
      <c r="H1181" s="43"/>
      <c r="I1181" s="1177"/>
      <c r="J1181" s="1183"/>
      <c r="K1181" s="1183"/>
      <c r="L1181" s="1183"/>
      <c r="M1181" s="1183"/>
    </row>
    <row r="1182" spans="2:13">
      <c r="B1182" s="1276"/>
      <c r="E1182" s="43"/>
      <c r="G1182" s="43"/>
      <c r="H1182" s="43"/>
      <c r="I1182" s="1177"/>
      <c r="J1182" s="1183"/>
      <c r="K1182" s="1183"/>
      <c r="L1182" s="1183"/>
      <c r="M1182" s="1183"/>
    </row>
    <row r="1183" spans="2:13">
      <c r="B1183" s="1276"/>
      <c r="E1183" s="43"/>
      <c r="G1183" s="43"/>
      <c r="H1183" s="43"/>
      <c r="I1183" s="1177"/>
      <c r="J1183" s="1183"/>
      <c r="K1183" s="1183"/>
      <c r="L1183" s="1183"/>
      <c r="M1183" s="1183"/>
    </row>
    <row r="1184" spans="2:13">
      <c r="B1184" s="1276"/>
      <c r="E1184" s="43"/>
      <c r="G1184" s="43"/>
      <c r="H1184" s="43"/>
      <c r="I1184" s="1177"/>
      <c r="J1184" s="1183"/>
      <c r="K1184" s="1183"/>
      <c r="L1184" s="1183"/>
      <c r="M1184" s="1183"/>
    </row>
    <row r="1185" spans="2:13">
      <c r="B1185" s="1276"/>
      <c r="E1185" s="43"/>
      <c r="G1185" s="43"/>
      <c r="H1185" s="43"/>
      <c r="I1185" s="1177"/>
      <c r="J1185" s="1183"/>
      <c r="K1185" s="1183"/>
      <c r="L1185" s="1183"/>
      <c r="M1185" s="1183"/>
    </row>
    <row r="1186" spans="2:13">
      <c r="B1186" s="1276"/>
      <c r="E1186" s="43"/>
      <c r="G1186" s="43"/>
      <c r="H1186" s="43"/>
      <c r="I1186" s="1177"/>
      <c r="J1186" s="1183"/>
      <c r="K1186" s="1183"/>
      <c r="L1186" s="1183"/>
      <c r="M1186" s="1183"/>
    </row>
    <row r="1187" spans="2:13">
      <c r="B1187" s="1276"/>
      <c r="E1187" s="43"/>
      <c r="G1187" s="43"/>
      <c r="H1187" s="43"/>
      <c r="I1187" s="1177"/>
      <c r="J1187" s="1183"/>
      <c r="K1187" s="1183"/>
      <c r="L1187" s="1183"/>
      <c r="M1187" s="1183"/>
    </row>
    <row r="1188" spans="2:13">
      <c r="B1188" s="1276"/>
      <c r="E1188" s="43"/>
      <c r="G1188" s="43"/>
      <c r="H1188" s="43"/>
      <c r="I1188" s="1177"/>
      <c r="J1188" s="1183"/>
      <c r="K1188" s="1183"/>
      <c r="L1188" s="1183"/>
      <c r="M1188" s="1183"/>
    </row>
    <row r="1189" spans="2:13">
      <c r="B1189" s="1276"/>
      <c r="E1189" s="43"/>
      <c r="G1189" s="43"/>
      <c r="H1189" s="43"/>
      <c r="I1189" s="1177"/>
      <c r="J1189" s="1183"/>
      <c r="K1189" s="1183"/>
      <c r="L1189" s="1183"/>
      <c r="M1189" s="1183"/>
    </row>
    <row r="1190" spans="2:13">
      <c r="B1190" s="1276"/>
      <c r="E1190" s="43"/>
      <c r="G1190" s="43"/>
      <c r="H1190" s="43"/>
      <c r="I1190" s="1177"/>
      <c r="J1190" s="1183"/>
      <c r="K1190" s="1183"/>
      <c r="L1190" s="1183"/>
      <c r="M1190" s="1183"/>
    </row>
    <row r="1191" spans="2:13">
      <c r="B1191" s="1276"/>
      <c r="E1191" s="43"/>
      <c r="G1191" s="43"/>
      <c r="H1191" s="43"/>
      <c r="I1191" s="1177"/>
      <c r="J1191" s="1183"/>
      <c r="K1191" s="1183"/>
      <c r="L1191" s="1183"/>
      <c r="M1191" s="1183"/>
    </row>
    <row r="1192" spans="2:13">
      <c r="B1192" s="1276"/>
      <c r="E1192" s="43"/>
      <c r="G1192" s="43"/>
      <c r="H1192" s="43"/>
      <c r="I1192" s="1177"/>
      <c r="J1192" s="1183"/>
      <c r="K1192" s="1183"/>
      <c r="L1192" s="1183"/>
      <c r="M1192" s="1183"/>
    </row>
    <row r="1193" spans="2:13">
      <c r="B1193" s="1276"/>
      <c r="E1193" s="43"/>
      <c r="G1193" s="43"/>
      <c r="H1193" s="43"/>
      <c r="I1193" s="1177"/>
      <c r="J1193" s="1183"/>
      <c r="K1193" s="1183"/>
      <c r="L1193" s="1183"/>
      <c r="M1193" s="1183"/>
    </row>
    <row r="1194" spans="2:13">
      <c r="B1194" s="1276"/>
      <c r="E1194" s="43"/>
      <c r="G1194" s="43"/>
      <c r="H1194" s="43"/>
      <c r="I1194" s="1177"/>
      <c r="J1194" s="1183"/>
      <c r="K1194" s="1183"/>
      <c r="L1194" s="1183"/>
      <c r="M1194" s="1183"/>
    </row>
    <row r="1195" spans="2:13">
      <c r="B1195" s="1276"/>
      <c r="E1195" s="43"/>
      <c r="G1195" s="43"/>
      <c r="H1195" s="43"/>
      <c r="I1195" s="1177"/>
      <c r="J1195" s="1183"/>
      <c r="K1195" s="1183"/>
      <c r="L1195" s="1183"/>
      <c r="M1195" s="1183"/>
    </row>
    <row r="1196" spans="2:13">
      <c r="B1196" s="1276"/>
      <c r="E1196" s="43"/>
      <c r="G1196" s="43"/>
      <c r="H1196" s="43"/>
      <c r="I1196" s="1177"/>
      <c r="J1196" s="1183"/>
      <c r="K1196" s="1183"/>
      <c r="L1196" s="1183"/>
      <c r="M1196" s="1183"/>
    </row>
    <row r="1197" spans="2:13">
      <c r="B1197" s="1276"/>
      <c r="E1197" s="43"/>
      <c r="G1197" s="43"/>
      <c r="H1197" s="43"/>
      <c r="I1197" s="1177"/>
      <c r="J1197" s="1183"/>
      <c r="K1197" s="1183"/>
      <c r="L1197" s="1183"/>
      <c r="M1197" s="1183"/>
    </row>
    <row r="1198" spans="2:13">
      <c r="B1198" s="1276"/>
      <c r="E1198" s="43"/>
      <c r="G1198" s="43"/>
      <c r="H1198" s="43"/>
      <c r="I1198" s="1177"/>
      <c r="J1198" s="1183"/>
      <c r="K1198" s="1183"/>
      <c r="L1198" s="1183"/>
      <c r="M1198" s="1183"/>
    </row>
    <row r="1199" spans="2:13">
      <c r="B1199" s="1276"/>
      <c r="E1199" s="43"/>
      <c r="G1199" s="43"/>
      <c r="H1199" s="43"/>
      <c r="I1199" s="1177"/>
      <c r="J1199" s="1183"/>
      <c r="K1199" s="1183"/>
      <c r="L1199" s="1183"/>
      <c r="M1199" s="1183"/>
    </row>
    <row r="1200" spans="2:13">
      <c r="B1200" s="1276"/>
      <c r="E1200" s="43"/>
      <c r="G1200" s="43"/>
      <c r="H1200" s="43"/>
      <c r="I1200" s="1177"/>
      <c r="J1200" s="1183"/>
      <c r="K1200" s="1183"/>
      <c r="L1200" s="1183"/>
      <c r="M1200" s="1183"/>
    </row>
    <row r="1201" spans="2:13">
      <c r="B1201" s="1276"/>
      <c r="E1201" s="43"/>
      <c r="G1201" s="43"/>
      <c r="H1201" s="43"/>
      <c r="I1201" s="1177"/>
      <c r="J1201" s="1183"/>
      <c r="K1201" s="1183"/>
      <c r="L1201" s="1183"/>
      <c r="M1201" s="1183"/>
    </row>
    <row r="1202" spans="2:13">
      <c r="B1202" s="1276"/>
      <c r="E1202" s="43"/>
      <c r="G1202" s="43"/>
      <c r="H1202" s="43"/>
      <c r="I1202" s="1177"/>
      <c r="J1202" s="1183"/>
      <c r="K1202" s="1183"/>
      <c r="L1202" s="1183"/>
      <c r="M1202" s="1183"/>
    </row>
    <row r="1203" spans="2:13">
      <c r="B1203" s="1276"/>
      <c r="E1203" s="43"/>
      <c r="G1203" s="43"/>
      <c r="H1203" s="43"/>
      <c r="I1203" s="1177"/>
      <c r="J1203" s="1183"/>
      <c r="K1203" s="1183"/>
      <c r="L1203" s="1183"/>
      <c r="M1203" s="1183"/>
    </row>
    <row r="1204" spans="2:13">
      <c r="B1204" s="1276"/>
      <c r="E1204" s="43"/>
      <c r="G1204" s="43"/>
      <c r="H1204" s="43"/>
      <c r="I1204" s="1177"/>
      <c r="J1204" s="1183"/>
      <c r="K1204" s="1183"/>
      <c r="L1204" s="1183"/>
      <c r="M1204" s="1183"/>
    </row>
    <row r="1205" spans="2:13">
      <c r="B1205" s="1276"/>
      <c r="E1205" s="43"/>
      <c r="G1205" s="43"/>
      <c r="H1205" s="43"/>
      <c r="I1205" s="1177"/>
      <c r="J1205" s="1183"/>
      <c r="K1205" s="1183"/>
      <c r="L1205" s="1183"/>
      <c r="M1205" s="1183"/>
    </row>
    <row r="1206" spans="2:13">
      <c r="B1206" s="1276"/>
      <c r="E1206" s="43"/>
      <c r="G1206" s="43"/>
      <c r="H1206" s="43"/>
      <c r="I1206" s="1177"/>
      <c r="J1206" s="1183"/>
      <c r="K1206" s="1183"/>
      <c r="L1206" s="1183"/>
      <c r="M1206" s="1183"/>
    </row>
    <row r="1207" spans="2:13">
      <c r="B1207" s="1276"/>
      <c r="E1207" s="43"/>
      <c r="G1207" s="43"/>
      <c r="H1207" s="43"/>
      <c r="I1207" s="1177"/>
      <c r="J1207" s="1183"/>
      <c r="K1207" s="1183"/>
      <c r="L1207" s="1183"/>
      <c r="M1207" s="1183"/>
    </row>
    <row r="1208" spans="2:13">
      <c r="B1208" s="1276"/>
      <c r="E1208" s="43"/>
      <c r="G1208" s="43"/>
      <c r="H1208" s="43"/>
      <c r="I1208" s="1177"/>
      <c r="J1208" s="1183"/>
      <c r="K1208" s="1183"/>
      <c r="L1208" s="1183"/>
      <c r="M1208" s="1183"/>
    </row>
    <row r="1209" spans="2:13">
      <c r="B1209" s="1276"/>
      <c r="E1209" s="43"/>
      <c r="G1209" s="43"/>
      <c r="H1209" s="43"/>
      <c r="I1209" s="1177"/>
      <c r="J1209" s="1183"/>
      <c r="K1209" s="1183"/>
      <c r="L1209" s="1183"/>
      <c r="M1209" s="1183"/>
    </row>
    <row r="1210" spans="2:13">
      <c r="B1210" s="1276"/>
      <c r="E1210" s="43"/>
      <c r="G1210" s="43"/>
      <c r="H1210" s="43"/>
      <c r="I1210" s="1177"/>
      <c r="J1210" s="1183"/>
      <c r="K1210" s="1183"/>
      <c r="L1210" s="1183"/>
      <c r="M1210" s="1183"/>
    </row>
    <row r="1211" spans="2:13">
      <c r="B1211" s="1276"/>
      <c r="E1211" s="43"/>
      <c r="G1211" s="43"/>
      <c r="H1211" s="43"/>
      <c r="I1211" s="1177"/>
      <c r="J1211" s="1183"/>
      <c r="K1211" s="1183"/>
      <c r="L1211" s="1183"/>
      <c r="M1211" s="1183"/>
    </row>
    <row r="1212" spans="2:13">
      <c r="B1212" s="1276"/>
      <c r="E1212" s="43"/>
      <c r="G1212" s="43"/>
      <c r="H1212" s="43"/>
      <c r="I1212" s="1177"/>
      <c r="J1212" s="1183"/>
      <c r="K1212" s="1183"/>
      <c r="L1212" s="1183"/>
      <c r="M1212" s="1183"/>
    </row>
    <row r="1213" spans="2:13">
      <c r="B1213" s="1276"/>
      <c r="E1213" s="43"/>
      <c r="G1213" s="43"/>
      <c r="H1213" s="43"/>
      <c r="I1213" s="1177"/>
      <c r="J1213" s="1183"/>
      <c r="K1213" s="1183"/>
      <c r="L1213" s="1183"/>
      <c r="M1213" s="1183"/>
    </row>
    <row r="1214" spans="2:13">
      <c r="B1214" s="1276"/>
      <c r="E1214" s="43"/>
      <c r="G1214" s="43"/>
      <c r="H1214" s="43"/>
      <c r="I1214" s="1177"/>
      <c r="J1214" s="1183"/>
      <c r="K1214" s="1183"/>
      <c r="L1214" s="1183"/>
      <c r="M1214" s="1183"/>
    </row>
    <row r="1215" spans="2:13">
      <c r="B1215" s="1276"/>
      <c r="E1215" s="43"/>
      <c r="G1215" s="43"/>
      <c r="H1215" s="43"/>
      <c r="I1215" s="1177"/>
      <c r="J1215" s="1183"/>
      <c r="K1215" s="1183"/>
      <c r="L1215" s="1183"/>
      <c r="M1215" s="1183"/>
    </row>
    <row r="1216" spans="2:13">
      <c r="B1216" s="1276"/>
      <c r="E1216" s="43"/>
      <c r="G1216" s="43"/>
      <c r="H1216" s="43"/>
      <c r="I1216" s="1177"/>
      <c r="J1216" s="1183"/>
      <c r="K1216" s="1183"/>
      <c r="L1216" s="1183"/>
      <c r="M1216" s="1183"/>
    </row>
    <row r="1217" spans="1:23">
      <c r="B1217" s="1276"/>
      <c r="E1217" s="43"/>
      <c r="G1217" s="43"/>
      <c r="H1217" s="43"/>
      <c r="I1217" s="1177"/>
      <c r="J1217" s="1183"/>
      <c r="K1217" s="1183"/>
      <c r="L1217" s="1183"/>
      <c r="M1217" s="1183"/>
    </row>
    <row r="1218" spans="1:23">
      <c r="B1218" s="1276"/>
      <c r="E1218" s="43"/>
      <c r="G1218" s="43"/>
      <c r="H1218" s="43"/>
      <c r="I1218" s="1177"/>
      <c r="J1218" s="1183"/>
      <c r="K1218" s="1183"/>
      <c r="L1218" s="1183"/>
      <c r="M1218" s="1183"/>
    </row>
    <row r="1219" spans="1:23">
      <c r="B1219" s="1276"/>
      <c r="E1219" s="43"/>
      <c r="G1219" s="43"/>
      <c r="H1219" s="43"/>
      <c r="I1219" s="1177"/>
      <c r="J1219" s="1183"/>
      <c r="K1219" s="1183"/>
      <c r="L1219" s="1183"/>
      <c r="M1219" s="1183"/>
    </row>
    <row r="1220" spans="1:23">
      <c r="B1220" s="1276"/>
      <c r="E1220" s="43"/>
      <c r="G1220" s="43"/>
      <c r="H1220" s="43"/>
      <c r="I1220" s="1177"/>
      <c r="J1220" s="1183"/>
      <c r="K1220" s="1183"/>
      <c r="L1220" s="1183"/>
      <c r="M1220" s="1183"/>
    </row>
    <row r="1221" spans="1:23">
      <c r="B1221" s="1276"/>
      <c r="E1221" s="43"/>
      <c r="G1221" s="43"/>
      <c r="H1221" s="43"/>
      <c r="I1221" s="1177"/>
      <c r="J1221" s="1183"/>
      <c r="K1221" s="1183"/>
      <c r="L1221" s="1183"/>
      <c r="M1221" s="1183"/>
    </row>
    <row r="1225" spans="1:23" ht="14">
      <c r="A1225" s="1189" t="s">
        <v>3179</v>
      </c>
    </row>
    <row r="1227" spans="1:23" s="41" customFormat="1" ht="69">
      <c r="A1227" s="507" t="s">
        <v>176</v>
      </c>
      <c r="B1227" s="507" t="s">
        <v>1838</v>
      </c>
      <c r="C1227" s="507" t="s">
        <v>3071</v>
      </c>
      <c r="D1227" s="1170" t="s">
        <v>3184</v>
      </c>
      <c r="E1227" s="507" t="s">
        <v>3072</v>
      </c>
      <c r="F1227" s="507" t="s">
        <v>3190</v>
      </c>
      <c r="G1227" s="507" t="s">
        <v>23</v>
      </c>
      <c r="H1227" s="507" t="s">
        <v>983</v>
      </c>
      <c r="I1227" s="507" t="s">
        <v>100</v>
      </c>
      <c r="J1227" s="507" t="s">
        <v>124</v>
      </c>
      <c r="K1227" s="507" t="s">
        <v>3085</v>
      </c>
      <c r="L1227" s="507" t="s">
        <v>2870</v>
      </c>
      <c r="M1227" s="507" t="s">
        <v>305</v>
      </c>
      <c r="N1227" s="507" t="s">
        <v>3087</v>
      </c>
      <c r="O1227" s="507" t="s">
        <v>3088</v>
      </c>
      <c r="P1227" s="507" t="s">
        <v>2966</v>
      </c>
      <c r="Q1227" s="507" t="s">
        <v>3149</v>
      </c>
      <c r="R1227" s="507" t="s">
        <v>3150</v>
      </c>
      <c r="S1227" s="507" t="s">
        <v>133</v>
      </c>
      <c r="T1227" s="507" t="s">
        <v>254</v>
      </c>
      <c r="U1227" s="507" t="s">
        <v>255</v>
      </c>
      <c r="V1227" s="507" t="s">
        <v>256</v>
      </c>
      <c r="W1227" s="507" t="s">
        <v>3151</v>
      </c>
    </row>
    <row r="1228" spans="1:23">
      <c r="B1228" s="1276"/>
      <c r="E1228" s="43"/>
      <c r="J1228" s="1183"/>
    </row>
    <row r="1229" spans="1:23">
      <c r="B1229" s="1276"/>
      <c r="E1229" s="43"/>
      <c r="J1229" s="1183"/>
    </row>
    <row r="1230" spans="1:23">
      <c r="B1230" s="1276"/>
      <c r="E1230" s="43"/>
      <c r="J1230" s="1183"/>
    </row>
    <row r="1231" spans="1:23">
      <c r="B1231" s="1276"/>
      <c r="E1231" s="43"/>
      <c r="J1231" s="1183"/>
    </row>
    <row r="1232" spans="1:23">
      <c r="B1232" s="1276"/>
      <c r="E1232" s="43"/>
      <c r="J1232" s="1183"/>
    </row>
    <row r="1233" spans="2:10">
      <c r="B1233" s="1276"/>
      <c r="E1233" s="43"/>
      <c r="J1233" s="1183"/>
    </row>
    <row r="1234" spans="2:10">
      <c r="B1234" s="1276"/>
      <c r="E1234" s="43"/>
      <c r="J1234" s="1183"/>
    </row>
    <row r="1235" spans="2:10">
      <c r="B1235" s="1276"/>
      <c r="E1235" s="43"/>
      <c r="J1235" s="1183"/>
    </row>
    <row r="1236" spans="2:10">
      <c r="B1236" s="1276"/>
      <c r="E1236" s="43"/>
      <c r="J1236" s="1183"/>
    </row>
    <row r="1237" spans="2:10">
      <c r="B1237" s="1276"/>
      <c r="E1237" s="43"/>
      <c r="J1237" s="1183"/>
    </row>
    <row r="1238" spans="2:10">
      <c r="B1238" s="1276"/>
      <c r="E1238" s="43"/>
      <c r="J1238" s="1183"/>
    </row>
    <row r="1239" spans="2:10">
      <c r="B1239" s="1276"/>
      <c r="E1239" s="43"/>
      <c r="J1239" s="1183"/>
    </row>
    <row r="1240" spans="2:10">
      <c r="B1240" s="1276"/>
      <c r="E1240" s="43"/>
      <c r="J1240" s="1183"/>
    </row>
    <row r="1241" spans="2:10">
      <c r="B1241" s="1276"/>
      <c r="E1241" s="43"/>
      <c r="J1241" s="1183"/>
    </row>
    <row r="1242" spans="2:10">
      <c r="B1242" s="1276"/>
      <c r="E1242" s="43"/>
      <c r="J1242" s="1183"/>
    </row>
    <row r="1243" spans="2:10">
      <c r="B1243" s="1276"/>
      <c r="E1243" s="43"/>
      <c r="J1243" s="1183"/>
    </row>
    <row r="1244" spans="2:10">
      <c r="B1244" s="1276"/>
      <c r="E1244" s="43"/>
      <c r="J1244" s="1183"/>
    </row>
    <row r="1245" spans="2:10">
      <c r="B1245" s="1276"/>
      <c r="E1245" s="43"/>
      <c r="J1245" s="1183"/>
    </row>
    <row r="1246" spans="2:10">
      <c r="B1246" s="1276"/>
      <c r="E1246" s="43"/>
      <c r="J1246" s="1183"/>
    </row>
    <row r="1247" spans="2:10">
      <c r="B1247" s="1276"/>
      <c r="E1247" s="43"/>
      <c r="J1247" s="1183"/>
    </row>
    <row r="1248" spans="2:10">
      <c r="B1248" s="1276"/>
      <c r="E1248" s="43"/>
      <c r="J1248" s="1183"/>
    </row>
    <row r="1249" spans="2:10">
      <c r="B1249" s="1276"/>
      <c r="E1249" s="43"/>
      <c r="J1249" s="1183"/>
    </row>
    <row r="1250" spans="2:10">
      <c r="B1250" s="1276"/>
      <c r="E1250" s="43"/>
      <c r="J1250" s="1183"/>
    </row>
    <row r="1251" spans="2:10">
      <c r="B1251" s="1276"/>
      <c r="E1251" s="43"/>
      <c r="J1251" s="1183"/>
    </row>
    <row r="1252" spans="2:10">
      <c r="B1252" s="1276"/>
      <c r="E1252" s="43"/>
      <c r="J1252" s="1183"/>
    </row>
    <row r="1253" spans="2:10">
      <c r="B1253" s="1276"/>
      <c r="E1253" s="43"/>
      <c r="J1253" s="1183"/>
    </row>
    <row r="1254" spans="2:10">
      <c r="B1254" s="1276"/>
      <c r="E1254" s="43"/>
      <c r="J1254" s="1183"/>
    </row>
    <row r="1255" spans="2:10">
      <c r="B1255" s="1276"/>
      <c r="E1255" s="43"/>
      <c r="J1255" s="1183"/>
    </row>
    <row r="1256" spans="2:10">
      <c r="B1256" s="1276"/>
      <c r="E1256" s="43"/>
      <c r="J1256" s="1183"/>
    </row>
    <row r="1257" spans="2:10">
      <c r="B1257" s="1276"/>
      <c r="E1257" s="43"/>
      <c r="J1257" s="1183"/>
    </row>
    <row r="1258" spans="2:10">
      <c r="B1258" s="1276"/>
      <c r="E1258" s="43"/>
      <c r="J1258" s="1183"/>
    </row>
    <row r="1259" spans="2:10">
      <c r="B1259" s="1276"/>
      <c r="E1259" s="43"/>
      <c r="J1259" s="1183"/>
    </row>
    <row r="1260" spans="2:10">
      <c r="B1260" s="1276"/>
      <c r="E1260" s="43"/>
      <c r="J1260" s="1183"/>
    </row>
    <row r="1261" spans="2:10">
      <c r="B1261" s="1276"/>
      <c r="E1261" s="43"/>
      <c r="J1261" s="1183"/>
    </row>
    <row r="1262" spans="2:10">
      <c r="B1262" s="1276"/>
      <c r="E1262" s="43"/>
      <c r="J1262" s="1183"/>
    </row>
    <row r="1263" spans="2:10">
      <c r="B1263" s="1276"/>
      <c r="E1263" s="43"/>
      <c r="J1263" s="1183"/>
    </row>
    <row r="1264" spans="2:10">
      <c r="B1264" s="1276"/>
      <c r="E1264" s="43"/>
      <c r="J1264" s="1183"/>
    </row>
    <row r="1265" spans="2:10">
      <c r="B1265" s="1276"/>
      <c r="E1265" s="43"/>
      <c r="J1265" s="1183"/>
    </row>
    <row r="1266" spans="2:10">
      <c r="B1266" s="1276"/>
      <c r="E1266" s="43"/>
      <c r="J1266" s="1183"/>
    </row>
    <row r="1267" spans="2:10">
      <c r="B1267" s="1276"/>
      <c r="E1267" s="43"/>
      <c r="J1267" s="1183"/>
    </row>
    <row r="1268" spans="2:10">
      <c r="B1268" s="1276"/>
      <c r="E1268" s="43"/>
      <c r="J1268" s="1183"/>
    </row>
    <row r="1269" spans="2:10">
      <c r="B1269" s="1276"/>
      <c r="E1269" s="43"/>
      <c r="J1269" s="1183"/>
    </row>
    <row r="1270" spans="2:10">
      <c r="B1270" s="1276"/>
      <c r="E1270" s="43"/>
      <c r="J1270" s="1183"/>
    </row>
    <row r="1271" spans="2:10">
      <c r="B1271" s="1276"/>
      <c r="E1271" s="43"/>
      <c r="J1271" s="1183"/>
    </row>
    <row r="1272" spans="2:10">
      <c r="B1272" s="1276"/>
      <c r="E1272" s="43"/>
      <c r="J1272" s="1183"/>
    </row>
    <row r="1273" spans="2:10">
      <c r="B1273" s="1276"/>
      <c r="E1273" s="43"/>
      <c r="J1273" s="1183"/>
    </row>
    <row r="1274" spans="2:10">
      <c r="B1274" s="1276"/>
      <c r="E1274" s="43"/>
      <c r="J1274" s="1183"/>
    </row>
    <row r="1275" spans="2:10">
      <c r="B1275" s="1276"/>
      <c r="E1275" s="43"/>
      <c r="J1275" s="1183"/>
    </row>
    <row r="1276" spans="2:10">
      <c r="B1276" s="1276"/>
      <c r="E1276" s="43"/>
      <c r="J1276" s="1183"/>
    </row>
    <row r="1277" spans="2:10">
      <c r="B1277" s="1276"/>
      <c r="E1277" s="43"/>
      <c r="J1277" s="1183"/>
    </row>
    <row r="1278" spans="2:10">
      <c r="B1278" s="1276"/>
      <c r="E1278" s="43"/>
      <c r="J1278" s="1183"/>
    </row>
    <row r="1279" spans="2:10">
      <c r="B1279" s="1276"/>
      <c r="E1279" s="43"/>
      <c r="J1279" s="1183"/>
    </row>
    <row r="1280" spans="2:10">
      <c r="B1280" s="1276"/>
      <c r="E1280" s="43"/>
      <c r="J1280" s="1183"/>
    </row>
    <row r="1281" spans="2:10">
      <c r="B1281" s="1276"/>
      <c r="E1281" s="43"/>
      <c r="J1281" s="1183"/>
    </row>
    <row r="1282" spans="2:10">
      <c r="B1282" s="1276"/>
      <c r="E1282" s="43"/>
      <c r="J1282" s="1183"/>
    </row>
    <row r="1283" spans="2:10">
      <c r="B1283" s="1276"/>
      <c r="E1283" s="43"/>
      <c r="J1283" s="1183"/>
    </row>
    <row r="1284" spans="2:10">
      <c r="B1284" s="1276"/>
      <c r="E1284" s="43"/>
      <c r="J1284" s="1183"/>
    </row>
    <row r="1285" spans="2:10">
      <c r="B1285" s="1276"/>
      <c r="E1285" s="43"/>
      <c r="J1285" s="1183"/>
    </row>
    <row r="1286" spans="2:10">
      <c r="B1286" s="1276"/>
      <c r="E1286" s="43"/>
      <c r="J1286" s="1183"/>
    </row>
    <row r="1287" spans="2:10">
      <c r="B1287" s="1276"/>
      <c r="E1287" s="43"/>
      <c r="J1287" s="1183"/>
    </row>
    <row r="1288" spans="2:10">
      <c r="B1288" s="1276"/>
      <c r="E1288" s="43"/>
      <c r="J1288" s="1183"/>
    </row>
    <row r="1289" spans="2:10">
      <c r="B1289" s="1276"/>
      <c r="E1289" s="43"/>
      <c r="J1289" s="1183"/>
    </row>
    <row r="1290" spans="2:10">
      <c r="B1290" s="1276"/>
      <c r="E1290" s="43"/>
      <c r="J1290" s="1183"/>
    </row>
    <row r="1291" spans="2:10">
      <c r="B1291" s="1276"/>
      <c r="E1291" s="43"/>
      <c r="J1291" s="1183"/>
    </row>
    <row r="1292" spans="2:10">
      <c r="B1292" s="1276"/>
      <c r="E1292" s="43"/>
      <c r="J1292" s="1183"/>
    </row>
    <row r="1293" spans="2:10">
      <c r="B1293" s="1276"/>
      <c r="E1293" s="43"/>
      <c r="J1293" s="1183"/>
    </row>
    <row r="1294" spans="2:10">
      <c r="B1294" s="1276"/>
      <c r="E1294" s="43"/>
      <c r="J1294" s="1183"/>
    </row>
    <row r="1295" spans="2:10">
      <c r="B1295" s="1276"/>
      <c r="E1295" s="43"/>
      <c r="J1295" s="1183"/>
    </row>
    <row r="1296" spans="2:10">
      <c r="B1296" s="1276"/>
      <c r="E1296" s="43"/>
      <c r="J1296" s="1183"/>
    </row>
    <row r="1297" spans="2:10">
      <c r="B1297" s="1276"/>
      <c r="E1297" s="43"/>
      <c r="J1297" s="1183"/>
    </row>
    <row r="1298" spans="2:10">
      <c r="B1298" s="1276"/>
      <c r="E1298" s="43"/>
      <c r="J1298" s="1183"/>
    </row>
    <row r="1299" spans="2:10">
      <c r="B1299" s="1276"/>
      <c r="E1299" s="43"/>
      <c r="J1299" s="1183"/>
    </row>
    <row r="1300" spans="2:10">
      <c r="B1300" s="1276"/>
      <c r="E1300" s="43"/>
      <c r="J1300" s="1183"/>
    </row>
    <row r="1301" spans="2:10">
      <c r="B1301" s="1276"/>
      <c r="E1301" s="43"/>
      <c r="J1301" s="1183"/>
    </row>
    <row r="1302" spans="2:10">
      <c r="B1302" s="1276"/>
      <c r="E1302" s="43"/>
      <c r="J1302" s="1183"/>
    </row>
    <row r="1303" spans="2:10">
      <c r="B1303" s="1276"/>
      <c r="E1303" s="43"/>
      <c r="J1303" s="1183"/>
    </row>
    <row r="1304" spans="2:10">
      <c r="B1304" s="1276"/>
      <c r="E1304" s="43"/>
      <c r="J1304" s="1183"/>
    </row>
    <row r="1305" spans="2:10">
      <c r="B1305" s="1276"/>
      <c r="E1305" s="43"/>
      <c r="J1305" s="1183"/>
    </row>
    <row r="1306" spans="2:10">
      <c r="B1306" s="1276"/>
      <c r="E1306" s="43"/>
      <c r="J1306" s="1183"/>
    </row>
    <row r="1307" spans="2:10">
      <c r="B1307" s="1276"/>
      <c r="E1307" s="43"/>
      <c r="J1307" s="1183"/>
    </row>
    <row r="1308" spans="2:10">
      <c r="B1308" s="1276"/>
      <c r="E1308" s="43"/>
      <c r="J1308" s="1183"/>
    </row>
    <row r="1309" spans="2:10">
      <c r="B1309" s="1276"/>
      <c r="E1309" s="43"/>
      <c r="J1309" s="1183"/>
    </row>
    <row r="1310" spans="2:10">
      <c r="B1310" s="1276"/>
      <c r="E1310" s="43"/>
      <c r="J1310" s="1183"/>
    </row>
    <row r="1311" spans="2:10">
      <c r="B1311" s="1276"/>
      <c r="E1311" s="43"/>
      <c r="J1311" s="1183"/>
    </row>
    <row r="1312" spans="2:10">
      <c r="B1312" s="1276"/>
      <c r="E1312" s="43"/>
      <c r="J1312" s="1183"/>
    </row>
    <row r="1313" spans="2:10">
      <c r="B1313" s="1276"/>
      <c r="E1313" s="43"/>
      <c r="J1313" s="1183"/>
    </row>
    <row r="1314" spans="2:10">
      <c r="B1314" s="1276"/>
      <c r="E1314" s="43"/>
      <c r="J1314" s="1183"/>
    </row>
    <row r="1315" spans="2:10">
      <c r="B1315" s="1276"/>
      <c r="E1315" s="43"/>
      <c r="J1315" s="1183"/>
    </row>
    <row r="1316" spans="2:10">
      <c r="B1316" s="1276"/>
      <c r="E1316" s="43"/>
      <c r="J1316" s="1183"/>
    </row>
    <row r="1317" spans="2:10">
      <c r="B1317" s="1276"/>
      <c r="E1317" s="43"/>
      <c r="J1317" s="1183"/>
    </row>
    <row r="1318" spans="2:10">
      <c r="B1318" s="1276"/>
      <c r="E1318" s="43"/>
      <c r="J1318" s="1183"/>
    </row>
    <row r="1319" spans="2:10">
      <c r="B1319" s="1276"/>
      <c r="E1319" s="43"/>
      <c r="J1319" s="1183"/>
    </row>
    <row r="1320" spans="2:10">
      <c r="B1320" s="1276"/>
      <c r="E1320" s="43"/>
      <c r="J1320" s="1183"/>
    </row>
    <row r="1321" spans="2:10">
      <c r="B1321" s="1276"/>
      <c r="E1321" s="43"/>
      <c r="J1321" s="1183"/>
    </row>
    <row r="1322" spans="2:10">
      <c r="B1322" s="1276"/>
      <c r="E1322" s="43"/>
      <c r="J1322" s="1183"/>
    </row>
    <row r="1323" spans="2:10">
      <c r="B1323" s="1276"/>
      <c r="E1323" s="43"/>
      <c r="J1323" s="1183"/>
    </row>
    <row r="1324" spans="2:10">
      <c r="B1324" s="1276"/>
      <c r="E1324" s="43"/>
      <c r="J1324" s="1183"/>
    </row>
    <row r="1325" spans="2:10">
      <c r="B1325" s="1276"/>
      <c r="E1325" s="43"/>
      <c r="J1325" s="1183"/>
    </row>
    <row r="1326" spans="2:10">
      <c r="B1326" s="1276"/>
      <c r="E1326" s="43"/>
      <c r="J1326" s="1183"/>
    </row>
    <row r="1327" spans="2:10">
      <c r="B1327" s="1276"/>
      <c r="E1327" s="43"/>
      <c r="J1327" s="1183"/>
    </row>
    <row r="1328" spans="2:10">
      <c r="E1328" s="43"/>
      <c r="J1328" s="1183"/>
    </row>
    <row r="1329" spans="1:28">
      <c r="E1329" s="43"/>
      <c r="J1329" s="1183"/>
    </row>
    <row r="1330" spans="1:28">
      <c r="E1330" s="43"/>
      <c r="J1330" s="1183"/>
    </row>
    <row r="1331" spans="1:28">
      <c r="E1331" s="43"/>
      <c r="J1331" s="1183"/>
    </row>
    <row r="1332" spans="1:28">
      <c r="A1332" s="43" t="s">
        <v>3187</v>
      </c>
      <c r="E1332" s="43"/>
      <c r="J1332" s="1183"/>
    </row>
    <row r="1333" spans="1:28" ht="46">
      <c r="A1333" s="507" t="s">
        <v>176</v>
      </c>
      <c r="B1333" s="507" t="s">
        <v>1838</v>
      </c>
      <c r="C1333" s="507" t="s">
        <v>3071</v>
      </c>
      <c r="D1333" s="1170" t="s">
        <v>3184</v>
      </c>
      <c r="E1333" s="507" t="s">
        <v>3072</v>
      </c>
      <c r="F1333" s="507" t="s">
        <v>3190</v>
      </c>
      <c r="G1333" s="507" t="s">
        <v>3164</v>
      </c>
      <c r="H1333" s="507" t="s">
        <v>3165</v>
      </c>
      <c r="I1333" s="507" t="s">
        <v>3166</v>
      </c>
      <c r="J1333" s="507" t="s">
        <v>3167</v>
      </c>
      <c r="K1333" s="507" t="s">
        <v>3168</v>
      </c>
      <c r="L1333" s="507" t="s">
        <v>126</v>
      </c>
      <c r="M1333" s="507" t="s">
        <v>3169</v>
      </c>
    </row>
    <row r="1334" spans="1:28">
      <c r="B1334" s="1276"/>
      <c r="E1334" s="43"/>
      <c r="L1334" s="106"/>
      <c r="M1334" s="1195"/>
    </row>
    <row r="1335" spans="1:28">
      <c r="E1335" s="43"/>
    </row>
    <row r="1336" spans="1:28">
      <c r="E1336" s="43"/>
    </row>
    <row r="1337" spans="1:28">
      <c r="E1337" s="43"/>
    </row>
    <row r="1339" spans="1:28">
      <c r="A1339" s="43" t="s">
        <v>3186</v>
      </c>
    </row>
    <row r="1341" spans="1:28" ht="69">
      <c r="A1341" s="507" t="s">
        <v>176</v>
      </c>
      <c r="B1341" s="507" t="s">
        <v>1838</v>
      </c>
      <c r="C1341" s="507" t="s">
        <v>3071</v>
      </c>
      <c r="D1341" s="1170" t="s">
        <v>3184</v>
      </c>
      <c r="E1341" s="507" t="s">
        <v>3072</v>
      </c>
      <c r="F1341" s="507" t="s">
        <v>3190</v>
      </c>
      <c r="G1341" s="507" t="s">
        <v>3161</v>
      </c>
      <c r="H1341" s="1118" t="s">
        <v>3103</v>
      </c>
      <c r="I1341" s="507" t="s">
        <v>987</v>
      </c>
      <c r="J1341" s="507" t="s">
        <v>104</v>
      </c>
      <c r="K1341" s="507" t="s">
        <v>105</v>
      </c>
      <c r="L1341" s="507" t="s">
        <v>124</v>
      </c>
      <c r="M1341" s="507" t="s">
        <v>106</v>
      </c>
      <c r="N1341" s="507" t="s">
        <v>3085</v>
      </c>
      <c r="O1341" s="507" t="s">
        <v>3162</v>
      </c>
      <c r="P1341" s="507" t="s">
        <v>3160</v>
      </c>
      <c r="Q1341" s="507" t="s">
        <v>2870</v>
      </c>
      <c r="R1341" s="507" t="s">
        <v>3086</v>
      </c>
      <c r="S1341" s="507" t="s">
        <v>3087</v>
      </c>
      <c r="T1341" s="507" t="s">
        <v>3088</v>
      </c>
      <c r="U1341" s="507" t="s">
        <v>3159</v>
      </c>
      <c r="V1341" s="507" t="s">
        <v>310</v>
      </c>
      <c r="W1341" s="507" t="s">
        <v>24</v>
      </c>
      <c r="X1341" s="507" t="s">
        <v>311</v>
      </c>
      <c r="Y1341" s="507" t="s">
        <v>107</v>
      </c>
      <c r="Z1341" s="507" t="s">
        <v>2963</v>
      </c>
      <c r="AA1341" s="507" t="s">
        <v>2964</v>
      </c>
      <c r="AB1341" s="507" t="s">
        <v>3158</v>
      </c>
    </row>
    <row r="1342" spans="1:28">
      <c r="B1342" s="1276"/>
      <c r="E1342" s="43"/>
      <c r="V1342" s="36"/>
      <c r="W1342" s="36"/>
      <c r="X1342" s="36"/>
      <c r="Y1342" s="36"/>
      <c r="Z1342" s="36"/>
      <c r="AA1342" s="36"/>
      <c r="AB1342" s="36"/>
    </row>
    <row r="1343" spans="1:28">
      <c r="B1343" s="1276"/>
      <c r="E1343" s="43"/>
      <c r="V1343" s="36"/>
      <c r="W1343" s="36"/>
      <c r="X1343" s="36"/>
      <c r="Y1343" s="36"/>
      <c r="Z1343" s="36"/>
      <c r="AA1343" s="36"/>
      <c r="AB1343" s="36"/>
    </row>
    <row r="1344" spans="1:28">
      <c r="B1344" s="1276"/>
      <c r="E1344" s="43"/>
      <c r="V1344" s="36"/>
      <c r="W1344" s="36"/>
      <c r="X1344" s="36"/>
      <c r="Y1344" s="36"/>
      <c r="Z1344" s="36"/>
      <c r="AA1344" s="36"/>
      <c r="AB1344" s="36"/>
    </row>
    <row r="1345" spans="2:28">
      <c r="B1345" s="1276"/>
      <c r="E1345" s="43"/>
      <c r="V1345" s="36"/>
      <c r="W1345" s="36"/>
      <c r="X1345" s="36"/>
      <c r="Y1345" s="36"/>
      <c r="Z1345" s="36"/>
      <c r="AA1345" s="36"/>
      <c r="AB1345" s="36"/>
    </row>
    <row r="1346" spans="2:28">
      <c r="B1346" s="1276"/>
      <c r="E1346" s="43"/>
      <c r="V1346" s="36"/>
      <c r="W1346" s="36"/>
      <c r="X1346" s="36"/>
      <c r="Y1346" s="36"/>
      <c r="Z1346" s="36"/>
      <c r="AA1346" s="36"/>
      <c r="AB1346" s="36"/>
    </row>
    <row r="1347" spans="2:28">
      <c r="B1347" s="1276"/>
      <c r="E1347" s="43"/>
      <c r="V1347" s="36"/>
      <c r="W1347" s="36"/>
      <c r="X1347" s="36"/>
      <c r="Y1347" s="36"/>
      <c r="Z1347" s="36"/>
      <c r="AA1347" s="36"/>
      <c r="AB1347" s="36"/>
    </row>
    <row r="1348" spans="2:28">
      <c r="B1348" s="1276"/>
      <c r="E1348" s="43"/>
      <c r="V1348" s="36"/>
      <c r="W1348" s="36"/>
      <c r="X1348" s="36"/>
      <c r="Y1348" s="36"/>
      <c r="Z1348" s="36"/>
      <c r="AA1348" s="36"/>
      <c r="AB1348" s="36"/>
    </row>
    <row r="1349" spans="2:28">
      <c r="B1349" s="1276"/>
      <c r="E1349" s="43"/>
      <c r="V1349" s="36"/>
      <c r="W1349" s="36"/>
      <c r="X1349" s="36"/>
      <c r="Y1349" s="36"/>
      <c r="Z1349" s="36"/>
      <c r="AA1349" s="36"/>
      <c r="AB1349" s="36"/>
    </row>
    <row r="1350" spans="2:28">
      <c r="B1350" s="1276"/>
      <c r="E1350" s="43"/>
      <c r="V1350" s="36"/>
      <c r="W1350" s="36"/>
      <c r="X1350" s="36"/>
      <c r="Y1350" s="36"/>
      <c r="Z1350" s="36"/>
      <c r="AA1350" s="36"/>
      <c r="AB1350" s="36"/>
    </row>
    <row r="1351" spans="2:28">
      <c r="B1351" s="1276"/>
      <c r="E1351" s="43"/>
      <c r="V1351" s="36"/>
      <c r="W1351" s="36"/>
      <c r="X1351" s="36"/>
      <c r="Y1351" s="36"/>
      <c r="Z1351" s="36"/>
      <c r="AA1351" s="36"/>
      <c r="AB1351" s="36"/>
    </row>
    <row r="1352" spans="2:28">
      <c r="B1352" s="1276"/>
      <c r="E1352" s="43"/>
      <c r="V1352" s="36"/>
      <c r="W1352" s="36"/>
      <c r="X1352" s="36"/>
      <c r="Y1352" s="36"/>
      <c r="Z1352" s="36"/>
      <c r="AA1352" s="36"/>
      <c r="AB1352" s="36"/>
    </row>
    <row r="1353" spans="2:28">
      <c r="B1353" s="1276"/>
      <c r="E1353" s="43"/>
      <c r="V1353" s="36"/>
      <c r="W1353" s="36"/>
      <c r="X1353" s="36"/>
      <c r="Y1353" s="36"/>
      <c r="Z1353" s="36"/>
      <c r="AA1353" s="36"/>
      <c r="AB1353" s="36"/>
    </row>
    <row r="1354" spans="2:28">
      <c r="B1354" s="1276"/>
      <c r="E1354" s="43"/>
      <c r="V1354" s="36"/>
      <c r="W1354" s="36"/>
      <c r="X1354" s="36"/>
      <c r="Y1354" s="36"/>
      <c r="Z1354" s="36"/>
      <c r="AA1354" s="36"/>
      <c r="AB1354" s="36"/>
    </row>
    <row r="1355" spans="2:28">
      <c r="B1355" s="1276"/>
      <c r="E1355" s="43"/>
      <c r="V1355" s="36"/>
      <c r="W1355" s="36"/>
      <c r="X1355" s="36"/>
      <c r="Y1355" s="36"/>
      <c r="Z1355" s="36"/>
      <c r="AA1355" s="36"/>
      <c r="AB1355" s="36"/>
    </row>
    <row r="1356" spans="2:28">
      <c r="B1356" s="1276"/>
      <c r="E1356" s="43"/>
      <c r="V1356" s="36"/>
      <c r="W1356" s="36"/>
      <c r="X1356" s="36"/>
      <c r="Y1356" s="36"/>
      <c r="Z1356" s="36"/>
      <c r="AA1356" s="36"/>
      <c r="AB1356" s="36"/>
    </row>
    <row r="1357" spans="2:28">
      <c r="B1357" s="1276"/>
      <c r="E1357" s="43"/>
      <c r="V1357" s="36"/>
      <c r="W1357" s="36"/>
      <c r="X1357" s="36"/>
      <c r="Y1357" s="36"/>
      <c r="Z1357" s="36"/>
      <c r="AA1357" s="36"/>
      <c r="AB1357" s="36"/>
    </row>
    <row r="1358" spans="2:28">
      <c r="B1358" s="1276"/>
      <c r="E1358" s="43"/>
      <c r="V1358" s="36"/>
      <c r="W1358" s="36"/>
      <c r="X1358" s="36"/>
      <c r="Y1358" s="36"/>
      <c r="Z1358" s="36"/>
      <c r="AA1358" s="36"/>
      <c r="AB1358" s="36"/>
    </row>
    <row r="1359" spans="2:28">
      <c r="B1359" s="1276"/>
      <c r="E1359" s="43"/>
      <c r="V1359" s="36"/>
      <c r="W1359" s="36"/>
      <c r="X1359" s="36"/>
      <c r="Y1359" s="36"/>
      <c r="Z1359" s="36"/>
      <c r="AA1359" s="36"/>
      <c r="AB1359" s="36"/>
    </row>
    <row r="1360" spans="2:28">
      <c r="B1360" s="1276"/>
      <c r="E1360" s="43"/>
      <c r="V1360" s="36"/>
      <c r="W1360" s="36"/>
      <c r="X1360" s="36"/>
      <c r="Y1360" s="36"/>
      <c r="Z1360" s="36"/>
      <c r="AA1360" s="36"/>
      <c r="AB1360" s="36"/>
    </row>
    <row r="1361" spans="2:28">
      <c r="B1361" s="1276"/>
      <c r="E1361" s="43"/>
      <c r="V1361" s="36"/>
      <c r="W1361" s="36"/>
      <c r="X1361" s="36"/>
      <c r="Y1361" s="36"/>
      <c r="Z1361" s="36"/>
      <c r="AA1361" s="36"/>
      <c r="AB1361" s="36"/>
    </row>
    <row r="1362" spans="2:28">
      <c r="B1362" s="1276"/>
      <c r="E1362" s="43"/>
      <c r="V1362" s="36"/>
      <c r="W1362" s="36"/>
      <c r="X1362" s="36"/>
      <c r="Y1362" s="36"/>
      <c r="Z1362" s="36"/>
      <c r="AA1362" s="36"/>
      <c r="AB1362" s="36"/>
    </row>
    <row r="1363" spans="2:28">
      <c r="B1363" s="1276"/>
      <c r="E1363" s="43"/>
      <c r="V1363" s="36"/>
      <c r="W1363" s="36"/>
      <c r="X1363" s="36"/>
      <c r="Y1363" s="36"/>
      <c r="Z1363" s="36"/>
      <c r="AA1363" s="36"/>
      <c r="AB1363" s="36"/>
    </row>
    <row r="1364" spans="2:28">
      <c r="B1364" s="1276"/>
      <c r="E1364" s="43"/>
      <c r="V1364" s="36"/>
      <c r="W1364" s="36"/>
      <c r="X1364" s="36"/>
      <c r="Y1364" s="36"/>
      <c r="Z1364" s="36"/>
      <c r="AA1364" s="36"/>
      <c r="AB1364" s="36"/>
    </row>
    <row r="1365" spans="2:28">
      <c r="B1365" s="1276"/>
      <c r="E1365" s="43"/>
      <c r="V1365" s="36"/>
      <c r="W1365" s="36"/>
      <c r="X1365" s="36"/>
      <c r="Y1365" s="36"/>
      <c r="Z1365" s="36"/>
      <c r="AA1365" s="36"/>
      <c r="AB1365" s="36"/>
    </row>
    <row r="1366" spans="2:28">
      <c r="B1366" s="1276"/>
      <c r="E1366" s="43"/>
      <c r="V1366" s="36"/>
      <c r="W1366" s="36"/>
      <c r="X1366" s="36"/>
      <c r="Y1366" s="36"/>
      <c r="Z1366" s="36"/>
      <c r="AA1366" s="36"/>
      <c r="AB1366" s="36"/>
    </row>
    <row r="1367" spans="2:28">
      <c r="B1367" s="1276"/>
      <c r="E1367" s="43"/>
      <c r="V1367" s="36"/>
      <c r="W1367" s="36"/>
      <c r="X1367" s="36"/>
      <c r="Y1367" s="36"/>
      <c r="Z1367" s="36"/>
      <c r="AA1367" s="36"/>
      <c r="AB1367" s="36"/>
    </row>
    <row r="1368" spans="2:28">
      <c r="B1368" s="1276"/>
      <c r="E1368" s="43"/>
      <c r="V1368" s="36"/>
      <c r="W1368" s="36"/>
      <c r="X1368" s="36"/>
      <c r="Y1368" s="36"/>
      <c r="Z1368" s="36"/>
      <c r="AA1368" s="36"/>
      <c r="AB1368" s="36"/>
    </row>
    <row r="1369" spans="2:28">
      <c r="B1369" s="1276"/>
      <c r="E1369" s="43"/>
      <c r="V1369" s="36"/>
      <c r="W1369" s="36"/>
      <c r="X1369" s="36"/>
      <c r="Y1369" s="36"/>
      <c r="Z1369" s="36"/>
      <c r="AA1369" s="36"/>
      <c r="AB1369" s="36"/>
    </row>
    <row r="1370" spans="2:28">
      <c r="B1370" s="1276"/>
      <c r="E1370" s="43"/>
      <c r="V1370" s="36"/>
      <c r="W1370" s="36"/>
      <c r="X1370" s="36"/>
      <c r="Y1370" s="36"/>
      <c r="Z1370" s="36"/>
      <c r="AA1370" s="36"/>
      <c r="AB1370" s="36"/>
    </row>
    <row r="1371" spans="2:28">
      <c r="B1371" s="1276"/>
      <c r="E1371" s="43"/>
      <c r="V1371" s="36"/>
      <c r="W1371" s="36"/>
      <c r="X1371" s="36"/>
      <c r="Y1371" s="36"/>
      <c r="Z1371" s="36"/>
      <c r="AA1371" s="36"/>
      <c r="AB1371" s="36"/>
    </row>
    <row r="1372" spans="2:28">
      <c r="B1372" s="1276"/>
      <c r="E1372" s="43"/>
      <c r="V1372" s="36"/>
      <c r="W1372" s="36"/>
      <c r="X1372" s="36"/>
      <c r="Y1372" s="36"/>
      <c r="Z1372" s="36"/>
      <c r="AA1372" s="36"/>
      <c r="AB1372" s="36"/>
    </row>
    <row r="1373" spans="2:28">
      <c r="B1373" s="1276"/>
      <c r="E1373" s="43"/>
      <c r="V1373" s="36"/>
      <c r="W1373" s="36"/>
      <c r="X1373" s="36"/>
      <c r="Y1373" s="36"/>
      <c r="Z1373" s="36"/>
      <c r="AA1373" s="36"/>
      <c r="AB1373" s="36"/>
    </row>
    <row r="1374" spans="2:28">
      <c r="B1374" s="1276"/>
      <c r="E1374" s="43"/>
      <c r="V1374" s="36"/>
      <c r="W1374" s="36"/>
      <c r="X1374" s="36"/>
      <c r="Y1374" s="36"/>
      <c r="Z1374" s="36"/>
      <c r="AA1374" s="36"/>
      <c r="AB1374" s="36"/>
    </row>
    <row r="1375" spans="2:28">
      <c r="B1375" s="1276"/>
      <c r="E1375" s="43"/>
      <c r="V1375" s="36"/>
      <c r="W1375" s="36"/>
      <c r="X1375" s="36"/>
      <c r="Y1375" s="36"/>
      <c r="Z1375" s="36"/>
      <c r="AA1375" s="36"/>
      <c r="AB1375" s="36"/>
    </row>
    <row r="1376" spans="2:28">
      <c r="B1376" s="1276"/>
      <c r="E1376" s="43"/>
      <c r="V1376" s="36"/>
      <c r="W1376" s="36"/>
      <c r="X1376" s="36"/>
      <c r="Y1376" s="36"/>
      <c r="Z1376" s="36"/>
      <c r="AA1376" s="36"/>
      <c r="AB1376" s="36"/>
    </row>
    <row r="1377" spans="2:28">
      <c r="B1377" s="1276"/>
      <c r="E1377" s="43"/>
      <c r="V1377" s="36"/>
      <c r="W1377" s="36"/>
      <c r="X1377" s="36"/>
      <c r="Y1377" s="36"/>
      <c r="Z1377" s="36"/>
      <c r="AA1377" s="36"/>
      <c r="AB1377" s="36"/>
    </row>
    <row r="1378" spans="2:28">
      <c r="B1378" s="1276"/>
      <c r="E1378" s="43"/>
      <c r="V1378" s="36"/>
      <c r="W1378" s="36"/>
      <c r="X1378" s="36"/>
      <c r="Y1378" s="36"/>
      <c r="Z1378" s="36"/>
      <c r="AA1378" s="36"/>
      <c r="AB1378" s="36"/>
    </row>
    <row r="1379" spans="2:28">
      <c r="B1379" s="1276"/>
      <c r="E1379" s="43"/>
      <c r="V1379" s="36"/>
      <c r="W1379" s="36"/>
      <c r="X1379" s="36"/>
      <c r="Y1379" s="36"/>
      <c r="Z1379" s="36"/>
      <c r="AA1379" s="36"/>
      <c r="AB1379" s="36"/>
    </row>
    <row r="1380" spans="2:28">
      <c r="B1380" s="1276"/>
      <c r="E1380" s="43"/>
      <c r="V1380" s="36"/>
      <c r="W1380" s="36"/>
      <c r="X1380" s="36"/>
      <c r="Y1380" s="36"/>
      <c r="Z1380" s="36"/>
      <c r="AA1380" s="36"/>
      <c r="AB1380" s="36"/>
    </row>
    <row r="1381" spans="2:28">
      <c r="B1381" s="1276"/>
      <c r="E1381" s="43"/>
      <c r="V1381" s="36"/>
      <c r="W1381" s="36"/>
      <c r="X1381" s="36"/>
      <c r="Y1381" s="36"/>
      <c r="Z1381" s="36"/>
      <c r="AA1381" s="36"/>
      <c r="AB1381" s="36"/>
    </row>
    <row r="1382" spans="2:28">
      <c r="B1382" s="1276"/>
      <c r="E1382" s="43"/>
      <c r="V1382" s="36"/>
      <c r="W1382" s="36"/>
      <c r="X1382" s="36"/>
      <c r="Y1382" s="36"/>
      <c r="Z1382" s="36"/>
      <c r="AA1382" s="36"/>
      <c r="AB1382" s="36"/>
    </row>
    <row r="1383" spans="2:28">
      <c r="B1383" s="1276"/>
      <c r="E1383" s="43"/>
      <c r="V1383" s="36"/>
      <c r="W1383" s="36"/>
      <c r="X1383" s="36"/>
      <c r="Y1383" s="36"/>
      <c r="Z1383" s="36"/>
      <c r="AA1383" s="36"/>
      <c r="AB1383" s="36"/>
    </row>
    <row r="1384" spans="2:28">
      <c r="B1384" s="1276"/>
      <c r="E1384" s="43"/>
      <c r="V1384" s="36"/>
      <c r="W1384" s="36"/>
      <c r="X1384" s="36"/>
      <c r="Y1384" s="36"/>
      <c r="Z1384" s="36"/>
      <c r="AA1384" s="36"/>
      <c r="AB1384" s="36"/>
    </row>
    <row r="1385" spans="2:28">
      <c r="B1385" s="1276"/>
      <c r="E1385" s="43"/>
      <c r="V1385" s="36"/>
      <c r="W1385" s="36"/>
      <c r="X1385" s="36"/>
      <c r="Y1385" s="36"/>
      <c r="Z1385" s="36"/>
      <c r="AA1385" s="36"/>
      <c r="AB1385" s="36"/>
    </row>
    <row r="1386" spans="2:28">
      <c r="B1386" s="1276"/>
      <c r="E1386" s="43"/>
      <c r="V1386" s="36"/>
      <c r="W1386" s="36"/>
      <c r="X1386" s="36"/>
      <c r="Y1386" s="36"/>
      <c r="Z1386" s="36"/>
      <c r="AA1386" s="36"/>
      <c r="AB1386" s="36"/>
    </row>
    <row r="1387" spans="2:28">
      <c r="B1387" s="1276"/>
      <c r="E1387" s="43"/>
      <c r="V1387" s="36"/>
      <c r="W1387" s="36"/>
      <c r="X1387" s="36"/>
      <c r="Y1387" s="36"/>
      <c r="Z1387" s="36"/>
      <c r="AA1387" s="36"/>
      <c r="AB1387" s="36"/>
    </row>
    <row r="1388" spans="2:28">
      <c r="B1388" s="1276"/>
      <c r="E1388" s="43"/>
      <c r="V1388" s="36"/>
      <c r="W1388" s="36"/>
      <c r="X1388" s="36"/>
      <c r="Y1388" s="36"/>
      <c r="Z1388" s="36"/>
      <c r="AA1388" s="36"/>
      <c r="AB1388" s="36"/>
    </row>
    <row r="1389" spans="2:28">
      <c r="B1389" s="1276"/>
      <c r="E1389" s="43"/>
      <c r="V1389" s="36"/>
      <c r="W1389" s="36"/>
      <c r="X1389" s="36"/>
      <c r="Y1389" s="36"/>
      <c r="Z1389" s="36"/>
      <c r="AA1389" s="36"/>
      <c r="AB1389" s="36"/>
    </row>
    <row r="1390" spans="2:28">
      <c r="B1390" s="1276"/>
      <c r="E1390" s="43"/>
      <c r="V1390" s="36"/>
      <c r="W1390" s="36"/>
      <c r="X1390" s="36"/>
      <c r="Y1390" s="36"/>
      <c r="Z1390" s="36"/>
      <c r="AA1390" s="36"/>
      <c r="AB1390" s="36"/>
    </row>
    <row r="1391" spans="2:28">
      <c r="B1391" s="1276"/>
      <c r="E1391" s="43"/>
      <c r="V1391" s="36"/>
      <c r="W1391" s="36"/>
      <c r="X1391" s="36"/>
      <c r="Y1391" s="36"/>
      <c r="Z1391" s="36"/>
      <c r="AA1391" s="36"/>
      <c r="AB1391" s="36"/>
    </row>
    <row r="1392" spans="2:28">
      <c r="B1392" s="1276"/>
      <c r="E1392" s="43"/>
      <c r="V1392" s="36"/>
      <c r="W1392" s="36"/>
      <c r="X1392" s="36"/>
      <c r="Y1392" s="36"/>
      <c r="Z1392" s="36"/>
      <c r="AA1392" s="36"/>
      <c r="AB1392" s="36"/>
    </row>
    <row r="1393" spans="2:28">
      <c r="B1393" s="1276"/>
      <c r="E1393" s="43"/>
      <c r="V1393" s="36"/>
      <c r="W1393" s="36"/>
      <c r="X1393" s="36"/>
      <c r="Y1393" s="36"/>
      <c r="Z1393" s="36"/>
      <c r="AA1393" s="36"/>
      <c r="AB1393" s="36"/>
    </row>
    <row r="1394" spans="2:28">
      <c r="B1394" s="1276"/>
      <c r="E1394" s="43"/>
      <c r="V1394" s="36"/>
      <c r="W1394" s="36"/>
      <c r="X1394" s="36"/>
      <c r="Y1394" s="36"/>
      <c r="Z1394" s="36"/>
      <c r="AA1394" s="36"/>
      <c r="AB1394" s="36"/>
    </row>
    <row r="1395" spans="2:28">
      <c r="B1395" s="1276"/>
      <c r="E1395" s="43"/>
      <c r="V1395" s="36"/>
      <c r="W1395" s="36"/>
      <c r="X1395" s="36"/>
      <c r="Y1395" s="36"/>
      <c r="Z1395" s="36"/>
      <c r="AA1395" s="36"/>
      <c r="AB1395" s="36"/>
    </row>
    <row r="1396" spans="2:28">
      <c r="B1396" s="1276"/>
      <c r="E1396" s="43"/>
      <c r="V1396" s="36"/>
      <c r="W1396" s="36"/>
      <c r="X1396" s="36"/>
      <c r="Y1396" s="36"/>
      <c r="Z1396" s="36"/>
      <c r="AA1396" s="36"/>
      <c r="AB1396" s="36"/>
    </row>
    <row r="1397" spans="2:28">
      <c r="B1397" s="1276"/>
      <c r="E1397" s="43"/>
      <c r="V1397" s="36"/>
      <c r="W1397" s="36"/>
      <c r="X1397" s="36"/>
      <c r="Y1397" s="36"/>
      <c r="Z1397" s="36"/>
      <c r="AA1397" s="36"/>
      <c r="AB1397" s="36"/>
    </row>
    <row r="1398" spans="2:28">
      <c r="B1398" s="1276"/>
      <c r="E1398" s="43"/>
      <c r="V1398" s="36"/>
      <c r="W1398" s="36"/>
      <c r="X1398" s="36"/>
      <c r="Y1398" s="36"/>
      <c r="Z1398" s="36"/>
      <c r="AA1398" s="36"/>
      <c r="AB1398" s="36"/>
    </row>
    <row r="1399" spans="2:28">
      <c r="B1399" s="1276"/>
      <c r="E1399" s="43"/>
      <c r="V1399" s="36"/>
      <c r="W1399" s="36"/>
      <c r="X1399" s="36"/>
      <c r="Y1399" s="36"/>
      <c r="Z1399" s="36"/>
      <c r="AA1399" s="36"/>
      <c r="AB1399" s="36"/>
    </row>
    <row r="1400" spans="2:28">
      <c r="B1400" s="1276"/>
      <c r="E1400" s="43"/>
      <c r="V1400" s="36"/>
      <c r="W1400" s="36"/>
      <c r="X1400" s="36"/>
      <c r="Y1400" s="36"/>
      <c r="Z1400" s="36"/>
      <c r="AA1400" s="36"/>
      <c r="AB1400" s="36"/>
    </row>
    <row r="1401" spans="2:28">
      <c r="B1401" s="1276"/>
      <c r="E1401" s="43"/>
      <c r="V1401" s="36"/>
      <c r="W1401" s="36"/>
      <c r="X1401" s="36"/>
      <c r="Y1401" s="36"/>
      <c r="Z1401" s="36"/>
      <c r="AA1401" s="36"/>
      <c r="AB1401" s="36"/>
    </row>
    <row r="1402" spans="2:28">
      <c r="B1402" s="1276"/>
      <c r="E1402" s="43"/>
      <c r="V1402" s="36"/>
      <c r="W1402" s="36"/>
      <c r="X1402" s="36"/>
      <c r="Y1402" s="36"/>
      <c r="Z1402" s="36"/>
      <c r="AA1402" s="36"/>
      <c r="AB1402" s="36"/>
    </row>
    <row r="1403" spans="2:28">
      <c r="B1403" s="1276"/>
      <c r="E1403" s="43"/>
      <c r="V1403" s="36"/>
      <c r="W1403" s="36"/>
      <c r="X1403" s="36"/>
      <c r="Y1403" s="36"/>
      <c r="Z1403" s="36"/>
      <c r="AA1403" s="36"/>
      <c r="AB1403" s="36"/>
    </row>
    <row r="1404" spans="2:28">
      <c r="B1404" s="1276"/>
      <c r="E1404" s="43"/>
      <c r="V1404" s="36"/>
      <c r="W1404" s="36"/>
      <c r="X1404" s="36"/>
      <c r="Y1404" s="36"/>
      <c r="Z1404" s="36"/>
      <c r="AA1404" s="36"/>
      <c r="AB1404" s="36"/>
    </row>
    <row r="1405" spans="2:28">
      <c r="B1405" s="1276"/>
      <c r="E1405" s="43"/>
      <c r="V1405" s="36"/>
      <c r="W1405" s="36"/>
      <c r="X1405" s="36"/>
      <c r="Y1405" s="36"/>
      <c r="Z1405" s="36"/>
      <c r="AA1405" s="36"/>
      <c r="AB1405" s="36"/>
    </row>
    <row r="1406" spans="2:28">
      <c r="B1406" s="1276"/>
      <c r="E1406" s="43"/>
      <c r="V1406" s="36"/>
      <c r="W1406" s="36"/>
      <c r="X1406" s="36"/>
      <c r="Y1406" s="36"/>
      <c r="Z1406" s="36"/>
      <c r="AA1406" s="36"/>
      <c r="AB1406" s="36"/>
    </row>
    <row r="1407" spans="2:28">
      <c r="B1407" s="1276"/>
      <c r="E1407" s="43"/>
      <c r="V1407" s="36"/>
      <c r="W1407" s="36"/>
      <c r="X1407" s="36"/>
      <c r="Y1407" s="36"/>
      <c r="Z1407" s="36"/>
      <c r="AA1407" s="36"/>
      <c r="AB1407" s="36"/>
    </row>
    <row r="1408" spans="2:28">
      <c r="B1408" s="1276"/>
      <c r="E1408" s="43"/>
      <c r="V1408" s="36"/>
      <c r="W1408" s="36"/>
      <c r="X1408" s="36"/>
      <c r="Y1408" s="36"/>
      <c r="Z1408" s="36"/>
      <c r="AA1408" s="36"/>
      <c r="AB1408" s="36"/>
    </row>
    <row r="1409" spans="2:28">
      <c r="B1409" s="1276"/>
      <c r="E1409" s="43"/>
      <c r="V1409" s="36"/>
      <c r="W1409" s="36"/>
      <c r="X1409" s="36"/>
      <c r="Y1409" s="36"/>
      <c r="Z1409" s="36"/>
      <c r="AA1409" s="36"/>
      <c r="AB1409" s="36"/>
    </row>
    <row r="1410" spans="2:28">
      <c r="B1410" s="1276"/>
      <c r="E1410" s="43"/>
      <c r="V1410" s="36"/>
      <c r="W1410" s="36"/>
      <c r="X1410" s="36"/>
      <c r="Y1410" s="36"/>
      <c r="Z1410" s="36"/>
      <c r="AA1410" s="36"/>
      <c r="AB1410" s="36"/>
    </row>
    <row r="1411" spans="2:28">
      <c r="B1411" s="1276"/>
      <c r="E1411" s="43"/>
      <c r="V1411" s="36"/>
      <c r="W1411" s="36"/>
      <c r="X1411" s="36"/>
      <c r="Y1411" s="36"/>
      <c r="Z1411" s="36"/>
      <c r="AA1411" s="36"/>
      <c r="AB1411" s="36"/>
    </row>
    <row r="1412" spans="2:28">
      <c r="B1412" s="1276"/>
      <c r="E1412" s="43"/>
      <c r="V1412" s="36"/>
      <c r="W1412" s="36"/>
      <c r="X1412" s="36"/>
      <c r="Y1412" s="36"/>
      <c r="Z1412" s="36"/>
      <c r="AA1412" s="36"/>
      <c r="AB1412" s="36"/>
    </row>
    <row r="1413" spans="2:28">
      <c r="B1413" s="1276"/>
      <c r="E1413" s="43"/>
      <c r="V1413" s="36"/>
      <c r="W1413" s="36"/>
      <c r="X1413" s="36"/>
      <c r="Y1413" s="36"/>
      <c r="Z1413" s="36"/>
      <c r="AA1413" s="36"/>
      <c r="AB1413" s="36"/>
    </row>
    <row r="1414" spans="2:28">
      <c r="B1414" s="1276"/>
      <c r="E1414" s="43"/>
      <c r="V1414" s="36"/>
      <c r="W1414" s="36"/>
      <c r="X1414" s="36"/>
      <c r="Y1414" s="36"/>
      <c r="Z1414" s="36"/>
      <c r="AA1414" s="36"/>
      <c r="AB1414" s="36"/>
    </row>
    <row r="1415" spans="2:28">
      <c r="B1415" s="1276"/>
      <c r="E1415" s="43"/>
      <c r="V1415" s="36"/>
      <c r="W1415" s="36"/>
      <c r="X1415" s="36"/>
      <c r="Y1415" s="36"/>
      <c r="Z1415" s="36"/>
      <c r="AA1415" s="36"/>
      <c r="AB1415" s="36"/>
    </row>
    <row r="1416" spans="2:28">
      <c r="B1416" s="1276"/>
      <c r="E1416" s="43"/>
      <c r="V1416" s="36"/>
      <c r="W1416" s="36"/>
      <c r="X1416" s="36"/>
      <c r="Y1416" s="36"/>
      <c r="Z1416" s="36"/>
      <c r="AA1416" s="36"/>
      <c r="AB1416" s="36"/>
    </row>
    <row r="1417" spans="2:28">
      <c r="B1417" s="1276"/>
      <c r="E1417" s="43"/>
      <c r="V1417" s="36"/>
      <c r="W1417" s="36"/>
      <c r="X1417" s="36"/>
      <c r="Y1417" s="36"/>
      <c r="Z1417" s="36"/>
      <c r="AA1417" s="36"/>
      <c r="AB1417" s="36"/>
    </row>
    <row r="1418" spans="2:28">
      <c r="B1418" s="1276"/>
      <c r="E1418" s="43"/>
      <c r="V1418" s="36"/>
      <c r="W1418" s="36"/>
      <c r="X1418" s="36"/>
      <c r="Y1418" s="36"/>
      <c r="Z1418" s="36"/>
      <c r="AA1418" s="36"/>
      <c r="AB1418" s="36"/>
    </row>
    <row r="1419" spans="2:28">
      <c r="B1419" s="1276"/>
      <c r="E1419" s="43"/>
      <c r="V1419" s="36"/>
      <c r="W1419" s="36"/>
      <c r="X1419" s="36"/>
      <c r="Y1419" s="36"/>
      <c r="Z1419" s="36"/>
      <c r="AA1419" s="36"/>
      <c r="AB1419" s="36"/>
    </row>
    <row r="1420" spans="2:28">
      <c r="B1420" s="1276"/>
      <c r="E1420" s="43"/>
      <c r="V1420" s="36"/>
      <c r="W1420" s="36"/>
      <c r="X1420" s="36"/>
      <c r="Y1420" s="36"/>
      <c r="Z1420" s="36"/>
      <c r="AA1420" s="36"/>
      <c r="AB1420" s="36"/>
    </row>
    <row r="1421" spans="2:28">
      <c r="B1421" s="1276"/>
      <c r="E1421" s="43"/>
      <c r="V1421" s="36"/>
      <c r="W1421" s="36"/>
      <c r="X1421" s="36"/>
      <c r="Y1421" s="36"/>
      <c r="Z1421" s="36"/>
      <c r="AA1421" s="36"/>
      <c r="AB1421" s="36"/>
    </row>
    <row r="1422" spans="2:28">
      <c r="B1422" s="1276"/>
      <c r="E1422" s="43"/>
      <c r="V1422" s="36"/>
      <c r="W1422" s="36"/>
      <c r="X1422" s="36"/>
      <c r="Y1422" s="36"/>
      <c r="Z1422" s="36"/>
      <c r="AA1422" s="36"/>
      <c r="AB1422" s="36"/>
    </row>
    <row r="1423" spans="2:28">
      <c r="B1423" s="1276"/>
      <c r="E1423" s="43"/>
      <c r="V1423" s="36"/>
      <c r="W1423" s="36"/>
      <c r="X1423" s="36"/>
      <c r="Y1423" s="36"/>
      <c r="Z1423" s="36"/>
      <c r="AA1423" s="36"/>
      <c r="AB1423" s="36"/>
    </row>
    <row r="1424" spans="2:28">
      <c r="B1424" s="1276"/>
      <c r="E1424" s="43"/>
      <c r="V1424" s="36"/>
      <c r="W1424" s="36"/>
      <c r="X1424" s="36"/>
      <c r="Y1424" s="36"/>
      <c r="Z1424" s="36"/>
      <c r="AA1424" s="36"/>
      <c r="AB1424" s="36"/>
    </row>
    <row r="1425" spans="2:28">
      <c r="B1425" s="1276"/>
      <c r="E1425" s="43"/>
      <c r="V1425" s="36"/>
      <c r="W1425" s="36"/>
      <c r="X1425" s="36"/>
      <c r="Y1425" s="36"/>
      <c r="Z1425" s="36"/>
      <c r="AA1425" s="36"/>
      <c r="AB1425" s="36"/>
    </row>
    <row r="1426" spans="2:28">
      <c r="B1426" s="1276"/>
      <c r="E1426" s="43"/>
      <c r="V1426" s="36"/>
      <c r="W1426" s="36"/>
      <c r="X1426" s="36"/>
      <c r="Y1426" s="36"/>
      <c r="Z1426" s="36"/>
      <c r="AA1426" s="36"/>
      <c r="AB1426" s="36"/>
    </row>
    <row r="1427" spans="2:28">
      <c r="B1427" s="1276"/>
      <c r="E1427" s="43"/>
      <c r="V1427" s="36"/>
      <c r="W1427" s="36"/>
      <c r="X1427" s="36"/>
      <c r="Y1427" s="36"/>
      <c r="Z1427" s="36"/>
      <c r="AA1427" s="36"/>
      <c r="AB1427" s="36"/>
    </row>
    <row r="1428" spans="2:28">
      <c r="B1428" s="1276"/>
      <c r="E1428" s="43"/>
      <c r="V1428" s="36"/>
      <c r="W1428" s="36"/>
      <c r="X1428" s="36"/>
      <c r="Y1428" s="36"/>
      <c r="Z1428" s="36"/>
      <c r="AA1428" s="36"/>
      <c r="AB1428" s="36"/>
    </row>
    <row r="1429" spans="2:28">
      <c r="B1429" s="1276"/>
      <c r="E1429" s="43"/>
      <c r="V1429" s="36"/>
      <c r="W1429" s="36"/>
      <c r="X1429" s="36"/>
      <c r="Y1429" s="36"/>
      <c r="Z1429" s="36"/>
      <c r="AA1429" s="36"/>
      <c r="AB1429" s="36"/>
    </row>
    <row r="1430" spans="2:28">
      <c r="B1430" s="1276"/>
      <c r="E1430" s="43"/>
      <c r="V1430" s="36"/>
      <c r="W1430" s="36"/>
      <c r="X1430" s="36"/>
      <c r="Y1430" s="36"/>
      <c r="Z1430" s="36"/>
      <c r="AA1430" s="36"/>
      <c r="AB1430" s="36"/>
    </row>
    <row r="1431" spans="2:28">
      <c r="B1431" s="1276"/>
      <c r="E1431" s="43"/>
      <c r="V1431" s="36"/>
      <c r="W1431" s="36"/>
      <c r="X1431" s="36"/>
      <c r="Y1431" s="36"/>
      <c r="Z1431" s="36"/>
      <c r="AA1431" s="36"/>
      <c r="AB1431" s="36"/>
    </row>
    <row r="1432" spans="2:28">
      <c r="B1432" s="1276"/>
      <c r="E1432" s="43"/>
      <c r="V1432" s="36"/>
      <c r="W1432" s="36"/>
      <c r="X1432" s="36"/>
      <c r="Y1432" s="36"/>
      <c r="Z1432" s="36"/>
      <c r="AA1432" s="36"/>
      <c r="AB1432" s="36"/>
    </row>
    <row r="1433" spans="2:28">
      <c r="B1433" s="1276"/>
      <c r="E1433" s="43"/>
      <c r="V1433" s="36"/>
      <c r="W1433" s="36"/>
      <c r="X1433" s="36"/>
      <c r="Y1433" s="36"/>
      <c r="Z1433" s="36"/>
      <c r="AA1433" s="36"/>
      <c r="AB1433" s="36"/>
    </row>
    <row r="1434" spans="2:28">
      <c r="B1434" s="1276"/>
      <c r="E1434" s="43"/>
      <c r="V1434" s="36"/>
      <c r="W1434" s="36"/>
      <c r="X1434" s="36"/>
      <c r="Y1434" s="36"/>
      <c r="Z1434" s="36"/>
      <c r="AA1434" s="36"/>
      <c r="AB1434" s="36"/>
    </row>
    <row r="1435" spans="2:28">
      <c r="B1435" s="1276"/>
      <c r="E1435" s="43"/>
      <c r="V1435" s="36"/>
      <c r="W1435" s="36"/>
      <c r="X1435" s="36"/>
      <c r="Y1435" s="36"/>
      <c r="Z1435" s="36"/>
      <c r="AA1435" s="36"/>
      <c r="AB1435" s="36"/>
    </row>
    <row r="1436" spans="2:28">
      <c r="B1436" s="1276"/>
      <c r="E1436" s="43"/>
      <c r="V1436" s="36"/>
      <c r="W1436" s="36"/>
      <c r="X1436" s="36"/>
      <c r="Y1436" s="36"/>
      <c r="Z1436" s="36"/>
      <c r="AA1436" s="36"/>
      <c r="AB1436" s="36"/>
    </row>
    <row r="1437" spans="2:28">
      <c r="B1437" s="1276"/>
      <c r="E1437" s="43"/>
      <c r="V1437" s="36"/>
      <c r="W1437" s="36"/>
      <c r="X1437" s="36"/>
      <c r="Y1437" s="36"/>
      <c r="Z1437" s="36"/>
      <c r="AA1437" s="36"/>
      <c r="AB1437" s="36"/>
    </row>
    <row r="1438" spans="2:28">
      <c r="B1438" s="1276"/>
      <c r="E1438" s="43"/>
      <c r="V1438" s="36"/>
      <c r="W1438" s="36"/>
      <c r="X1438" s="36"/>
      <c r="Y1438" s="36"/>
      <c r="Z1438" s="36"/>
      <c r="AA1438" s="36"/>
      <c r="AB1438" s="36"/>
    </row>
    <row r="1439" spans="2:28">
      <c r="B1439" s="1276"/>
      <c r="E1439" s="43"/>
      <c r="V1439" s="36"/>
      <c r="W1439" s="36"/>
      <c r="X1439" s="36"/>
      <c r="Y1439" s="36"/>
      <c r="Z1439" s="36"/>
      <c r="AA1439" s="36"/>
      <c r="AB1439" s="36"/>
    </row>
    <row r="1440" spans="2:28">
      <c r="B1440" s="1276"/>
      <c r="E1440" s="43"/>
      <c r="V1440" s="36"/>
      <c r="W1440" s="36"/>
      <c r="X1440" s="36"/>
      <c r="Y1440" s="36"/>
      <c r="Z1440" s="36"/>
      <c r="AA1440" s="36"/>
      <c r="AB1440" s="36"/>
    </row>
    <row r="1441" spans="2:28">
      <c r="B1441" s="1276"/>
      <c r="E1441" s="43"/>
      <c r="V1441" s="36"/>
      <c r="W1441" s="36"/>
      <c r="X1441" s="36"/>
      <c r="Y1441" s="36"/>
      <c r="Z1441" s="36"/>
      <c r="AA1441" s="36"/>
      <c r="AB1441" s="36"/>
    </row>
    <row r="1442" spans="2:28">
      <c r="B1442" s="1276"/>
      <c r="E1442" s="43"/>
      <c r="V1442" s="36"/>
      <c r="W1442" s="36"/>
      <c r="X1442" s="36"/>
      <c r="Y1442" s="36"/>
      <c r="Z1442" s="36"/>
      <c r="AA1442" s="36"/>
      <c r="AB1442" s="36"/>
    </row>
    <row r="1443" spans="2:28">
      <c r="B1443" s="1276"/>
      <c r="E1443" s="43"/>
      <c r="V1443" s="36"/>
      <c r="W1443" s="36"/>
      <c r="X1443" s="36"/>
      <c r="Y1443" s="36"/>
      <c r="Z1443" s="36"/>
      <c r="AA1443" s="36"/>
      <c r="AB1443" s="36"/>
    </row>
    <row r="1444" spans="2:28">
      <c r="B1444" s="1276"/>
      <c r="E1444" s="43"/>
      <c r="V1444" s="36"/>
      <c r="W1444" s="36"/>
      <c r="X1444" s="36"/>
      <c r="Y1444" s="36"/>
      <c r="Z1444" s="36"/>
      <c r="AA1444" s="36"/>
      <c r="AB1444" s="36"/>
    </row>
    <row r="1445" spans="2:28">
      <c r="B1445" s="1276"/>
      <c r="E1445" s="43"/>
      <c r="V1445" s="36"/>
      <c r="W1445" s="36"/>
      <c r="X1445" s="36"/>
      <c r="Y1445" s="36"/>
      <c r="Z1445" s="36"/>
      <c r="AA1445" s="36"/>
      <c r="AB1445" s="36"/>
    </row>
    <row r="1446" spans="2:28">
      <c r="B1446" s="1276"/>
      <c r="E1446" s="43"/>
      <c r="V1446" s="36"/>
      <c r="W1446" s="36"/>
      <c r="X1446" s="36"/>
      <c r="Y1446" s="36"/>
      <c r="Z1446" s="36"/>
      <c r="AA1446" s="36"/>
      <c r="AB1446" s="36"/>
    </row>
    <row r="1447" spans="2:28">
      <c r="B1447" s="1276"/>
      <c r="E1447" s="43"/>
      <c r="V1447" s="36"/>
      <c r="W1447" s="36"/>
      <c r="X1447" s="36"/>
      <c r="Y1447" s="36"/>
      <c r="Z1447" s="36"/>
      <c r="AA1447" s="36"/>
      <c r="AB1447" s="36"/>
    </row>
    <row r="1448" spans="2:28">
      <c r="B1448" s="1276"/>
      <c r="E1448" s="43"/>
      <c r="V1448" s="36"/>
      <c r="W1448" s="36"/>
      <c r="X1448" s="36"/>
      <c r="Y1448" s="36"/>
      <c r="Z1448" s="36"/>
      <c r="AA1448" s="36"/>
      <c r="AB1448" s="36"/>
    </row>
    <row r="1449" spans="2:28">
      <c r="B1449" s="1276"/>
      <c r="E1449" s="43"/>
      <c r="V1449" s="36"/>
      <c r="W1449" s="36"/>
      <c r="X1449" s="36"/>
      <c r="Y1449" s="36"/>
      <c r="Z1449" s="36"/>
      <c r="AA1449" s="36"/>
      <c r="AB1449" s="36"/>
    </row>
    <row r="1450" spans="2:28">
      <c r="B1450" s="1276"/>
      <c r="E1450" s="43"/>
      <c r="V1450" s="36"/>
      <c r="W1450" s="36"/>
      <c r="X1450" s="36"/>
      <c r="Y1450" s="36"/>
      <c r="Z1450" s="36"/>
      <c r="AA1450" s="36"/>
      <c r="AB1450" s="36"/>
    </row>
    <row r="1451" spans="2:28">
      <c r="B1451" s="1276"/>
      <c r="E1451" s="43"/>
      <c r="V1451" s="36"/>
      <c r="W1451" s="36"/>
      <c r="X1451" s="36"/>
      <c r="Y1451" s="36"/>
      <c r="Z1451" s="36"/>
      <c r="AA1451" s="36"/>
      <c r="AB1451" s="36"/>
    </row>
    <row r="1452" spans="2:28">
      <c r="B1452" s="1276"/>
      <c r="E1452" s="43"/>
      <c r="V1452" s="36"/>
      <c r="W1452" s="36"/>
      <c r="X1452" s="36"/>
      <c r="Y1452" s="36"/>
      <c r="Z1452" s="36"/>
      <c r="AA1452" s="36"/>
      <c r="AB1452" s="36"/>
    </row>
    <row r="1453" spans="2:28">
      <c r="B1453" s="1276"/>
      <c r="E1453" s="43"/>
      <c r="V1453" s="36"/>
      <c r="W1453" s="36"/>
      <c r="X1453" s="36"/>
      <c r="Y1453" s="36"/>
      <c r="Z1453" s="36"/>
      <c r="AA1453" s="36"/>
      <c r="AB1453" s="36"/>
    </row>
    <row r="1454" spans="2:28">
      <c r="B1454" s="1276"/>
      <c r="E1454" s="43"/>
      <c r="V1454" s="36"/>
      <c r="W1454" s="36"/>
      <c r="X1454" s="36"/>
      <c r="Y1454" s="36"/>
      <c r="Z1454" s="36"/>
      <c r="AA1454" s="36"/>
      <c r="AB1454" s="36"/>
    </row>
    <row r="1455" spans="2:28">
      <c r="B1455" s="1276"/>
      <c r="E1455" s="43"/>
      <c r="V1455" s="36"/>
      <c r="W1455" s="36"/>
      <c r="X1455" s="36"/>
      <c r="Y1455" s="36"/>
      <c r="Z1455" s="36"/>
      <c r="AA1455" s="36"/>
      <c r="AB1455" s="36"/>
    </row>
    <row r="1456" spans="2:28">
      <c r="B1456" s="1276"/>
      <c r="E1456" s="43"/>
      <c r="V1456" s="36"/>
      <c r="W1456" s="36"/>
      <c r="X1456" s="36"/>
      <c r="Y1456" s="36"/>
      <c r="Z1456" s="36"/>
      <c r="AA1456" s="36"/>
      <c r="AB1456" s="36"/>
    </row>
    <row r="1457" spans="2:28">
      <c r="B1457" s="1276"/>
      <c r="E1457" s="43"/>
      <c r="V1457" s="36"/>
      <c r="W1457" s="36"/>
      <c r="X1457" s="36"/>
      <c r="Y1457" s="36"/>
      <c r="Z1457" s="36"/>
      <c r="AA1457" s="36"/>
      <c r="AB1457" s="36"/>
    </row>
    <row r="1458" spans="2:28">
      <c r="B1458" s="1276"/>
      <c r="E1458" s="43"/>
      <c r="V1458" s="36"/>
      <c r="W1458" s="36"/>
      <c r="X1458" s="36"/>
      <c r="Y1458" s="36"/>
      <c r="Z1458" s="36"/>
      <c r="AA1458" s="36"/>
      <c r="AB1458" s="36"/>
    </row>
    <row r="1459" spans="2:28">
      <c r="B1459" s="1276"/>
      <c r="E1459" s="43"/>
      <c r="V1459" s="36"/>
      <c r="W1459" s="36"/>
      <c r="X1459" s="36"/>
      <c r="Y1459" s="36"/>
      <c r="Z1459" s="36"/>
      <c r="AA1459" s="36"/>
      <c r="AB1459" s="36"/>
    </row>
    <row r="1460" spans="2:28">
      <c r="B1460" s="1276"/>
      <c r="E1460" s="43"/>
      <c r="V1460" s="36"/>
      <c r="W1460" s="36"/>
      <c r="X1460" s="36"/>
      <c r="Y1460" s="36"/>
      <c r="Z1460" s="36"/>
      <c r="AA1460" s="36"/>
      <c r="AB1460" s="36"/>
    </row>
    <row r="1461" spans="2:28">
      <c r="B1461" s="1276"/>
      <c r="E1461" s="43"/>
      <c r="V1461" s="36"/>
      <c r="W1461" s="36"/>
      <c r="X1461" s="36"/>
      <c r="Y1461" s="36"/>
      <c r="Z1461" s="36"/>
      <c r="AA1461" s="36"/>
      <c r="AB1461" s="36"/>
    </row>
    <row r="1462" spans="2:28">
      <c r="B1462" s="1276"/>
      <c r="E1462" s="43"/>
      <c r="V1462" s="36"/>
      <c r="W1462" s="36"/>
      <c r="X1462" s="36"/>
      <c r="Y1462" s="36"/>
      <c r="Z1462" s="36"/>
      <c r="AA1462" s="36"/>
      <c r="AB1462" s="36"/>
    </row>
    <row r="1463" spans="2:28">
      <c r="B1463" s="1276"/>
      <c r="E1463" s="43"/>
      <c r="V1463" s="36"/>
      <c r="W1463" s="36"/>
      <c r="X1463" s="36"/>
      <c r="Y1463" s="36"/>
      <c r="Z1463" s="36"/>
      <c r="AA1463" s="36"/>
      <c r="AB1463" s="36"/>
    </row>
    <row r="1464" spans="2:28">
      <c r="B1464" s="1276"/>
      <c r="E1464" s="43"/>
      <c r="V1464" s="36"/>
      <c r="W1464" s="36"/>
      <c r="X1464" s="36"/>
      <c r="Y1464" s="36"/>
      <c r="Z1464" s="36"/>
      <c r="AA1464" s="36"/>
      <c r="AB1464" s="36"/>
    </row>
    <row r="1465" spans="2:28">
      <c r="B1465" s="1276"/>
      <c r="E1465" s="43"/>
      <c r="V1465" s="36"/>
      <c r="W1465" s="36"/>
      <c r="X1465" s="36"/>
      <c r="Y1465" s="36"/>
      <c r="Z1465" s="36"/>
      <c r="AA1465" s="36"/>
      <c r="AB1465" s="36"/>
    </row>
    <row r="1466" spans="2:28">
      <c r="B1466" s="1276"/>
      <c r="E1466" s="43"/>
      <c r="V1466" s="36"/>
      <c r="W1466" s="36"/>
      <c r="X1466" s="36"/>
      <c r="Y1466" s="36"/>
      <c r="Z1466" s="36"/>
      <c r="AA1466" s="36"/>
      <c r="AB1466" s="36"/>
    </row>
    <row r="1467" spans="2:28">
      <c r="B1467" s="1276"/>
      <c r="E1467" s="43"/>
      <c r="V1467" s="36"/>
      <c r="W1467" s="36"/>
      <c r="X1467" s="36"/>
      <c r="Y1467" s="36"/>
      <c r="Z1467" s="36"/>
      <c r="AA1467" s="36"/>
      <c r="AB1467" s="36"/>
    </row>
    <row r="1468" spans="2:28">
      <c r="B1468" s="1276"/>
      <c r="E1468" s="43"/>
      <c r="V1468" s="36"/>
      <c r="W1468" s="36"/>
      <c r="X1468" s="36"/>
      <c r="Y1468" s="36"/>
      <c r="Z1468" s="36"/>
      <c r="AA1468" s="36"/>
      <c r="AB1468" s="36"/>
    </row>
    <row r="1469" spans="2:28">
      <c r="B1469" s="1276"/>
      <c r="E1469" s="43"/>
      <c r="V1469" s="36"/>
      <c r="W1469" s="36"/>
      <c r="X1469" s="36"/>
      <c r="Y1469" s="36"/>
      <c r="Z1469" s="36"/>
      <c r="AA1469" s="36"/>
      <c r="AB1469" s="36"/>
    </row>
    <row r="1470" spans="2:28">
      <c r="B1470" s="1276"/>
      <c r="E1470" s="43"/>
      <c r="V1470" s="36"/>
      <c r="W1470" s="36"/>
      <c r="X1470" s="36"/>
      <c r="Y1470" s="36"/>
      <c r="Z1470" s="36"/>
      <c r="AA1470" s="36"/>
      <c r="AB1470" s="36"/>
    </row>
    <row r="1471" spans="2:28">
      <c r="B1471" s="1276"/>
      <c r="E1471" s="43"/>
      <c r="V1471" s="36"/>
      <c r="W1471" s="36"/>
      <c r="X1471" s="36"/>
      <c r="Y1471" s="36"/>
      <c r="Z1471" s="36"/>
      <c r="AA1471" s="36"/>
      <c r="AB1471" s="36"/>
    </row>
    <row r="1472" spans="2:28">
      <c r="B1472" s="1276"/>
      <c r="E1472" s="43"/>
      <c r="V1472" s="36"/>
      <c r="W1472" s="36"/>
      <c r="X1472" s="36"/>
      <c r="Y1472" s="36"/>
      <c r="Z1472" s="36"/>
      <c r="AA1472" s="36"/>
      <c r="AB1472" s="36"/>
    </row>
    <row r="1473" spans="2:28">
      <c r="B1473" s="1276"/>
      <c r="E1473" s="43"/>
      <c r="V1473" s="36"/>
      <c r="W1473" s="36"/>
      <c r="X1473" s="36"/>
      <c r="Y1473" s="36"/>
      <c r="Z1473" s="36"/>
      <c r="AA1473" s="36"/>
      <c r="AB1473" s="36"/>
    </row>
    <row r="1474" spans="2:28">
      <c r="B1474" s="1276"/>
      <c r="E1474" s="43"/>
      <c r="V1474" s="36"/>
      <c r="W1474" s="36"/>
      <c r="X1474" s="36"/>
      <c r="Y1474" s="36"/>
      <c r="Z1474" s="36"/>
      <c r="AA1474" s="36"/>
      <c r="AB1474" s="36"/>
    </row>
    <row r="1475" spans="2:28">
      <c r="B1475" s="1276"/>
      <c r="E1475" s="43"/>
      <c r="V1475" s="36"/>
      <c r="W1475" s="36"/>
      <c r="X1475" s="36"/>
      <c r="Y1475" s="36"/>
      <c r="Z1475" s="36"/>
      <c r="AA1475" s="36"/>
      <c r="AB1475" s="36"/>
    </row>
    <row r="1476" spans="2:28">
      <c r="B1476" s="1276"/>
      <c r="E1476" s="43"/>
      <c r="V1476" s="36"/>
      <c r="W1476" s="36"/>
      <c r="X1476" s="36"/>
      <c r="Y1476" s="36"/>
      <c r="Z1476" s="36"/>
      <c r="AA1476" s="36"/>
      <c r="AB1476" s="36"/>
    </row>
    <row r="1477" spans="2:28">
      <c r="B1477" s="1276"/>
      <c r="E1477" s="43"/>
      <c r="V1477" s="36"/>
      <c r="W1477" s="36"/>
      <c r="X1477" s="36"/>
      <c r="Y1477" s="36"/>
      <c r="Z1477" s="36"/>
      <c r="AA1477" s="36"/>
      <c r="AB1477" s="36"/>
    </row>
    <row r="1478" spans="2:28">
      <c r="B1478" s="1276"/>
      <c r="E1478" s="43"/>
      <c r="V1478" s="36"/>
      <c r="W1478" s="36"/>
      <c r="X1478" s="36"/>
      <c r="Y1478" s="36"/>
      <c r="Z1478" s="36"/>
      <c r="AA1478" s="36"/>
      <c r="AB1478" s="36"/>
    </row>
    <row r="1479" spans="2:28">
      <c r="B1479" s="1276"/>
      <c r="E1479" s="43"/>
      <c r="V1479" s="36"/>
      <c r="W1479" s="36"/>
      <c r="X1479" s="36"/>
      <c r="Y1479" s="36"/>
      <c r="Z1479" s="36"/>
      <c r="AA1479" s="36"/>
      <c r="AB1479" s="36"/>
    </row>
    <row r="1480" spans="2:28">
      <c r="B1480" s="1276"/>
      <c r="E1480" s="43"/>
      <c r="V1480" s="36"/>
      <c r="W1480" s="36"/>
      <c r="X1480" s="36"/>
      <c r="Y1480" s="36"/>
      <c r="Z1480" s="36"/>
      <c r="AA1480" s="36"/>
      <c r="AB1480" s="36"/>
    </row>
    <row r="1481" spans="2:28">
      <c r="B1481" s="1276"/>
      <c r="E1481" s="43"/>
      <c r="V1481" s="36"/>
      <c r="W1481" s="36"/>
      <c r="X1481" s="36"/>
      <c r="Y1481" s="36"/>
      <c r="Z1481" s="36"/>
      <c r="AA1481" s="36"/>
      <c r="AB1481" s="36"/>
    </row>
    <row r="1482" spans="2:28">
      <c r="B1482" s="1276"/>
      <c r="E1482" s="43"/>
      <c r="V1482" s="36"/>
      <c r="W1482" s="36"/>
      <c r="X1482" s="36"/>
      <c r="Y1482" s="36"/>
      <c r="Z1482" s="36"/>
      <c r="AA1482" s="36"/>
      <c r="AB1482" s="36"/>
    </row>
    <row r="1483" spans="2:28">
      <c r="B1483" s="1276"/>
      <c r="E1483" s="43"/>
      <c r="V1483" s="36"/>
      <c r="W1483" s="36"/>
      <c r="X1483" s="36"/>
      <c r="Y1483" s="36"/>
      <c r="Z1483" s="36"/>
      <c r="AA1483" s="36"/>
      <c r="AB1483" s="36"/>
    </row>
    <row r="1484" spans="2:28">
      <c r="B1484" s="1276"/>
      <c r="E1484" s="43"/>
      <c r="V1484" s="36"/>
      <c r="W1484" s="36"/>
      <c r="X1484" s="36"/>
      <c r="Y1484" s="36"/>
      <c r="Z1484" s="36"/>
      <c r="AA1484" s="36"/>
      <c r="AB1484" s="36"/>
    </row>
    <row r="1485" spans="2:28">
      <c r="B1485" s="1276"/>
      <c r="E1485" s="43"/>
      <c r="V1485" s="36"/>
      <c r="W1485" s="36"/>
      <c r="X1485" s="36"/>
      <c r="Y1485" s="36"/>
      <c r="Z1485" s="36"/>
      <c r="AA1485" s="36"/>
      <c r="AB1485" s="36"/>
    </row>
    <row r="1486" spans="2:28">
      <c r="B1486" s="1276"/>
      <c r="E1486" s="43"/>
      <c r="V1486" s="36"/>
      <c r="W1486" s="36"/>
      <c r="X1486" s="36"/>
      <c r="Y1486" s="36"/>
      <c r="Z1486" s="36"/>
      <c r="AA1486" s="36"/>
      <c r="AB1486" s="36"/>
    </row>
    <row r="1487" spans="2:28">
      <c r="B1487" s="1276"/>
      <c r="E1487" s="43"/>
      <c r="V1487" s="36"/>
      <c r="W1487" s="36"/>
      <c r="X1487" s="36"/>
      <c r="Y1487" s="36"/>
      <c r="Z1487" s="36"/>
      <c r="AA1487" s="36"/>
      <c r="AB1487" s="36"/>
    </row>
    <row r="1488" spans="2:28">
      <c r="B1488" s="1276"/>
      <c r="E1488" s="43"/>
      <c r="V1488" s="36"/>
      <c r="W1488" s="36"/>
      <c r="X1488" s="36"/>
      <c r="Y1488" s="36"/>
      <c r="Z1488" s="36"/>
      <c r="AA1488" s="36"/>
      <c r="AB1488" s="36"/>
    </row>
    <row r="1489" spans="2:28">
      <c r="B1489" s="1276"/>
      <c r="E1489" s="43"/>
      <c r="V1489" s="36"/>
      <c r="W1489" s="36"/>
      <c r="X1489" s="36"/>
      <c r="Y1489" s="36"/>
      <c r="Z1489" s="36"/>
      <c r="AA1489" s="36"/>
      <c r="AB1489" s="36"/>
    </row>
    <row r="1490" spans="2:28">
      <c r="B1490" s="1276"/>
      <c r="E1490" s="43"/>
      <c r="V1490" s="36"/>
      <c r="W1490" s="36"/>
      <c r="X1490" s="36"/>
      <c r="Y1490" s="36"/>
      <c r="Z1490" s="36"/>
      <c r="AA1490" s="36"/>
      <c r="AB1490" s="36"/>
    </row>
    <row r="1491" spans="2:28">
      <c r="B1491" s="1276"/>
      <c r="E1491" s="43"/>
      <c r="V1491" s="36"/>
      <c r="W1491" s="36"/>
      <c r="X1491" s="36"/>
      <c r="Y1491" s="36"/>
      <c r="Z1491" s="36"/>
      <c r="AA1491" s="36"/>
      <c r="AB1491" s="36"/>
    </row>
    <row r="1492" spans="2:28">
      <c r="B1492" s="1276"/>
      <c r="E1492" s="43"/>
      <c r="V1492" s="36"/>
      <c r="W1492" s="36"/>
      <c r="X1492" s="36"/>
      <c r="Y1492" s="36"/>
      <c r="Z1492" s="36"/>
      <c r="AA1492" s="36"/>
      <c r="AB1492" s="36"/>
    </row>
    <row r="1493" spans="2:28">
      <c r="B1493" s="1276"/>
      <c r="E1493" s="43"/>
      <c r="V1493" s="36"/>
      <c r="W1493" s="36"/>
      <c r="X1493" s="36"/>
      <c r="Y1493" s="36"/>
      <c r="Z1493" s="36"/>
      <c r="AA1493" s="36"/>
      <c r="AB1493" s="36"/>
    </row>
    <row r="1494" spans="2:28">
      <c r="B1494" s="1276"/>
      <c r="E1494" s="43"/>
      <c r="V1494" s="36"/>
      <c r="W1494" s="36"/>
      <c r="X1494" s="36"/>
      <c r="Y1494" s="36"/>
      <c r="Z1494" s="36"/>
      <c r="AA1494" s="36"/>
      <c r="AB1494" s="36"/>
    </row>
    <row r="1495" spans="2:28">
      <c r="B1495" s="1276"/>
      <c r="E1495" s="43"/>
      <c r="V1495" s="36"/>
      <c r="W1495" s="36"/>
      <c r="X1495" s="36"/>
      <c r="Y1495" s="36"/>
      <c r="Z1495" s="36"/>
      <c r="AA1495" s="36"/>
      <c r="AB1495" s="36"/>
    </row>
    <row r="1496" spans="2:28">
      <c r="B1496" s="1276"/>
      <c r="E1496" s="43"/>
      <c r="V1496" s="36"/>
      <c r="W1496" s="36"/>
      <c r="X1496" s="36"/>
      <c r="Y1496" s="36"/>
      <c r="Z1496" s="36"/>
      <c r="AA1496" s="36"/>
      <c r="AB1496" s="36"/>
    </row>
    <row r="1497" spans="2:28">
      <c r="B1497" s="1276"/>
      <c r="E1497" s="43"/>
      <c r="V1497" s="36"/>
      <c r="W1497" s="36"/>
      <c r="X1497" s="36"/>
      <c r="Y1497" s="36"/>
      <c r="Z1497" s="36"/>
      <c r="AA1497" s="36"/>
      <c r="AB1497" s="36"/>
    </row>
    <row r="1498" spans="2:28">
      <c r="B1498" s="1276"/>
      <c r="E1498" s="43"/>
      <c r="V1498" s="36"/>
      <c r="W1498" s="36"/>
      <c r="X1498" s="36"/>
      <c r="Y1498" s="36"/>
      <c r="Z1498" s="36"/>
      <c r="AA1498" s="36"/>
      <c r="AB1498" s="36"/>
    </row>
    <row r="1499" spans="2:28">
      <c r="B1499" s="1276"/>
      <c r="E1499" s="43"/>
      <c r="V1499" s="36"/>
      <c r="W1499" s="36"/>
      <c r="X1499" s="36"/>
      <c r="Y1499" s="36"/>
      <c r="Z1499" s="36"/>
      <c r="AA1499" s="36"/>
      <c r="AB1499" s="36"/>
    </row>
    <row r="1500" spans="2:28">
      <c r="B1500" s="1276"/>
      <c r="E1500" s="43"/>
      <c r="V1500" s="36"/>
      <c r="W1500" s="36"/>
      <c r="X1500" s="36"/>
      <c r="Y1500" s="36"/>
      <c r="Z1500" s="36"/>
      <c r="AA1500" s="36"/>
      <c r="AB1500" s="36"/>
    </row>
    <row r="1501" spans="2:28">
      <c r="B1501" s="1276"/>
      <c r="E1501" s="43"/>
      <c r="V1501" s="36"/>
      <c r="W1501" s="36"/>
      <c r="X1501" s="36"/>
      <c r="Y1501" s="36"/>
      <c r="Z1501" s="36"/>
      <c r="AA1501" s="36"/>
      <c r="AB1501" s="36"/>
    </row>
    <row r="1502" spans="2:28">
      <c r="B1502" s="1276"/>
      <c r="E1502" s="43"/>
      <c r="V1502" s="36"/>
      <c r="W1502" s="36"/>
      <c r="X1502" s="36"/>
      <c r="Y1502" s="36"/>
      <c r="Z1502" s="36"/>
      <c r="AA1502" s="36"/>
      <c r="AB1502" s="36"/>
    </row>
    <row r="1503" spans="2:28">
      <c r="B1503" s="1276"/>
      <c r="E1503" s="43"/>
      <c r="V1503" s="36"/>
      <c r="W1503" s="36"/>
      <c r="X1503" s="36"/>
      <c r="Y1503" s="36"/>
      <c r="Z1503" s="36"/>
      <c r="AA1503" s="36"/>
      <c r="AB1503" s="36"/>
    </row>
    <row r="1504" spans="2:28">
      <c r="B1504" s="1276"/>
      <c r="E1504" s="43"/>
      <c r="V1504" s="36"/>
      <c r="W1504" s="36"/>
      <c r="X1504" s="36"/>
      <c r="Y1504" s="36"/>
      <c r="Z1504" s="36"/>
      <c r="AA1504" s="36"/>
      <c r="AB1504" s="36"/>
    </row>
    <row r="1505" spans="2:28">
      <c r="B1505" s="1276"/>
      <c r="E1505" s="43"/>
      <c r="V1505" s="36"/>
      <c r="W1505" s="36"/>
      <c r="X1505" s="36"/>
      <c r="Y1505" s="36"/>
      <c r="Z1505" s="36"/>
      <c r="AA1505" s="36"/>
      <c r="AB1505" s="36"/>
    </row>
    <row r="1506" spans="2:28">
      <c r="B1506" s="1276"/>
      <c r="E1506" s="43"/>
      <c r="V1506" s="36"/>
      <c r="W1506" s="36"/>
      <c r="X1506" s="36"/>
      <c r="Y1506" s="36"/>
      <c r="Z1506" s="36"/>
      <c r="AA1506" s="36"/>
      <c r="AB1506" s="36"/>
    </row>
    <row r="1507" spans="2:28">
      <c r="B1507" s="1276"/>
      <c r="E1507" s="43"/>
      <c r="V1507" s="36"/>
      <c r="W1507" s="36"/>
      <c r="X1507" s="36"/>
      <c r="Y1507" s="36"/>
      <c r="Z1507" s="36"/>
      <c r="AA1507" s="36"/>
      <c r="AB1507" s="36"/>
    </row>
    <row r="1508" spans="2:28">
      <c r="B1508" s="1276"/>
      <c r="E1508" s="43"/>
      <c r="V1508" s="36"/>
      <c r="W1508" s="36"/>
      <c r="X1508" s="36"/>
      <c r="Y1508" s="36"/>
      <c r="Z1508" s="36"/>
      <c r="AA1508" s="36"/>
      <c r="AB1508" s="36"/>
    </row>
    <row r="1509" spans="2:28">
      <c r="B1509" s="1276"/>
      <c r="E1509" s="43"/>
      <c r="V1509" s="36"/>
      <c r="W1509" s="36"/>
      <c r="X1509" s="36"/>
      <c r="Y1509" s="36"/>
      <c r="Z1509" s="36"/>
      <c r="AA1509" s="36"/>
      <c r="AB1509" s="36"/>
    </row>
    <row r="1510" spans="2:28">
      <c r="B1510" s="1276"/>
      <c r="E1510" s="43"/>
      <c r="V1510" s="36"/>
      <c r="W1510" s="36"/>
      <c r="X1510" s="36"/>
      <c r="Y1510" s="36"/>
      <c r="Z1510" s="36"/>
      <c r="AA1510" s="36"/>
      <c r="AB1510" s="36"/>
    </row>
    <row r="1511" spans="2:28">
      <c r="B1511" s="1276"/>
      <c r="E1511" s="43"/>
      <c r="V1511" s="36"/>
      <c r="W1511" s="36"/>
      <c r="X1511" s="36"/>
      <c r="Y1511" s="36"/>
      <c r="Z1511" s="36"/>
      <c r="AA1511" s="36"/>
      <c r="AB1511" s="36"/>
    </row>
    <row r="1512" spans="2:28">
      <c r="B1512" s="1276"/>
      <c r="E1512" s="43"/>
      <c r="V1512" s="36"/>
      <c r="W1512" s="36"/>
      <c r="X1512" s="36"/>
      <c r="Y1512" s="36"/>
      <c r="Z1512" s="36"/>
      <c r="AA1512" s="36"/>
      <c r="AB1512" s="36"/>
    </row>
    <row r="1513" spans="2:28">
      <c r="B1513" s="1276"/>
      <c r="E1513" s="43"/>
      <c r="V1513" s="36"/>
      <c r="W1513" s="36"/>
      <c r="X1513" s="36"/>
      <c r="Y1513" s="36"/>
      <c r="Z1513" s="36"/>
      <c r="AA1513" s="36"/>
      <c r="AB1513" s="36"/>
    </row>
    <row r="1514" spans="2:28">
      <c r="B1514" s="1276"/>
      <c r="E1514" s="43"/>
      <c r="V1514" s="36"/>
      <c r="W1514" s="36"/>
      <c r="X1514" s="36"/>
      <c r="Y1514" s="36"/>
      <c r="Z1514" s="36"/>
      <c r="AA1514" s="36"/>
      <c r="AB1514" s="36"/>
    </row>
    <row r="1515" spans="2:28">
      <c r="B1515" s="1276"/>
      <c r="E1515" s="43"/>
      <c r="V1515" s="36"/>
      <c r="W1515" s="36"/>
      <c r="X1515" s="36"/>
      <c r="Y1515" s="36"/>
      <c r="Z1515" s="36"/>
      <c r="AA1515" s="36"/>
      <c r="AB1515" s="36"/>
    </row>
    <row r="1516" spans="2:28">
      <c r="B1516" s="1276"/>
      <c r="E1516" s="43"/>
      <c r="V1516" s="36"/>
      <c r="W1516" s="36"/>
      <c r="X1516" s="36"/>
      <c r="Y1516" s="36"/>
      <c r="Z1516" s="36"/>
      <c r="AA1516" s="36"/>
      <c r="AB1516" s="36"/>
    </row>
    <row r="1517" spans="2:28">
      <c r="B1517" s="1276"/>
      <c r="E1517" s="43"/>
      <c r="V1517" s="36"/>
      <c r="W1517" s="36"/>
      <c r="X1517" s="36"/>
      <c r="Y1517" s="36"/>
      <c r="Z1517" s="36"/>
      <c r="AA1517" s="36"/>
      <c r="AB1517" s="36"/>
    </row>
    <row r="1518" spans="2:28">
      <c r="B1518" s="1276"/>
      <c r="E1518" s="43"/>
      <c r="V1518" s="36"/>
      <c r="W1518" s="36"/>
      <c r="X1518" s="36"/>
      <c r="Y1518" s="36"/>
      <c r="Z1518" s="36"/>
      <c r="AA1518" s="36"/>
      <c r="AB1518" s="36"/>
    </row>
    <row r="1519" spans="2:28">
      <c r="B1519" s="1276"/>
      <c r="E1519" s="43"/>
      <c r="V1519" s="36"/>
      <c r="W1519" s="36"/>
      <c r="X1519" s="36"/>
      <c r="Y1519" s="36"/>
      <c r="Z1519" s="36"/>
      <c r="AA1519" s="36"/>
      <c r="AB1519" s="36"/>
    </row>
    <row r="1520" spans="2:28">
      <c r="B1520" s="1276"/>
      <c r="E1520" s="43"/>
      <c r="V1520" s="36"/>
      <c r="W1520" s="36"/>
      <c r="X1520" s="36"/>
      <c r="Y1520" s="36"/>
      <c r="Z1520" s="36"/>
      <c r="AA1520" s="36"/>
      <c r="AB1520" s="36"/>
    </row>
    <row r="1521" spans="2:28">
      <c r="B1521" s="1276"/>
      <c r="E1521" s="43"/>
      <c r="V1521" s="36"/>
      <c r="W1521" s="36"/>
      <c r="X1521" s="36"/>
      <c r="Y1521" s="36"/>
      <c r="Z1521" s="36"/>
      <c r="AA1521" s="36"/>
      <c r="AB1521" s="36"/>
    </row>
    <row r="1522" spans="2:28">
      <c r="B1522" s="1276"/>
      <c r="E1522" s="43"/>
      <c r="V1522" s="36"/>
      <c r="W1522" s="36"/>
      <c r="X1522" s="36"/>
      <c r="Y1522" s="36"/>
      <c r="Z1522" s="36"/>
      <c r="AA1522" s="36"/>
      <c r="AB1522" s="36"/>
    </row>
    <row r="1523" spans="2:28">
      <c r="B1523" s="1276"/>
      <c r="E1523" s="43"/>
      <c r="V1523" s="36"/>
      <c r="W1523" s="36"/>
      <c r="X1523" s="36"/>
      <c r="Y1523" s="36"/>
      <c r="Z1523" s="36"/>
      <c r="AA1523" s="36"/>
      <c r="AB1523" s="36"/>
    </row>
    <row r="1524" spans="2:28">
      <c r="B1524" s="1276"/>
      <c r="E1524" s="43"/>
      <c r="V1524" s="36"/>
      <c r="W1524" s="36"/>
      <c r="X1524" s="36"/>
      <c r="Y1524" s="36"/>
      <c r="Z1524" s="36"/>
      <c r="AA1524" s="36"/>
      <c r="AB1524" s="36"/>
    </row>
    <row r="1525" spans="2:28">
      <c r="B1525" s="1276"/>
      <c r="E1525" s="43"/>
      <c r="V1525" s="36"/>
      <c r="W1525" s="36"/>
      <c r="X1525" s="36"/>
      <c r="Y1525" s="36"/>
      <c r="Z1525" s="36"/>
      <c r="AA1525" s="36"/>
      <c r="AB1525" s="36"/>
    </row>
    <row r="1526" spans="2:28">
      <c r="B1526" s="1276"/>
      <c r="E1526" s="43"/>
      <c r="V1526" s="36"/>
      <c r="W1526" s="36"/>
      <c r="X1526" s="36"/>
      <c r="Y1526" s="36"/>
      <c r="Z1526" s="36"/>
      <c r="AA1526" s="36"/>
      <c r="AB1526" s="36"/>
    </row>
    <row r="1527" spans="2:28">
      <c r="B1527" s="1276"/>
      <c r="E1527" s="43"/>
      <c r="V1527" s="36"/>
      <c r="W1527" s="36"/>
      <c r="X1527" s="36"/>
      <c r="Y1527" s="36"/>
      <c r="Z1527" s="36"/>
      <c r="AA1527" s="36"/>
      <c r="AB1527" s="36"/>
    </row>
    <row r="1528" spans="2:28">
      <c r="E1528" s="43"/>
      <c r="V1528" s="36"/>
      <c r="W1528" s="36"/>
      <c r="X1528" s="36"/>
      <c r="Y1528" s="36"/>
      <c r="Z1528" s="36"/>
      <c r="AA1528" s="36"/>
      <c r="AB1528" s="36"/>
    </row>
    <row r="1529" spans="2:28">
      <c r="E1529" s="43"/>
      <c r="V1529" s="36"/>
      <c r="W1529" s="36"/>
      <c r="X1529" s="36"/>
      <c r="Y1529" s="36"/>
      <c r="Z1529" s="36"/>
      <c r="AA1529" s="36"/>
      <c r="AB1529" s="36"/>
    </row>
    <row r="1530" spans="2:28">
      <c r="E1530" s="43"/>
      <c r="V1530" s="36"/>
      <c r="W1530" s="36"/>
      <c r="X1530" s="36"/>
      <c r="Y1530" s="36"/>
      <c r="Z1530" s="36"/>
      <c r="AA1530" s="36"/>
      <c r="AB1530" s="36"/>
    </row>
    <row r="1531" spans="2:28">
      <c r="E1531" s="43"/>
      <c r="V1531" s="36"/>
      <c r="W1531" s="36"/>
      <c r="X1531" s="36"/>
      <c r="Y1531" s="36"/>
      <c r="Z1531" s="36"/>
      <c r="AA1531" s="36"/>
      <c r="AB1531" s="36"/>
    </row>
    <row r="1532" spans="2:28">
      <c r="E1532" s="43"/>
      <c r="V1532" s="36"/>
      <c r="W1532" s="36"/>
      <c r="X1532" s="36"/>
      <c r="Y1532" s="36"/>
      <c r="Z1532" s="36"/>
      <c r="AA1532" s="36"/>
      <c r="AB1532" s="36"/>
    </row>
    <row r="1533" spans="2:28">
      <c r="E1533" s="43"/>
      <c r="V1533" s="36"/>
      <c r="W1533" s="36"/>
      <c r="X1533" s="36"/>
      <c r="Y1533" s="36"/>
      <c r="Z1533" s="36"/>
      <c r="AA1533" s="36"/>
      <c r="AB1533" s="36"/>
    </row>
    <row r="1534" spans="2:28">
      <c r="E1534" s="43"/>
      <c r="V1534" s="36"/>
      <c r="W1534" s="36"/>
      <c r="X1534" s="36"/>
      <c r="Y1534" s="36"/>
      <c r="Z1534" s="36"/>
      <c r="AA1534" s="36"/>
      <c r="AB1534" s="36"/>
    </row>
    <row r="1535" spans="2:28">
      <c r="E1535" s="43"/>
      <c r="V1535" s="36"/>
      <c r="W1535" s="36"/>
      <c r="X1535" s="36"/>
      <c r="Y1535" s="36"/>
      <c r="Z1535" s="36"/>
      <c r="AA1535" s="36"/>
      <c r="AB1535" s="36"/>
    </row>
    <row r="1536" spans="2:28">
      <c r="E1536" s="43"/>
      <c r="V1536" s="36"/>
      <c r="W1536" s="36"/>
      <c r="X1536" s="36"/>
      <c r="Y1536" s="36"/>
      <c r="Z1536" s="36"/>
      <c r="AA1536" s="36"/>
      <c r="AB1536" s="36"/>
    </row>
    <row r="1537" spans="5:28">
      <c r="E1537" s="43"/>
      <c r="V1537" s="36"/>
      <c r="W1537" s="36"/>
      <c r="X1537" s="36"/>
      <c r="Y1537" s="36"/>
      <c r="Z1537" s="36"/>
      <c r="AA1537" s="36"/>
      <c r="AB1537" s="36"/>
    </row>
    <row r="1538" spans="5:28">
      <c r="E1538" s="43"/>
      <c r="V1538" s="36"/>
      <c r="W1538" s="36"/>
      <c r="X1538" s="36"/>
      <c r="Y1538" s="36"/>
      <c r="Z1538" s="36"/>
      <c r="AA1538" s="36"/>
      <c r="AB1538" s="36"/>
    </row>
    <row r="1539" spans="5:28">
      <c r="E1539" s="43"/>
      <c r="V1539" s="36"/>
      <c r="W1539" s="36"/>
      <c r="X1539" s="36"/>
      <c r="Y1539" s="36"/>
      <c r="Z1539" s="36"/>
      <c r="AA1539" s="36"/>
      <c r="AB1539" s="36"/>
    </row>
    <row r="1540" spans="5:28">
      <c r="E1540" s="43"/>
      <c r="V1540" s="36"/>
      <c r="W1540" s="36"/>
      <c r="X1540" s="36"/>
      <c r="Y1540" s="36"/>
      <c r="Z1540" s="36"/>
      <c r="AA1540" s="36"/>
      <c r="AB1540" s="36"/>
    </row>
    <row r="1541" spans="5:28">
      <c r="E1541" s="43"/>
      <c r="V1541" s="36"/>
      <c r="W1541" s="36"/>
      <c r="X1541" s="36"/>
      <c r="Y1541" s="36"/>
      <c r="Z1541" s="36"/>
      <c r="AA1541" s="36"/>
      <c r="AB1541" s="36"/>
    </row>
    <row r="1542" spans="5:28">
      <c r="E1542" s="43"/>
      <c r="V1542" s="36"/>
      <c r="W1542" s="36"/>
      <c r="X1542" s="36"/>
      <c r="Y1542" s="36"/>
      <c r="Z1542" s="36"/>
      <c r="AA1542" s="36"/>
      <c r="AB1542" s="36"/>
    </row>
    <row r="1543" spans="5:28">
      <c r="E1543" s="43"/>
      <c r="V1543" s="36"/>
      <c r="W1543" s="36"/>
      <c r="X1543" s="36"/>
      <c r="Y1543" s="36"/>
      <c r="Z1543" s="36"/>
      <c r="AA1543" s="36"/>
      <c r="AB1543" s="36"/>
    </row>
    <row r="1544" spans="5:28">
      <c r="E1544" s="43"/>
      <c r="V1544" s="36"/>
      <c r="W1544" s="36"/>
      <c r="X1544" s="36"/>
      <c r="Y1544" s="36"/>
      <c r="Z1544" s="36"/>
      <c r="AA1544" s="36"/>
      <c r="AB1544" s="36"/>
    </row>
    <row r="1545" spans="5:28">
      <c r="E1545" s="43"/>
      <c r="V1545" s="36"/>
      <c r="W1545" s="36"/>
      <c r="X1545" s="36"/>
      <c r="Y1545" s="36"/>
      <c r="Z1545" s="36"/>
      <c r="AA1545" s="36"/>
      <c r="AB1545" s="36"/>
    </row>
    <row r="1546" spans="5:28">
      <c r="E1546" s="43"/>
      <c r="V1546" s="36"/>
      <c r="W1546" s="36"/>
      <c r="X1546" s="36"/>
      <c r="Y1546" s="36"/>
      <c r="Z1546" s="36"/>
      <c r="AA1546" s="36"/>
      <c r="AB1546" s="36"/>
    </row>
    <row r="1547" spans="5:28">
      <c r="E1547" s="43"/>
      <c r="V1547" s="36"/>
      <c r="W1547" s="36"/>
      <c r="X1547" s="36"/>
      <c r="Y1547" s="36"/>
      <c r="Z1547" s="36"/>
      <c r="AA1547" s="36"/>
      <c r="AB1547" s="36"/>
    </row>
    <row r="1548" spans="5:28">
      <c r="E1548" s="43"/>
      <c r="V1548" s="36"/>
      <c r="W1548" s="36"/>
      <c r="X1548" s="36"/>
      <c r="Y1548" s="36"/>
      <c r="Z1548" s="36"/>
      <c r="AA1548" s="36"/>
      <c r="AB1548" s="36"/>
    </row>
    <row r="1549" spans="5:28">
      <c r="E1549" s="43"/>
      <c r="V1549" s="36"/>
      <c r="W1549" s="36"/>
      <c r="X1549" s="36"/>
      <c r="Y1549" s="36"/>
      <c r="Z1549" s="36"/>
      <c r="AA1549" s="36"/>
      <c r="AB1549" s="36"/>
    </row>
    <row r="1550" spans="5:28">
      <c r="E1550" s="43"/>
      <c r="V1550" s="36"/>
      <c r="W1550" s="36"/>
      <c r="X1550" s="36"/>
      <c r="Y1550" s="36"/>
      <c r="Z1550" s="36"/>
      <c r="AA1550" s="36"/>
      <c r="AB1550" s="36"/>
    </row>
    <row r="1551" spans="5:28">
      <c r="E1551" s="43"/>
      <c r="V1551" s="36"/>
      <c r="W1551" s="36"/>
      <c r="X1551" s="36"/>
      <c r="Y1551" s="36"/>
      <c r="Z1551" s="36"/>
      <c r="AA1551" s="36"/>
      <c r="AB1551" s="36"/>
    </row>
    <row r="1552" spans="5:28">
      <c r="E1552" s="43"/>
      <c r="V1552" s="36"/>
      <c r="W1552" s="36"/>
      <c r="X1552" s="36"/>
      <c r="Y1552" s="36"/>
      <c r="Z1552" s="36"/>
      <c r="AA1552" s="36"/>
      <c r="AB1552" s="36"/>
    </row>
    <row r="1553" spans="5:28">
      <c r="E1553" s="43"/>
      <c r="V1553" s="36"/>
      <c r="W1553" s="36"/>
      <c r="X1553" s="36"/>
      <c r="Y1553" s="36"/>
      <c r="Z1553" s="36"/>
      <c r="AA1553" s="36"/>
      <c r="AB1553" s="36"/>
    </row>
    <row r="1554" spans="5:28">
      <c r="E1554" s="43"/>
      <c r="V1554" s="36"/>
      <c r="W1554" s="36"/>
      <c r="X1554" s="36"/>
      <c r="Y1554" s="36"/>
      <c r="Z1554" s="36"/>
      <c r="AA1554" s="36"/>
      <c r="AB1554" s="36"/>
    </row>
    <row r="1555" spans="5:28">
      <c r="E1555" s="43"/>
      <c r="V1555" s="36"/>
      <c r="W1555" s="36"/>
      <c r="X1555" s="36"/>
      <c r="Y1555" s="36"/>
      <c r="Z1555" s="36"/>
      <c r="AA1555" s="36"/>
      <c r="AB1555" s="36"/>
    </row>
    <row r="1556" spans="5:28">
      <c r="E1556" s="43"/>
      <c r="V1556" s="36"/>
      <c r="W1556" s="36"/>
      <c r="X1556" s="36"/>
      <c r="Y1556" s="36"/>
      <c r="Z1556" s="36"/>
      <c r="AA1556" s="36"/>
      <c r="AB1556" s="36"/>
    </row>
    <row r="1557" spans="5:28">
      <c r="E1557" s="43"/>
      <c r="V1557" s="36"/>
      <c r="W1557" s="36"/>
      <c r="X1557" s="36"/>
      <c r="Y1557" s="36"/>
      <c r="Z1557" s="36"/>
      <c r="AA1557" s="36"/>
      <c r="AB1557" s="36"/>
    </row>
    <row r="1558" spans="5:28">
      <c r="E1558" s="43"/>
      <c r="V1558" s="36"/>
      <c r="W1558" s="36"/>
      <c r="X1558" s="36"/>
      <c r="Y1558" s="36"/>
      <c r="Z1558" s="36"/>
      <c r="AA1558" s="36"/>
      <c r="AB1558" s="36"/>
    </row>
    <row r="1559" spans="5:28">
      <c r="E1559" s="43"/>
      <c r="V1559" s="36"/>
      <c r="W1559" s="36"/>
      <c r="X1559" s="36"/>
      <c r="Y1559" s="36"/>
      <c r="Z1559" s="36"/>
      <c r="AA1559" s="36"/>
      <c r="AB1559" s="36"/>
    </row>
    <row r="1560" spans="5:28">
      <c r="E1560" s="43"/>
      <c r="V1560" s="36"/>
      <c r="W1560" s="36"/>
      <c r="X1560" s="36"/>
      <c r="Y1560" s="36"/>
      <c r="Z1560" s="36"/>
      <c r="AA1560" s="36"/>
      <c r="AB1560" s="36"/>
    </row>
    <row r="1561" spans="5:28">
      <c r="E1561" s="43"/>
      <c r="V1561" s="36"/>
      <c r="W1561" s="36"/>
      <c r="X1561" s="36"/>
      <c r="Y1561" s="36"/>
      <c r="Z1561" s="36"/>
      <c r="AA1561" s="36"/>
      <c r="AB1561" s="36"/>
    </row>
    <row r="1562" spans="5:28">
      <c r="E1562" s="43"/>
      <c r="V1562" s="36"/>
      <c r="W1562" s="36"/>
      <c r="X1562" s="36"/>
      <c r="Y1562" s="36"/>
      <c r="Z1562" s="36"/>
      <c r="AA1562" s="36"/>
      <c r="AB1562" s="36"/>
    </row>
    <row r="1563" spans="5:28">
      <c r="E1563" s="43"/>
      <c r="V1563" s="36"/>
      <c r="W1563" s="36"/>
      <c r="X1563" s="36"/>
      <c r="Y1563" s="36"/>
      <c r="Z1563" s="36"/>
      <c r="AA1563" s="36"/>
      <c r="AB1563" s="36"/>
    </row>
    <row r="1564" spans="5:28">
      <c r="E1564" s="43"/>
      <c r="V1564" s="36"/>
      <c r="W1564" s="36"/>
      <c r="X1564" s="36"/>
      <c r="Y1564" s="36"/>
      <c r="Z1564" s="36"/>
      <c r="AA1564" s="36"/>
      <c r="AB1564" s="36"/>
    </row>
    <row r="1565" spans="5:28">
      <c r="E1565" s="43"/>
      <c r="V1565" s="36"/>
      <c r="W1565" s="36"/>
      <c r="X1565" s="36"/>
      <c r="Y1565" s="36"/>
      <c r="Z1565" s="36"/>
      <c r="AA1565" s="36"/>
      <c r="AB1565" s="36"/>
    </row>
    <row r="1566" spans="5:28">
      <c r="E1566" s="43"/>
      <c r="V1566" s="36"/>
      <c r="W1566" s="36"/>
      <c r="X1566" s="36"/>
      <c r="Y1566" s="36"/>
      <c r="Z1566" s="36"/>
      <c r="AA1566" s="36"/>
      <c r="AB1566" s="36"/>
    </row>
    <row r="1567" spans="5:28">
      <c r="E1567" s="43"/>
      <c r="V1567" s="36"/>
      <c r="W1567" s="36"/>
      <c r="X1567" s="36"/>
      <c r="Y1567" s="36"/>
      <c r="Z1567" s="36"/>
      <c r="AA1567" s="36"/>
      <c r="AB1567" s="36"/>
    </row>
    <row r="1568" spans="5:28">
      <c r="E1568" s="43"/>
      <c r="V1568" s="36"/>
      <c r="W1568" s="36"/>
      <c r="X1568" s="36"/>
      <c r="Y1568" s="36"/>
      <c r="Z1568" s="36"/>
      <c r="AA1568" s="36"/>
      <c r="AB1568" s="36"/>
    </row>
    <row r="1569" spans="5:28">
      <c r="E1569" s="43"/>
      <c r="V1569" s="36"/>
      <c r="W1569" s="36"/>
      <c r="X1569" s="36"/>
      <c r="Y1569" s="36"/>
      <c r="Z1569" s="36"/>
      <c r="AA1569" s="36"/>
      <c r="AB1569" s="36"/>
    </row>
    <row r="1570" spans="5:28">
      <c r="E1570" s="43"/>
      <c r="V1570" s="36"/>
      <c r="W1570" s="36"/>
      <c r="X1570" s="36"/>
      <c r="Y1570" s="36"/>
      <c r="Z1570" s="36"/>
      <c r="AA1570" s="36"/>
      <c r="AB1570" s="36"/>
    </row>
    <row r="1571" spans="5:28">
      <c r="E1571" s="43"/>
      <c r="V1571" s="36"/>
      <c r="W1571" s="36"/>
      <c r="X1571" s="36"/>
      <c r="Y1571" s="36"/>
      <c r="Z1571" s="36"/>
      <c r="AA1571" s="36"/>
      <c r="AB1571" s="36"/>
    </row>
    <row r="1572" spans="5:28">
      <c r="E1572" s="43"/>
      <c r="V1572" s="36"/>
      <c r="W1572" s="36"/>
      <c r="X1572" s="36"/>
      <c r="Y1572" s="36"/>
      <c r="Z1572" s="36"/>
      <c r="AA1572" s="36"/>
      <c r="AB1572" s="36"/>
    </row>
    <row r="1573" spans="5:28">
      <c r="E1573" s="43"/>
      <c r="V1573" s="36"/>
      <c r="W1573" s="36"/>
      <c r="X1573" s="36"/>
      <c r="Y1573" s="36"/>
      <c r="Z1573" s="36"/>
      <c r="AA1573" s="36"/>
      <c r="AB1573" s="36"/>
    </row>
    <row r="1574" spans="5:28">
      <c r="E1574" s="43"/>
      <c r="V1574" s="36"/>
      <c r="W1574" s="36"/>
      <c r="X1574" s="36"/>
      <c r="Y1574" s="36"/>
      <c r="Z1574" s="36"/>
      <c r="AA1574" s="36"/>
      <c r="AB1574" s="36"/>
    </row>
    <row r="1575" spans="5:28">
      <c r="E1575" s="43"/>
      <c r="V1575" s="36"/>
      <c r="W1575" s="36"/>
      <c r="X1575" s="36"/>
      <c r="Y1575" s="36"/>
      <c r="Z1575" s="36"/>
      <c r="AA1575" s="36"/>
      <c r="AB1575" s="36"/>
    </row>
    <row r="1576" spans="5:28">
      <c r="E1576" s="43"/>
      <c r="V1576" s="36"/>
      <c r="W1576" s="36"/>
      <c r="X1576" s="36"/>
      <c r="Y1576" s="36"/>
      <c r="Z1576" s="36"/>
      <c r="AA1576" s="36"/>
      <c r="AB1576" s="36"/>
    </row>
    <row r="1577" spans="5:28">
      <c r="E1577" s="43"/>
      <c r="V1577" s="36"/>
      <c r="W1577" s="36"/>
      <c r="X1577" s="36"/>
      <c r="Y1577" s="36"/>
      <c r="Z1577" s="36"/>
      <c r="AA1577" s="36"/>
      <c r="AB1577" s="36"/>
    </row>
    <row r="1578" spans="5:28">
      <c r="E1578" s="43"/>
      <c r="V1578" s="36"/>
      <c r="W1578" s="36"/>
      <c r="X1578" s="36"/>
      <c r="Y1578" s="36"/>
      <c r="Z1578" s="36"/>
      <c r="AA1578" s="36"/>
      <c r="AB1578" s="36"/>
    </row>
    <row r="1579" spans="5:28">
      <c r="E1579" s="43"/>
      <c r="V1579" s="36"/>
      <c r="W1579" s="36"/>
      <c r="X1579" s="36"/>
      <c r="Y1579" s="36"/>
      <c r="Z1579" s="36"/>
      <c r="AA1579" s="36"/>
      <c r="AB1579" s="36"/>
    </row>
    <row r="1580" spans="5:28">
      <c r="E1580" s="43"/>
      <c r="V1580" s="36"/>
      <c r="W1580" s="36"/>
      <c r="X1580" s="36"/>
      <c r="Y1580" s="36"/>
      <c r="Z1580" s="36"/>
      <c r="AA1580" s="36"/>
      <c r="AB1580" s="36"/>
    </row>
    <row r="1581" spans="5:28">
      <c r="E1581" s="43"/>
      <c r="V1581" s="36"/>
      <c r="W1581" s="36"/>
      <c r="X1581" s="36"/>
      <c r="Y1581" s="36"/>
      <c r="Z1581" s="36"/>
      <c r="AA1581" s="36"/>
      <c r="AB1581" s="36"/>
    </row>
    <row r="1582" spans="5:28">
      <c r="E1582" s="43"/>
      <c r="V1582" s="36"/>
      <c r="W1582" s="36"/>
      <c r="X1582" s="36"/>
      <c r="Y1582" s="36"/>
      <c r="Z1582" s="36"/>
      <c r="AA1582" s="36"/>
      <c r="AB1582" s="36"/>
    </row>
    <row r="1583" spans="5:28">
      <c r="E1583" s="43"/>
      <c r="V1583" s="36"/>
      <c r="W1583" s="36"/>
      <c r="X1583" s="36"/>
      <c r="Y1583" s="36"/>
      <c r="Z1583" s="36"/>
      <c r="AA1583" s="36"/>
      <c r="AB1583" s="36"/>
    </row>
    <row r="1584" spans="5:28">
      <c r="E1584" s="43"/>
      <c r="V1584" s="36"/>
      <c r="W1584" s="36"/>
      <c r="X1584" s="36"/>
      <c r="Y1584" s="36"/>
      <c r="Z1584" s="36"/>
      <c r="AA1584" s="36"/>
      <c r="AB1584" s="36"/>
    </row>
    <row r="1585" spans="5:28">
      <c r="E1585" s="43"/>
      <c r="V1585" s="36"/>
      <c r="W1585" s="36"/>
      <c r="X1585" s="36"/>
      <c r="Y1585" s="36"/>
      <c r="Z1585" s="36"/>
      <c r="AA1585" s="36"/>
      <c r="AB1585" s="36"/>
    </row>
    <row r="1586" spans="5:28">
      <c r="E1586" s="43"/>
      <c r="V1586" s="36"/>
      <c r="W1586" s="36"/>
      <c r="X1586" s="36"/>
      <c r="Y1586" s="36"/>
      <c r="Z1586" s="36"/>
      <c r="AA1586" s="36"/>
      <c r="AB1586" s="36"/>
    </row>
    <row r="1587" spans="5:28">
      <c r="E1587" s="43"/>
      <c r="V1587" s="36"/>
      <c r="W1587" s="36"/>
      <c r="X1587" s="36"/>
      <c r="Y1587" s="36"/>
      <c r="Z1587" s="36"/>
      <c r="AA1587" s="36"/>
      <c r="AB1587" s="36"/>
    </row>
    <row r="1588" spans="5:28">
      <c r="E1588" s="43"/>
      <c r="V1588" s="36"/>
      <c r="W1588" s="36"/>
      <c r="X1588" s="36"/>
      <c r="Y1588" s="36"/>
      <c r="Z1588" s="36"/>
      <c r="AA1588" s="36"/>
      <c r="AB1588" s="36"/>
    </row>
    <row r="1589" spans="5:28">
      <c r="E1589" s="43"/>
      <c r="V1589" s="36"/>
      <c r="W1589" s="36"/>
      <c r="X1589" s="36"/>
      <c r="Y1589" s="36"/>
      <c r="Z1589" s="36"/>
      <c r="AA1589" s="36"/>
      <c r="AB1589" s="36"/>
    </row>
    <row r="1590" spans="5:28">
      <c r="E1590" s="43"/>
      <c r="V1590" s="36"/>
      <c r="W1590" s="36"/>
      <c r="X1590" s="36"/>
      <c r="Y1590" s="36"/>
      <c r="Z1590" s="36"/>
      <c r="AA1590" s="36"/>
      <c r="AB1590" s="36"/>
    </row>
    <row r="1591" spans="5:28">
      <c r="E1591" s="43"/>
      <c r="V1591" s="36"/>
      <c r="W1591" s="36"/>
      <c r="X1591" s="36"/>
      <c r="Y1591" s="36"/>
      <c r="Z1591" s="36"/>
      <c r="AA1591" s="36"/>
      <c r="AB1591" s="36"/>
    </row>
    <row r="1592" spans="5:28">
      <c r="E1592" s="43"/>
      <c r="V1592" s="36"/>
      <c r="W1592" s="36"/>
      <c r="X1592" s="36"/>
      <c r="Y1592" s="36"/>
      <c r="Z1592" s="36"/>
      <c r="AA1592" s="36"/>
      <c r="AB1592" s="36"/>
    </row>
    <row r="1593" spans="5:28">
      <c r="E1593" s="43"/>
      <c r="V1593" s="36"/>
      <c r="W1593" s="36"/>
      <c r="X1593" s="36"/>
      <c r="Y1593" s="36"/>
      <c r="Z1593" s="36"/>
      <c r="AA1593" s="36"/>
      <c r="AB1593" s="36"/>
    </row>
    <row r="1594" spans="5:28">
      <c r="E1594" s="43"/>
      <c r="V1594" s="36"/>
      <c r="W1594" s="36"/>
      <c r="X1594" s="36"/>
      <c r="Y1594" s="36"/>
      <c r="Z1594" s="36"/>
      <c r="AA1594" s="36"/>
      <c r="AB1594" s="36"/>
    </row>
    <row r="1595" spans="5:28">
      <c r="E1595" s="43"/>
      <c r="V1595" s="36"/>
      <c r="W1595" s="36"/>
      <c r="X1595" s="36"/>
      <c r="Y1595" s="36"/>
      <c r="Z1595" s="36"/>
      <c r="AA1595" s="36"/>
      <c r="AB1595" s="36"/>
    </row>
    <row r="1596" spans="5:28">
      <c r="E1596" s="43"/>
      <c r="V1596" s="36"/>
      <c r="W1596" s="36"/>
      <c r="X1596" s="36"/>
      <c r="Y1596" s="36"/>
      <c r="Z1596" s="36"/>
      <c r="AA1596" s="36"/>
      <c r="AB1596" s="36"/>
    </row>
    <row r="1597" spans="5:28">
      <c r="E1597" s="43"/>
      <c r="V1597" s="36"/>
      <c r="W1597" s="36"/>
      <c r="X1597" s="36"/>
      <c r="Y1597" s="36"/>
      <c r="Z1597" s="36"/>
      <c r="AA1597" s="36"/>
      <c r="AB1597" s="36"/>
    </row>
    <row r="1598" spans="5:28">
      <c r="E1598" s="43"/>
      <c r="V1598" s="36"/>
      <c r="W1598" s="36"/>
      <c r="X1598" s="36"/>
      <c r="Y1598" s="36"/>
      <c r="Z1598" s="36"/>
      <c r="AA1598" s="36"/>
      <c r="AB1598" s="36"/>
    </row>
    <row r="1599" spans="5:28">
      <c r="E1599" s="43"/>
      <c r="V1599" s="36"/>
      <c r="W1599" s="36"/>
      <c r="X1599" s="36"/>
      <c r="Y1599" s="36"/>
      <c r="Z1599" s="36"/>
      <c r="AA1599" s="36"/>
      <c r="AB1599" s="36"/>
    </row>
    <row r="1600" spans="5:28">
      <c r="E1600" s="43"/>
      <c r="V1600" s="36"/>
      <c r="W1600" s="36"/>
      <c r="X1600" s="36"/>
      <c r="Y1600" s="36"/>
      <c r="Z1600" s="36"/>
      <c r="AA1600" s="36"/>
      <c r="AB1600" s="36"/>
    </row>
    <row r="1601" spans="5:28">
      <c r="E1601" s="43"/>
      <c r="V1601" s="36"/>
      <c r="W1601" s="36"/>
      <c r="X1601" s="36"/>
      <c r="Y1601" s="36"/>
      <c r="Z1601" s="36"/>
      <c r="AA1601" s="36"/>
      <c r="AB1601" s="36"/>
    </row>
    <row r="1602" spans="5:28">
      <c r="E1602" s="43"/>
      <c r="V1602" s="36"/>
      <c r="W1602" s="36"/>
      <c r="X1602" s="36"/>
      <c r="Y1602" s="36"/>
      <c r="Z1602" s="36"/>
      <c r="AA1602" s="36"/>
      <c r="AB1602" s="36"/>
    </row>
    <row r="1603" spans="5:28">
      <c r="E1603" s="43"/>
      <c r="V1603" s="36"/>
      <c r="W1603" s="36"/>
      <c r="X1603" s="36"/>
      <c r="Y1603" s="36"/>
      <c r="Z1603" s="36"/>
      <c r="AA1603" s="36"/>
      <c r="AB1603" s="36"/>
    </row>
    <row r="1604" spans="5:28">
      <c r="E1604" s="43"/>
      <c r="V1604" s="36"/>
      <c r="W1604" s="36"/>
      <c r="X1604" s="36"/>
      <c r="Y1604" s="36"/>
      <c r="Z1604" s="36"/>
      <c r="AA1604" s="36"/>
      <c r="AB1604" s="36"/>
    </row>
    <row r="1605" spans="5:28">
      <c r="E1605" s="43"/>
      <c r="V1605" s="36"/>
      <c r="W1605" s="36"/>
      <c r="X1605" s="36"/>
      <c r="Y1605" s="36"/>
      <c r="Z1605" s="36"/>
      <c r="AA1605" s="36"/>
      <c r="AB1605" s="36"/>
    </row>
  </sheetData>
  <sheetProtection algorithmName="SHA-512" hashValue="8ttBRhFeQFqbgelOgnvsPUtnaw5AipGE0rgyGg9Qzy4DoaPccylTQzNTbB1iURmy1/ti1B5285TfnBDlJX5B0w==" saltValue="11irY76htM0cV+XA2sTjwg==" spinCount="100000" sheet="1" objects="1" scenarios="1" selectLockedCells="1" selectUnlockedCells="1"/>
  <conditionalFormatting sqref="G327:N327">
    <cfRule type="expression" dxfId="0" priority="1">
      <formula>$E$4="Non"</formula>
    </cfRule>
  </conditionalFormatting>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B8BB06-1F28-44CB-BF52-3C23FFC4DB21}">
  <sheetPr codeName="Feuil13">
    <tabColor rgb="FF002060"/>
  </sheetPr>
  <dimension ref="A1:BM1381"/>
  <sheetViews>
    <sheetView zoomScale="90" zoomScaleNormal="90" workbookViewId="0">
      <selection sqref="A1:XFD1048576"/>
    </sheetView>
  </sheetViews>
  <sheetFormatPr baseColWidth="10" defaultColWidth="10.81640625" defaultRowHeight="12.5"/>
  <cols>
    <col min="1" max="1" width="13.81640625" style="1197" customWidth="1"/>
    <col min="2" max="2" width="23.453125" style="1197" customWidth="1"/>
    <col min="3" max="3" width="25.81640625" style="1197" customWidth="1"/>
    <col min="4" max="4" width="28.1796875" style="1197" customWidth="1"/>
    <col min="5" max="5" width="15.54296875" style="1197" customWidth="1"/>
    <col min="6" max="9" width="13.1796875" style="1197" customWidth="1"/>
    <col min="10" max="17" width="10.81640625" style="1197"/>
    <col min="18" max="18" width="57" style="1197" customWidth="1"/>
    <col min="19" max="19" width="10.81640625" style="1197"/>
    <col min="20" max="20" width="14.1796875" style="1197" customWidth="1"/>
    <col min="21" max="21" width="11.453125" style="1197" customWidth="1"/>
    <col min="22" max="22" width="51.1796875" style="1197" customWidth="1"/>
    <col min="23" max="24" width="10.81640625" style="1197"/>
    <col min="25" max="26" width="25.54296875" style="1197" bestFit="1" customWidth="1"/>
    <col min="27" max="27" width="24.54296875" style="1197" bestFit="1" customWidth="1"/>
    <col min="28" max="28" width="17.7265625" style="1197" customWidth="1"/>
    <col min="29" max="31" width="10.81640625" style="1197"/>
    <col min="32" max="32" width="14.1796875" style="1197" bestFit="1" customWidth="1"/>
    <col min="33" max="33" width="17.81640625" style="1197" bestFit="1" customWidth="1"/>
    <col min="34" max="34" width="14.54296875" style="1197" bestFit="1" customWidth="1"/>
    <col min="35" max="42" width="10.81640625" style="1197"/>
    <col min="43" max="43" width="25.81640625" style="1217" customWidth="1"/>
    <col min="44" max="44" width="10.81640625" style="1197"/>
    <col min="45" max="45" width="22.7265625" style="1197" bestFit="1" customWidth="1"/>
    <col min="46" max="46" width="15.08984375" style="1197" customWidth="1"/>
    <col min="47" max="47" width="22.7265625" style="1197" bestFit="1" customWidth="1"/>
    <col min="48" max="49" width="10.81640625" style="1197"/>
    <col min="50" max="50" width="20.81640625" style="1197" customWidth="1"/>
    <col min="51" max="51" width="10.81640625" style="1197" customWidth="1"/>
    <col min="52" max="52" width="45.453125" style="1197" bestFit="1" customWidth="1"/>
    <col min="53" max="53" width="10.81640625" style="1197"/>
    <col min="54" max="54" width="25.1796875" style="1197" customWidth="1"/>
    <col min="55" max="63" width="10.81640625" style="1197"/>
    <col min="64" max="64" width="19.7265625" style="1197" customWidth="1"/>
    <col min="65" max="16384" width="10.81640625" style="1197"/>
  </cols>
  <sheetData>
    <row r="1" spans="1:65" ht="13">
      <c r="A1" s="1197" t="s">
        <v>176</v>
      </c>
      <c r="B1" s="1197" t="s">
        <v>174</v>
      </c>
      <c r="C1" s="1197" t="s">
        <v>175</v>
      </c>
      <c r="D1" s="1198" t="s">
        <v>366</v>
      </c>
      <c r="E1" s="1198" t="s">
        <v>100</v>
      </c>
      <c r="F1" s="1198" t="s">
        <v>198</v>
      </c>
      <c r="G1" s="1198" t="s">
        <v>178</v>
      </c>
      <c r="H1" s="1198"/>
      <c r="I1" s="1198"/>
      <c r="M1" s="1197" t="s">
        <v>1045</v>
      </c>
      <c r="N1" s="1197" t="s">
        <v>1051</v>
      </c>
      <c r="O1" s="1197" t="s">
        <v>1052</v>
      </c>
      <c r="P1" s="1197" t="s">
        <v>1053</v>
      </c>
      <c r="Q1" s="1197" t="s">
        <v>1054</v>
      </c>
      <c r="U1" s="1197" t="s">
        <v>317</v>
      </c>
      <c r="V1" s="1199" t="s">
        <v>196</v>
      </c>
      <c r="Y1" s="1198" t="s">
        <v>178</v>
      </c>
      <c r="Z1" s="1198" t="s">
        <v>198</v>
      </c>
      <c r="AC1" s="1197" t="s">
        <v>237</v>
      </c>
      <c r="AF1" s="1200" t="s">
        <v>291</v>
      </c>
      <c r="AM1" s="1200" t="s">
        <v>292</v>
      </c>
      <c r="AQ1" s="1201" t="s">
        <v>968</v>
      </c>
      <c r="AS1" s="1200" t="s">
        <v>970</v>
      </c>
      <c r="AU1" s="1200" t="s">
        <v>981</v>
      </c>
      <c r="AX1" s="1200" t="s">
        <v>988</v>
      </c>
      <c r="AZ1" s="1200" t="s">
        <v>1006</v>
      </c>
      <c r="BB1" s="1200" t="s">
        <v>1007</v>
      </c>
      <c r="BD1" s="1202" t="s">
        <v>2942</v>
      </c>
      <c r="BG1" s="1200" t="s">
        <v>3063</v>
      </c>
      <c r="BL1" s="1202" t="s">
        <v>3197</v>
      </c>
      <c r="BM1" s="1202" t="s">
        <v>3071</v>
      </c>
    </row>
    <row r="2" spans="1:65" ht="14.5">
      <c r="A2" s="1203">
        <v>1140163248</v>
      </c>
      <c r="B2" s="1204" t="s">
        <v>603</v>
      </c>
      <c r="C2" s="1204" t="s">
        <v>369</v>
      </c>
      <c r="D2" s="1204" t="s">
        <v>370</v>
      </c>
      <c r="E2" s="1204" t="s">
        <v>127</v>
      </c>
      <c r="F2" s="1204" t="s">
        <v>204</v>
      </c>
      <c r="G2" s="1204" t="s">
        <v>203</v>
      </c>
      <c r="H2" s="1198"/>
      <c r="I2" s="1198"/>
      <c r="M2" s="1197" t="s">
        <v>1046</v>
      </c>
      <c r="N2" s="1197" t="s">
        <v>1019</v>
      </c>
      <c r="O2" s="1205" t="str">
        <f>IFERROR(#REF!,"")</f>
        <v/>
      </c>
      <c r="P2" s="1205" t="str">
        <f>IFERROR(#REF!,"")</f>
        <v/>
      </c>
      <c r="Q2" s="1205" t="str">
        <f>IFERROR(#REF!,"")</f>
        <v/>
      </c>
      <c r="U2" s="1197">
        <v>0</v>
      </c>
      <c r="V2" s="1198" t="s">
        <v>197</v>
      </c>
      <c r="Y2" s="1198" t="s">
        <v>197</v>
      </c>
      <c r="Z2" s="1198"/>
      <c r="AC2" s="1198" t="s">
        <v>197</v>
      </c>
      <c r="AD2" s="1198"/>
      <c r="AF2" s="1199" t="s">
        <v>270</v>
      </c>
      <c r="AM2" s="1206" t="s">
        <v>273</v>
      </c>
      <c r="AQ2" s="1207" t="s">
        <v>197</v>
      </c>
      <c r="AS2" s="1207" t="s">
        <v>197</v>
      </c>
      <c r="AU2" s="1207" t="s">
        <v>197</v>
      </c>
      <c r="AX2" s="1207" t="s">
        <v>197</v>
      </c>
      <c r="AZ2" s="1207" t="s">
        <v>197</v>
      </c>
      <c r="BB2" s="1198" t="s">
        <v>197</v>
      </c>
      <c r="BD2" s="1198" t="s">
        <v>197</v>
      </c>
      <c r="BG2" s="1206" t="s">
        <v>197</v>
      </c>
      <c r="BL2" s="1197">
        <v>1</v>
      </c>
      <c r="BM2" s="1197" t="s">
        <v>3198</v>
      </c>
    </row>
    <row r="3" spans="1:65" ht="14.5">
      <c r="A3" s="1203">
        <v>1140380222</v>
      </c>
      <c r="B3" s="1204" t="s">
        <v>816</v>
      </c>
      <c r="C3" s="1204" t="s">
        <v>369</v>
      </c>
      <c r="D3" s="1204" t="s">
        <v>373</v>
      </c>
      <c r="E3" s="1204" t="s">
        <v>123</v>
      </c>
      <c r="F3" s="1204" t="s">
        <v>226</v>
      </c>
      <c r="G3" s="1204" t="s">
        <v>225</v>
      </c>
      <c r="H3" s="1198"/>
      <c r="I3" s="1198"/>
      <c r="M3" s="1197" t="s">
        <v>1047</v>
      </c>
      <c r="N3" s="1197" t="s">
        <v>1020</v>
      </c>
      <c r="O3" s="1205">
        <f>IFERROR('Section 14a'!$D$77,"")</f>
        <v>0</v>
      </c>
      <c r="P3" s="1205">
        <f>IFERROR('Section 14a'!$H$77,"")</f>
        <v>0</v>
      </c>
      <c r="Q3" s="1205">
        <f>IFERROR('Section 14a'!$L$77,"")</f>
        <v>0</v>
      </c>
      <c r="U3" s="1197">
        <v>1</v>
      </c>
      <c r="V3" s="1208" t="s">
        <v>296</v>
      </c>
      <c r="Y3" s="1198" t="s">
        <v>199</v>
      </c>
      <c r="Z3" s="1198" t="s">
        <v>200</v>
      </c>
      <c r="AF3" s="1197">
        <v>0</v>
      </c>
      <c r="AG3" s="1197">
        <v>1</v>
      </c>
      <c r="AH3" s="1209" t="s">
        <v>258</v>
      </c>
      <c r="AM3" s="1206" t="s">
        <v>274</v>
      </c>
      <c r="AQ3" s="1210" t="s">
        <v>276</v>
      </c>
      <c r="AS3" s="1206" t="s">
        <v>1056</v>
      </c>
      <c r="AU3" s="1206" t="s">
        <v>971</v>
      </c>
      <c r="AX3" s="1211" t="s">
        <v>101</v>
      </c>
      <c r="AZ3" s="1206" t="s">
        <v>274</v>
      </c>
      <c r="BB3" s="1211" t="s">
        <v>101</v>
      </c>
      <c r="BD3" s="1211" t="s">
        <v>241</v>
      </c>
      <c r="BG3" s="1206" t="s">
        <v>3022</v>
      </c>
      <c r="BL3" s="1275">
        <v>2</v>
      </c>
      <c r="BM3" s="1275" t="s">
        <v>3015</v>
      </c>
    </row>
    <row r="4" spans="1:65" ht="14.5">
      <c r="A4" s="1203">
        <v>1140414724</v>
      </c>
      <c r="B4" s="1204" t="s">
        <v>443</v>
      </c>
      <c r="C4" s="1204" t="s">
        <v>369</v>
      </c>
      <c r="D4" s="1204" t="s">
        <v>371</v>
      </c>
      <c r="E4" s="1204" t="s">
        <v>131</v>
      </c>
      <c r="F4" s="1204" t="s">
        <v>216</v>
      </c>
      <c r="G4" s="1204" t="s">
        <v>215</v>
      </c>
      <c r="H4" s="1198"/>
      <c r="I4" s="1198"/>
      <c r="M4" s="1197" t="s">
        <v>1047</v>
      </c>
      <c r="N4" s="1197" t="s">
        <v>1021</v>
      </c>
      <c r="O4" s="1205">
        <f>IFERROR('Section 14a'!$D$77,"")</f>
        <v>0</v>
      </c>
      <c r="P4" s="1205">
        <f>IFERROR('Section 14a'!$H$77,"")</f>
        <v>0</v>
      </c>
      <c r="Q4" s="1205">
        <f>IFERROR('Section 14a'!$L$77,"")</f>
        <v>0</v>
      </c>
      <c r="U4" s="1197">
        <v>1</v>
      </c>
      <c r="V4" s="1208" t="s">
        <v>151</v>
      </c>
      <c r="Y4" s="1198" t="s">
        <v>201</v>
      </c>
      <c r="Z4" s="1198" t="s">
        <v>202</v>
      </c>
      <c r="AF4" s="1197">
        <v>2</v>
      </c>
      <c r="AG4" s="1197">
        <v>5</v>
      </c>
      <c r="AH4" s="1209" t="s">
        <v>259</v>
      </c>
      <c r="AM4" s="1206" t="s">
        <v>275</v>
      </c>
      <c r="AQ4" s="1212" t="s">
        <v>3046</v>
      </c>
      <c r="AS4" s="1213" t="s">
        <v>3153</v>
      </c>
      <c r="AU4" s="1214" t="s">
        <v>3051</v>
      </c>
      <c r="AX4" s="1211" t="s">
        <v>102</v>
      </c>
      <c r="AZ4" s="1206" t="s">
        <v>3155</v>
      </c>
      <c r="BB4" s="1211" t="s">
        <v>102</v>
      </c>
      <c r="BD4" s="1211" t="s">
        <v>244</v>
      </c>
      <c r="BG4" s="1206" t="s">
        <v>3023</v>
      </c>
      <c r="BL4" s="1197">
        <v>3</v>
      </c>
      <c r="BM4" s="1197" t="s">
        <v>3180</v>
      </c>
    </row>
    <row r="5" spans="1:65" ht="14.5">
      <c r="A5" s="1203">
        <v>1140432684</v>
      </c>
      <c r="B5" s="1204" t="s">
        <v>474</v>
      </c>
      <c r="C5" s="1204" t="s">
        <v>369</v>
      </c>
      <c r="D5" s="1204" t="s">
        <v>370</v>
      </c>
      <c r="E5" s="1204" t="s">
        <v>127</v>
      </c>
      <c r="F5" s="1204" t="s">
        <v>212</v>
      </c>
      <c r="G5" s="1204" t="s">
        <v>211</v>
      </c>
      <c r="H5" s="1198"/>
      <c r="I5" s="1198"/>
      <c r="M5" s="1197" t="s">
        <v>1047</v>
      </c>
      <c r="N5" s="1197" t="s">
        <v>1022</v>
      </c>
      <c r="O5" s="1205">
        <f>IFERROR('Section 14a'!$D$77,"")</f>
        <v>0</v>
      </c>
      <c r="P5" s="1205">
        <f>IFERROR('Section 14a'!$H$77,"")</f>
        <v>0</v>
      </c>
      <c r="Q5" s="1205">
        <f>IFERROR('Section 14a'!$L$77,"")</f>
        <v>0</v>
      </c>
      <c r="U5" s="1197">
        <v>1</v>
      </c>
      <c r="V5" s="1208" t="s">
        <v>150</v>
      </c>
      <c r="Y5" s="1198" t="s">
        <v>203</v>
      </c>
      <c r="Z5" s="1198" t="s">
        <v>204</v>
      </c>
      <c r="AF5" s="1197">
        <v>6</v>
      </c>
      <c r="AG5" s="1197">
        <v>10</v>
      </c>
      <c r="AH5" s="1209" t="s">
        <v>260</v>
      </c>
      <c r="AM5" s="1206" t="s">
        <v>276</v>
      </c>
      <c r="AQ5" s="1210" t="s">
        <v>278</v>
      </c>
      <c r="AS5" s="1206" t="s">
        <v>1057</v>
      </c>
      <c r="AU5" s="1214" t="s">
        <v>3154</v>
      </c>
      <c r="AX5" s="1211" t="s">
        <v>109</v>
      </c>
      <c r="AZ5" s="1206" t="s">
        <v>279</v>
      </c>
      <c r="BB5" s="1211" t="s">
        <v>109</v>
      </c>
      <c r="BD5" s="1211" t="s">
        <v>243</v>
      </c>
      <c r="BG5" s="1206" t="s">
        <v>3024</v>
      </c>
      <c r="BL5" s="1197">
        <v>4</v>
      </c>
      <c r="BM5" s="1197" t="s">
        <v>3199</v>
      </c>
    </row>
    <row r="6" spans="1:65" ht="14.5">
      <c r="A6" s="1203">
        <v>1140728099</v>
      </c>
      <c r="B6" s="1204" t="s">
        <v>1066</v>
      </c>
      <c r="C6" s="1204" t="s">
        <v>369</v>
      </c>
      <c r="D6" s="1204" t="s">
        <v>828</v>
      </c>
      <c r="E6" s="1204" t="s">
        <v>109</v>
      </c>
      <c r="F6" s="1204" t="s">
        <v>226</v>
      </c>
      <c r="G6" s="1204" t="s">
        <v>225</v>
      </c>
      <c r="H6" s="1198"/>
      <c r="I6" s="1198"/>
      <c r="M6" s="1197" t="s">
        <v>1047</v>
      </c>
      <c r="N6" s="1197" t="s">
        <v>1023</v>
      </c>
      <c r="O6" s="1205">
        <f>IFERROR('Section 14a'!$D$77,"")</f>
        <v>0</v>
      </c>
      <c r="P6" s="1205">
        <f>IFERROR('Section 14a'!$H$77,"")</f>
        <v>0</v>
      </c>
      <c r="Q6" s="1205">
        <f>IFERROR('Section 14a'!$L$77,"")</f>
        <v>0</v>
      </c>
      <c r="U6" s="1197">
        <v>2</v>
      </c>
      <c r="V6" s="1208" t="s">
        <v>991</v>
      </c>
      <c r="Y6" s="1198" t="s">
        <v>205</v>
      </c>
      <c r="Z6" s="1198" t="s">
        <v>206</v>
      </c>
      <c r="AF6" s="1197">
        <v>11</v>
      </c>
      <c r="AG6" s="1197">
        <v>20</v>
      </c>
      <c r="AH6" s="1209" t="s">
        <v>261</v>
      </c>
      <c r="AM6" s="1206" t="s">
        <v>277</v>
      </c>
      <c r="AQ6" s="1210" t="s">
        <v>280</v>
      </c>
      <c r="AS6" s="1206" t="s">
        <v>109</v>
      </c>
      <c r="AU6" s="1214" t="s">
        <v>3052</v>
      </c>
      <c r="AX6" s="1211" t="s">
        <v>137</v>
      </c>
      <c r="AZ6" s="1206" t="s">
        <v>3156</v>
      </c>
      <c r="BB6" s="1211" t="s">
        <v>137</v>
      </c>
      <c r="BD6" s="1211" t="s">
        <v>316</v>
      </c>
      <c r="BG6" s="1206" t="s">
        <v>3025</v>
      </c>
    </row>
    <row r="7" spans="1:65" ht="14.5">
      <c r="A7" s="1203">
        <v>1140820870</v>
      </c>
      <c r="B7" s="1204" t="s">
        <v>346</v>
      </c>
      <c r="C7" s="1204" t="s">
        <v>369</v>
      </c>
      <c r="D7" s="1204" t="s">
        <v>368</v>
      </c>
      <c r="E7" s="1204" t="s">
        <v>138</v>
      </c>
      <c r="F7" s="1204" t="s">
        <v>224</v>
      </c>
      <c r="G7" s="1204" t="s">
        <v>223</v>
      </c>
      <c r="H7" s="1198"/>
      <c r="I7" s="1198"/>
      <c r="M7" s="1197" t="s">
        <v>1048</v>
      </c>
      <c r="N7" s="1197" t="s">
        <v>1024</v>
      </c>
      <c r="O7" s="1205" t="str">
        <f>IFERROR(#REF!,"")</f>
        <v/>
      </c>
      <c r="P7" s="1205" t="str">
        <f>IFERROR(#REF!,"")</f>
        <v/>
      </c>
      <c r="Q7" s="1205" t="str">
        <f>IFERROR(#REF!,"")</f>
        <v/>
      </c>
      <c r="U7" s="1197">
        <v>2</v>
      </c>
      <c r="V7" s="1208" t="s">
        <v>992</v>
      </c>
      <c r="Y7" s="1198" t="s">
        <v>207</v>
      </c>
      <c r="Z7" s="1198" t="s">
        <v>208</v>
      </c>
      <c r="AF7" s="1197">
        <v>21</v>
      </c>
      <c r="AG7" s="1197">
        <v>30</v>
      </c>
      <c r="AH7" s="1209" t="s">
        <v>262</v>
      </c>
      <c r="AM7" s="1206" t="s">
        <v>278</v>
      </c>
      <c r="AQ7" s="1212" t="s">
        <v>975</v>
      </c>
      <c r="AS7" s="1206" t="s">
        <v>137</v>
      </c>
      <c r="AU7" s="1206" t="s">
        <v>972</v>
      </c>
      <c r="AX7" s="1211" t="s">
        <v>243</v>
      </c>
      <c r="AZ7" s="1206" t="s">
        <v>1003</v>
      </c>
      <c r="BB7" s="1211" t="s">
        <v>233</v>
      </c>
      <c r="BD7" s="1211" t="s">
        <v>123</v>
      </c>
      <c r="BG7" s="1206" t="s">
        <v>3026</v>
      </c>
      <c r="BL7" s="1197" t="s">
        <v>3200</v>
      </c>
      <c r="BM7" s="1197" t="str">
        <f>BM3</f>
        <v>2025-2026</v>
      </c>
    </row>
    <row r="8" spans="1:65" ht="14.5">
      <c r="A8" s="1203">
        <v>1140820896</v>
      </c>
      <c r="B8" s="1204" t="s">
        <v>402</v>
      </c>
      <c r="C8" s="1204" t="s">
        <v>369</v>
      </c>
      <c r="D8" s="1204" t="s">
        <v>368</v>
      </c>
      <c r="E8" s="1204" t="s">
        <v>138</v>
      </c>
      <c r="F8" s="1204" t="s">
        <v>226</v>
      </c>
      <c r="G8" s="1204" t="s">
        <v>225</v>
      </c>
      <c r="H8" s="1198"/>
      <c r="I8" s="1198"/>
      <c r="M8" s="1197" t="s">
        <v>1049</v>
      </c>
      <c r="N8" s="1197" t="s">
        <v>1025</v>
      </c>
      <c r="O8" s="1197" t="str">
        <f>IFERROR(IF(#REF!&gt;0,#REF!,#REF!),"")</f>
        <v/>
      </c>
      <c r="Q8" s="1197" t="str">
        <f>IFERROR(IF(#REF!&gt;0,#REF!,#REF!),"")</f>
        <v/>
      </c>
      <c r="U8" s="1197">
        <v>2</v>
      </c>
      <c r="V8" s="1208" t="s">
        <v>993</v>
      </c>
      <c r="Y8" s="1198" t="s">
        <v>209</v>
      </c>
      <c r="Z8" s="1198" t="s">
        <v>210</v>
      </c>
      <c r="AF8" s="1197">
        <v>31</v>
      </c>
      <c r="AG8" s="1197">
        <v>100000</v>
      </c>
      <c r="AH8" s="1209" t="s">
        <v>263</v>
      </c>
      <c r="AM8" s="1206" t="s">
        <v>279</v>
      </c>
      <c r="AQ8" s="1210" t="s">
        <v>284</v>
      </c>
      <c r="AS8" s="1206" t="s">
        <v>3048</v>
      </c>
      <c r="AU8" s="1214" t="s">
        <v>3050</v>
      </c>
      <c r="AX8" s="1211" t="s">
        <v>233</v>
      </c>
      <c r="AZ8" s="1206" t="s">
        <v>281</v>
      </c>
      <c r="BB8" s="1211" t="s">
        <v>123</v>
      </c>
      <c r="BD8" s="1211" t="s">
        <v>131</v>
      </c>
      <c r="BG8" s="1206" t="s">
        <v>3027</v>
      </c>
      <c r="BL8" s="1197" t="s">
        <v>3201</v>
      </c>
      <c r="BM8" s="1197" t="str">
        <f>BM4</f>
        <v>2026-2027</v>
      </c>
    </row>
    <row r="9" spans="1:65" ht="14.5">
      <c r="A9" s="1203">
        <v>1140840332</v>
      </c>
      <c r="B9" s="1204" t="s">
        <v>918</v>
      </c>
      <c r="C9" s="1204" t="s">
        <v>369</v>
      </c>
      <c r="D9" s="1204" t="s">
        <v>820</v>
      </c>
      <c r="E9" s="1204" t="s">
        <v>137</v>
      </c>
      <c r="F9" s="1204" t="s">
        <v>226</v>
      </c>
      <c r="G9" s="1204" t="s">
        <v>225</v>
      </c>
      <c r="H9" s="1198"/>
      <c r="I9" s="1198"/>
      <c r="M9" s="1197" t="s">
        <v>1049</v>
      </c>
      <c r="N9" s="1197" t="s">
        <v>1026</v>
      </c>
      <c r="O9" s="1197" t="str">
        <f>IFERROR(IF(#REF!&gt;0,#REF!,#REF!),"")</f>
        <v/>
      </c>
      <c r="Q9" s="1197" t="str">
        <f>IFERROR(IF(#REF!&gt;0,#REF!,#REF!),"")</f>
        <v/>
      </c>
      <c r="U9" s="1197">
        <v>2</v>
      </c>
      <c r="V9" s="1208" t="s">
        <v>989</v>
      </c>
      <c r="Y9" s="1198" t="s">
        <v>211</v>
      </c>
      <c r="Z9" s="1198" t="s">
        <v>212</v>
      </c>
      <c r="AM9" s="1206" t="s">
        <v>280</v>
      </c>
      <c r="AQ9" s="1212" t="s">
        <v>3047</v>
      </c>
      <c r="AS9" s="1206" t="s">
        <v>1058</v>
      </c>
      <c r="AU9" s="1206" t="s">
        <v>973</v>
      </c>
      <c r="AX9" s="1211" t="s">
        <v>316</v>
      </c>
      <c r="AZ9" s="1206" t="s">
        <v>283</v>
      </c>
      <c r="BB9" s="1211" t="s">
        <v>134</v>
      </c>
      <c r="BD9" s="1211" t="s">
        <v>127</v>
      </c>
      <c r="BG9" s="1206" t="s">
        <v>3028</v>
      </c>
    </row>
    <row r="10" spans="1:65" ht="14.5">
      <c r="A10" s="1203">
        <v>1140850679</v>
      </c>
      <c r="B10" s="1204" t="s">
        <v>1067</v>
      </c>
      <c r="C10" s="1204" t="s">
        <v>369</v>
      </c>
      <c r="D10" s="1204" t="s">
        <v>368</v>
      </c>
      <c r="E10" s="1204" t="s">
        <v>138</v>
      </c>
      <c r="F10" s="1204" t="s">
        <v>212</v>
      </c>
      <c r="G10" s="1204" t="s">
        <v>211</v>
      </c>
      <c r="H10" s="1198"/>
      <c r="I10" s="1198"/>
      <c r="M10" s="1197" t="s">
        <v>1047</v>
      </c>
      <c r="N10" s="1197" t="s">
        <v>1027</v>
      </c>
      <c r="O10" s="1205">
        <f>IFERROR('Section 14a'!$D$77,"")</f>
        <v>0</v>
      </c>
      <c r="P10" s="1205">
        <f>IFERROR('Section 14a'!$H$77,"")</f>
        <v>0</v>
      </c>
      <c r="Q10" s="1205">
        <f>IFERROR('Section 14a'!$L$77,"")</f>
        <v>0</v>
      </c>
      <c r="U10" s="1197">
        <v>3</v>
      </c>
      <c r="V10" s="1208" t="s">
        <v>298</v>
      </c>
      <c r="Y10" s="1198" t="s">
        <v>213</v>
      </c>
      <c r="Z10" s="1198" t="s">
        <v>214</v>
      </c>
      <c r="AM10" s="1206" t="s">
        <v>281</v>
      </c>
      <c r="AQ10" s="1210" t="s">
        <v>977</v>
      </c>
      <c r="AS10" s="1206" t="s">
        <v>123</v>
      </c>
      <c r="AU10" s="1214" t="s">
        <v>3055</v>
      </c>
      <c r="AX10" s="1211" t="s">
        <v>123</v>
      </c>
      <c r="AZ10" s="1206" t="s">
        <v>284</v>
      </c>
      <c r="BB10" s="1211" t="s">
        <v>135</v>
      </c>
      <c r="BD10" s="1211" t="s">
        <v>242</v>
      </c>
      <c r="BG10" s="1206" t="s">
        <v>3029</v>
      </c>
    </row>
    <row r="11" spans="1:65" ht="14.5">
      <c r="A11" s="1203">
        <v>1140914632</v>
      </c>
      <c r="B11" s="1204" t="s">
        <v>1068</v>
      </c>
      <c r="C11" s="1204" t="s">
        <v>369</v>
      </c>
      <c r="D11" s="1204" t="s">
        <v>368</v>
      </c>
      <c r="E11" s="1204" t="s">
        <v>138</v>
      </c>
      <c r="F11" s="1204" t="s">
        <v>220</v>
      </c>
      <c r="G11" s="1204" t="s">
        <v>219</v>
      </c>
      <c r="H11" s="1198"/>
      <c r="I11" s="1198"/>
      <c r="M11" s="1197" t="s">
        <v>1050</v>
      </c>
      <c r="N11" s="1197" t="s">
        <v>1028</v>
      </c>
      <c r="O11" s="1197" t="str">
        <f>IFERROR(#REF!,"")</f>
        <v/>
      </c>
      <c r="P11" s="1197" t="str">
        <f>IFERROR(#REF!,"")</f>
        <v/>
      </c>
      <c r="Q11" s="1197" t="str">
        <f>IFERROR(#REF!,"")</f>
        <v/>
      </c>
      <c r="U11" s="1197">
        <v>4</v>
      </c>
      <c r="V11" s="1208" t="s">
        <v>1008</v>
      </c>
      <c r="Y11" s="1198" t="s">
        <v>215</v>
      </c>
      <c r="Z11" s="1198" t="s">
        <v>216</v>
      </c>
      <c r="AM11" s="1206" t="s">
        <v>282</v>
      </c>
      <c r="AQ11" s="1210" t="s">
        <v>1061</v>
      </c>
      <c r="AS11" s="1206" t="s">
        <v>969</v>
      </c>
      <c r="AU11" s="1206" t="s">
        <v>974</v>
      </c>
      <c r="AX11" s="1211" t="s">
        <v>242</v>
      </c>
      <c r="AZ11" s="1206" t="s">
        <v>285</v>
      </c>
      <c r="BB11" s="1211" t="s">
        <v>131</v>
      </c>
      <c r="BD11" s="1211" t="s">
        <v>7</v>
      </c>
      <c r="BG11" s="1206" t="s">
        <v>3030</v>
      </c>
    </row>
    <row r="12" spans="1:65" ht="14.5">
      <c r="A12" s="1203">
        <v>1141025990</v>
      </c>
      <c r="B12" s="1204" t="s">
        <v>1069</v>
      </c>
      <c r="C12" s="1204" t="s">
        <v>369</v>
      </c>
      <c r="D12" s="1204" t="s">
        <v>370</v>
      </c>
      <c r="E12" s="1204" t="s">
        <v>127</v>
      </c>
      <c r="F12" s="1204" t="s">
        <v>226</v>
      </c>
      <c r="G12" s="1204" t="s">
        <v>225</v>
      </c>
      <c r="H12" s="1198"/>
      <c r="I12" s="1198"/>
      <c r="M12" s="1197" t="s">
        <v>1050</v>
      </c>
      <c r="N12" s="1197" t="s">
        <v>1029</v>
      </c>
      <c r="O12" s="1197" t="str">
        <f>IFERROR(#REF!,"")</f>
        <v/>
      </c>
      <c r="P12" s="1197" t="str">
        <f>IFERROR(#REF!,"")</f>
        <v/>
      </c>
      <c r="Q12" s="1197" t="str">
        <f>IFERROR(#REF!,"")</f>
        <v/>
      </c>
      <c r="U12" s="1197">
        <v>4</v>
      </c>
      <c r="V12" s="1208" t="s">
        <v>1009</v>
      </c>
      <c r="Y12" s="1198" t="s">
        <v>217</v>
      </c>
      <c r="Z12" s="1198" t="s">
        <v>218</v>
      </c>
      <c r="AF12" s="1199" t="s">
        <v>271</v>
      </c>
      <c r="AM12" s="1206" t="s">
        <v>283</v>
      </c>
      <c r="AQ12" s="1210" t="s">
        <v>239</v>
      </c>
      <c r="AS12" s="1206" t="s">
        <v>135</v>
      </c>
      <c r="AU12" s="1206" t="s">
        <v>975</v>
      </c>
      <c r="AX12" s="1211" t="s">
        <v>135</v>
      </c>
      <c r="AZ12" s="1206" t="s">
        <v>1004</v>
      </c>
      <c r="BB12" s="1211" t="s">
        <v>136</v>
      </c>
      <c r="BG12" s="1206" t="s">
        <v>25</v>
      </c>
    </row>
    <row r="13" spans="1:65" ht="14.5">
      <c r="A13" s="1203">
        <v>1141033119</v>
      </c>
      <c r="B13" s="1204" t="s">
        <v>1070</v>
      </c>
      <c r="C13" s="1204" t="s">
        <v>369</v>
      </c>
      <c r="D13" s="1204" t="s">
        <v>370</v>
      </c>
      <c r="E13" s="1204" t="s">
        <v>127</v>
      </c>
      <c r="F13" s="1204" t="s">
        <v>226</v>
      </c>
      <c r="G13" s="1204" t="s">
        <v>225</v>
      </c>
      <c r="H13" s="1198"/>
      <c r="I13" s="1198"/>
      <c r="M13" s="1197" t="s">
        <v>1050</v>
      </c>
      <c r="N13" s="1197" t="s">
        <v>1030</v>
      </c>
      <c r="O13" s="1197" t="str">
        <f>IFERROR(#REF!,"")</f>
        <v/>
      </c>
      <c r="P13" s="1197" t="str">
        <f>IFERROR(#REF!,"")</f>
        <v/>
      </c>
      <c r="Q13" s="1197" t="str">
        <f>IFERROR(#REF!,"")</f>
        <v/>
      </c>
      <c r="U13" s="1197">
        <v>5</v>
      </c>
      <c r="V13" s="1208" t="s">
        <v>122</v>
      </c>
      <c r="Y13" s="1198" t="s">
        <v>219</v>
      </c>
      <c r="Z13" s="1198" t="s">
        <v>220</v>
      </c>
      <c r="AF13" s="1215">
        <v>0</v>
      </c>
      <c r="AG13" s="1215">
        <v>99999.99</v>
      </c>
      <c r="AH13" s="1209" t="s">
        <v>264</v>
      </c>
      <c r="AM13" s="1206" t="s">
        <v>284</v>
      </c>
      <c r="AQ13" s="1216" t="s">
        <v>3049</v>
      </c>
      <c r="AS13" s="1206" t="s">
        <v>131</v>
      </c>
      <c r="AU13" s="1206" t="s">
        <v>1060</v>
      </c>
      <c r="AX13" s="1211" t="s">
        <v>131</v>
      </c>
      <c r="AZ13" s="1206" t="s">
        <v>1005</v>
      </c>
      <c r="BB13" s="1211" t="s">
        <v>127</v>
      </c>
    </row>
    <row r="14" spans="1:65" ht="14.5">
      <c r="A14" s="1203">
        <v>1141043274</v>
      </c>
      <c r="B14" s="1204" t="s">
        <v>582</v>
      </c>
      <c r="C14" s="1204" t="s">
        <v>369</v>
      </c>
      <c r="D14" s="1204" t="s">
        <v>370</v>
      </c>
      <c r="E14" s="1204" t="s">
        <v>127</v>
      </c>
      <c r="F14" s="1204" t="s">
        <v>226</v>
      </c>
      <c r="G14" s="1204" t="s">
        <v>225</v>
      </c>
      <c r="H14" s="1198"/>
      <c r="I14" s="1198"/>
      <c r="M14" s="1197" t="s">
        <v>1050</v>
      </c>
      <c r="N14" s="1197" t="s">
        <v>1031</v>
      </c>
      <c r="O14" s="1197" t="str">
        <f>IFERROR(#REF!,"")</f>
        <v/>
      </c>
      <c r="P14" s="1197" t="str">
        <f>IFERROR(#REF!,"")</f>
        <v/>
      </c>
      <c r="Q14" s="1197" t="str">
        <f>IFERROR(#REF!,"")</f>
        <v/>
      </c>
      <c r="U14" s="1197">
        <v>8</v>
      </c>
      <c r="V14" s="1208" t="s">
        <v>990</v>
      </c>
      <c r="W14" s="1199"/>
      <c r="Y14" s="1198" t="s">
        <v>221</v>
      </c>
      <c r="Z14" s="1198" t="s">
        <v>222</v>
      </c>
      <c r="AF14" s="1215">
        <v>100000</v>
      </c>
      <c r="AG14" s="1215">
        <v>249999.99</v>
      </c>
      <c r="AH14" s="1209" t="s">
        <v>265</v>
      </c>
      <c r="AM14" s="1206" t="s">
        <v>285</v>
      </c>
      <c r="AS14" s="1206" t="s">
        <v>136</v>
      </c>
      <c r="AU14" s="1206" t="s">
        <v>1059</v>
      </c>
      <c r="AX14" s="1211" t="s">
        <v>136</v>
      </c>
      <c r="AZ14" s="1206" t="s">
        <v>293</v>
      </c>
      <c r="BB14" s="1206" t="s">
        <v>293</v>
      </c>
    </row>
    <row r="15" spans="1:65" ht="14.5">
      <c r="A15" s="1203">
        <v>1141163155</v>
      </c>
      <c r="B15" s="1204" t="s">
        <v>907</v>
      </c>
      <c r="C15" s="1204" t="s">
        <v>369</v>
      </c>
      <c r="D15" s="1204" t="s">
        <v>823</v>
      </c>
      <c r="E15" s="1204" t="s">
        <v>233</v>
      </c>
      <c r="F15" s="1204" t="s">
        <v>204</v>
      </c>
      <c r="G15" s="1204" t="s">
        <v>203</v>
      </c>
      <c r="H15" s="1198"/>
      <c r="I15" s="1198"/>
      <c r="M15" s="1197" t="s">
        <v>1050</v>
      </c>
      <c r="N15" s="1197" t="s">
        <v>1032</v>
      </c>
      <c r="O15" s="1197" t="str">
        <f>IFERROR(#REF!,"")</f>
        <v/>
      </c>
      <c r="P15" s="1197" t="str">
        <f>IFERROR(#REF!,"")</f>
        <v/>
      </c>
      <c r="Q15" s="1197" t="str">
        <f>IFERROR(#REF!,"")</f>
        <v/>
      </c>
      <c r="U15" s="1218" t="s">
        <v>997</v>
      </c>
      <c r="V15" s="1208" t="s">
        <v>35</v>
      </c>
      <c r="Y15" s="1198" t="s">
        <v>223</v>
      </c>
      <c r="Z15" s="1198" t="s">
        <v>224</v>
      </c>
      <c r="AF15" s="1215">
        <v>500000</v>
      </c>
      <c r="AG15" s="1215">
        <v>999999.99</v>
      </c>
      <c r="AH15" s="1209" t="s">
        <v>266</v>
      </c>
      <c r="AM15" s="1206" t="s">
        <v>286</v>
      </c>
      <c r="AS15" s="1199" t="s">
        <v>3049</v>
      </c>
      <c r="AU15" s="1214" t="s">
        <v>3056</v>
      </c>
      <c r="AX15" s="1211" t="s">
        <v>127</v>
      </c>
    </row>
    <row r="16" spans="1:65" ht="14.5">
      <c r="A16" s="1203">
        <v>1141198656</v>
      </c>
      <c r="B16" s="1204" t="s">
        <v>672</v>
      </c>
      <c r="C16" s="1204" t="s">
        <v>369</v>
      </c>
      <c r="D16" s="1204" t="s">
        <v>370</v>
      </c>
      <c r="E16" s="1204" t="s">
        <v>127</v>
      </c>
      <c r="F16" s="1204" t="s">
        <v>224</v>
      </c>
      <c r="G16" s="1204" t="s">
        <v>223</v>
      </c>
      <c r="H16" s="1198"/>
      <c r="I16" s="1198"/>
      <c r="M16" s="1197" t="s">
        <v>1050</v>
      </c>
      <c r="N16" s="1197" t="s">
        <v>1809</v>
      </c>
      <c r="O16" s="1197" t="str">
        <f>IFERROR(#REF!,"")</f>
        <v/>
      </c>
      <c r="P16" s="1197" t="str">
        <f>IFERROR(#REF!,"")</f>
        <v/>
      </c>
      <c r="Q16" s="1197" t="str">
        <f>IFERROR(#REF!,"")</f>
        <v/>
      </c>
      <c r="Y16" s="1198" t="s">
        <v>225</v>
      </c>
      <c r="Z16" s="1198" t="s">
        <v>226</v>
      </c>
      <c r="AF16" s="1215">
        <v>1000000</v>
      </c>
      <c r="AG16" s="1215">
        <v>4999999.99</v>
      </c>
      <c r="AH16" s="1209" t="s">
        <v>267</v>
      </c>
      <c r="AM16" s="1206" t="s">
        <v>287</v>
      </c>
      <c r="AU16" s="1206" t="s">
        <v>976</v>
      </c>
      <c r="AX16" s="1206" t="s">
        <v>293</v>
      </c>
    </row>
    <row r="17" spans="1:47" ht="14.5">
      <c r="A17" s="1203">
        <v>1141213562</v>
      </c>
      <c r="B17" s="1204" t="s">
        <v>1304</v>
      </c>
      <c r="C17" s="1204" t="s">
        <v>7</v>
      </c>
      <c r="D17" s="1204"/>
      <c r="E17" s="1204"/>
      <c r="F17" s="1204" t="s">
        <v>222</v>
      </c>
      <c r="G17" s="1204" t="s">
        <v>221</v>
      </c>
      <c r="H17" s="1198"/>
      <c r="I17" s="1198"/>
      <c r="M17" s="1197" t="s">
        <v>1050</v>
      </c>
      <c r="N17" s="1197" t="s">
        <v>1810</v>
      </c>
      <c r="O17" s="1197" t="str">
        <f>IFERROR(#REF!,"")</f>
        <v/>
      </c>
      <c r="P17" s="1197" t="str">
        <f>IFERROR(#REF!,"")</f>
        <v/>
      </c>
      <c r="Q17" s="1197" t="str">
        <f>IFERROR(#REF!,"")</f>
        <v/>
      </c>
      <c r="Y17" s="1198" t="s">
        <v>227</v>
      </c>
      <c r="Z17" s="1198" t="s">
        <v>228</v>
      </c>
      <c r="AF17" s="1215">
        <v>5000000</v>
      </c>
      <c r="AG17" s="1215">
        <v>9999999.9900000002</v>
      </c>
      <c r="AH17" s="1209" t="s">
        <v>268</v>
      </c>
      <c r="AM17" s="1206" t="s">
        <v>288</v>
      </c>
      <c r="AU17" s="1206" t="s">
        <v>977</v>
      </c>
    </row>
    <row r="18" spans="1:47" ht="14.5">
      <c r="A18" s="1203">
        <v>1141217910</v>
      </c>
      <c r="B18" s="1204" t="s">
        <v>1071</v>
      </c>
      <c r="C18" s="1204" t="s">
        <v>369</v>
      </c>
      <c r="D18" s="1204" t="s">
        <v>370</v>
      </c>
      <c r="E18" s="1204" t="s">
        <v>127</v>
      </c>
      <c r="F18" s="1204" t="s">
        <v>224</v>
      </c>
      <c r="G18" s="1204" t="s">
        <v>223</v>
      </c>
      <c r="H18" s="1198"/>
      <c r="I18" s="1198"/>
      <c r="M18" s="1197" t="s">
        <v>1050</v>
      </c>
      <c r="N18" s="1197" t="s">
        <v>1811</v>
      </c>
      <c r="O18" s="1197" t="str">
        <f>IFERROR(#REF!,"")</f>
        <v/>
      </c>
      <c r="P18" s="1197" t="str">
        <f>IFERROR(#REF!,"")</f>
        <v/>
      </c>
      <c r="Q18" s="1197" t="str">
        <f>IFERROR(#REF!,"")</f>
        <v/>
      </c>
      <c r="Y18" s="1198" t="s">
        <v>229</v>
      </c>
      <c r="Z18" s="1198" t="s">
        <v>230</v>
      </c>
      <c r="AF18" s="1215">
        <v>10000000</v>
      </c>
      <c r="AG18" s="1215">
        <v>10000000000</v>
      </c>
      <c r="AH18" s="1209" t="s">
        <v>269</v>
      </c>
      <c r="AM18" s="1206" t="s">
        <v>289</v>
      </c>
      <c r="AU18" s="1206" t="s">
        <v>978</v>
      </c>
    </row>
    <row r="19" spans="1:47" ht="14.5">
      <c r="A19" s="1203">
        <v>1141229253</v>
      </c>
      <c r="B19" s="1204" t="s">
        <v>1072</v>
      </c>
      <c r="C19" s="1204" t="s">
        <v>367</v>
      </c>
      <c r="D19" s="1204" t="s">
        <v>823</v>
      </c>
      <c r="E19" s="1204" t="s">
        <v>233</v>
      </c>
      <c r="F19" s="1204" t="s">
        <v>226</v>
      </c>
      <c r="G19" s="1204" t="s">
        <v>225</v>
      </c>
      <c r="H19" s="1198"/>
      <c r="I19" s="1198"/>
      <c r="Y19" s="1198" t="s">
        <v>231</v>
      </c>
      <c r="Z19" s="1198" t="s">
        <v>232</v>
      </c>
      <c r="AM19" s="1206" t="s">
        <v>239</v>
      </c>
      <c r="AQ19" s="1201" t="s">
        <v>1062</v>
      </c>
      <c r="AU19" s="1206" t="s">
        <v>980</v>
      </c>
    </row>
    <row r="20" spans="1:47" ht="14.5">
      <c r="A20" s="1203">
        <v>1141247131</v>
      </c>
      <c r="B20" s="1204" t="s">
        <v>351</v>
      </c>
      <c r="C20" s="1204" t="s">
        <v>367</v>
      </c>
      <c r="D20" s="1204" t="s">
        <v>368</v>
      </c>
      <c r="E20" s="1204" t="s">
        <v>138</v>
      </c>
      <c r="F20" s="1204" t="s">
        <v>204</v>
      </c>
      <c r="G20" s="1204" t="s">
        <v>203</v>
      </c>
      <c r="H20" s="1198"/>
      <c r="I20" s="1198"/>
      <c r="S20" s="1208"/>
      <c r="AM20" s="1206" t="s">
        <v>290</v>
      </c>
      <c r="AQ20" s="1207" t="s">
        <v>197</v>
      </c>
      <c r="AU20" s="1206" t="s">
        <v>979</v>
      </c>
    </row>
    <row r="21" spans="1:47" ht="14.5">
      <c r="A21" s="1203">
        <v>1141264326</v>
      </c>
      <c r="B21" s="1204" t="s">
        <v>501</v>
      </c>
      <c r="C21" s="1204" t="s">
        <v>367</v>
      </c>
      <c r="D21" s="1204" t="s">
        <v>370</v>
      </c>
      <c r="E21" s="1204" t="s">
        <v>127</v>
      </c>
      <c r="F21" s="1204" t="s">
        <v>204</v>
      </c>
      <c r="G21" s="1204" t="s">
        <v>203</v>
      </c>
      <c r="H21" s="1198"/>
      <c r="I21" s="1198"/>
      <c r="S21" s="1208"/>
      <c r="AM21" s="1206" t="s">
        <v>293</v>
      </c>
      <c r="AQ21" s="1216" t="s">
        <v>274</v>
      </c>
      <c r="AU21" s="1214" t="s">
        <v>3053</v>
      </c>
    </row>
    <row r="22" spans="1:47" ht="13">
      <c r="A22" s="1203">
        <v>1141303090</v>
      </c>
      <c r="B22" s="1204" t="s">
        <v>332</v>
      </c>
      <c r="C22" s="1204" t="s">
        <v>369</v>
      </c>
      <c r="D22" s="1204" t="s">
        <v>368</v>
      </c>
      <c r="E22" s="1204" t="s">
        <v>138</v>
      </c>
      <c r="F22" s="1204" t="s">
        <v>212</v>
      </c>
      <c r="G22" s="1204" t="s">
        <v>211</v>
      </c>
      <c r="H22" s="1198"/>
      <c r="I22" s="1198"/>
      <c r="S22" s="1208"/>
      <c r="Y22" s="1219" t="s">
        <v>1014</v>
      </c>
      <c r="Z22" s="1219" t="s">
        <v>1016</v>
      </c>
      <c r="AA22" s="1219" t="s">
        <v>820</v>
      </c>
      <c r="AB22" s="1219" t="s">
        <v>1017</v>
      </c>
      <c r="AC22" s="1219" t="s">
        <v>1018</v>
      </c>
      <c r="AD22" s="1198"/>
      <c r="AF22" s="1199" t="s">
        <v>245</v>
      </c>
      <c r="AQ22" s="1214" t="s">
        <v>3058</v>
      </c>
      <c r="AU22" s="1214" t="s">
        <v>3054</v>
      </c>
    </row>
    <row r="23" spans="1:47" ht="14.5">
      <c r="A23" s="1203">
        <v>1141399510</v>
      </c>
      <c r="B23" s="1204" t="s">
        <v>321</v>
      </c>
      <c r="C23" s="1204" t="s">
        <v>369</v>
      </c>
      <c r="D23" s="1204" t="s">
        <v>372</v>
      </c>
      <c r="E23" s="1204" t="s">
        <v>134</v>
      </c>
      <c r="F23" s="1204" t="s">
        <v>226</v>
      </c>
      <c r="G23" s="1204" t="s">
        <v>225</v>
      </c>
      <c r="H23" s="1198"/>
      <c r="I23" s="1198"/>
      <c r="Q23" s="1197" t="s">
        <v>1045</v>
      </c>
      <c r="S23" s="1208" t="s">
        <v>1041</v>
      </c>
      <c r="T23" s="1197" t="s">
        <v>996</v>
      </c>
      <c r="U23" s="1197" t="s">
        <v>994</v>
      </c>
      <c r="V23" s="1199" t="s">
        <v>196</v>
      </c>
      <c r="W23" s="1197" t="s">
        <v>100</v>
      </c>
      <c r="X23" s="1208"/>
      <c r="Y23" s="1198" t="s">
        <v>197</v>
      </c>
      <c r="Z23" s="1198" t="s">
        <v>197</v>
      </c>
      <c r="AA23" s="1198" t="s">
        <v>197</v>
      </c>
      <c r="AB23" s="1198" t="s">
        <v>197</v>
      </c>
      <c r="AC23" s="1198" t="s">
        <v>197</v>
      </c>
      <c r="AD23" s="1198"/>
      <c r="AF23" s="1211" t="s">
        <v>241</v>
      </c>
      <c r="AQ23" s="1214" t="s">
        <v>3057</v>
      </c>
      <c r="AU23" s="1206" t="s">
        <v>293</v>
      </c>
    </row>
    <row r="24" spans="1:47" ht="14.5">
      <c r="A24" s="1203">
        <v>1141643719</v>
      </c>
      <c r="B24" s="1204" t="s">
        <v>1305</v>
      </c>
      <c r="C24" s="1204" t="s">
        <v>7</v>
      </c>
      <c r="D24" s="1204"/>
      <c r="E24" s="1204"/>
      <c r="F24" s="1204" t="s">
        <v>226</v>
      </c>
      <c r="G24" s="1204" t="s">
        <v>225</v>
      </c>
      <c r="H24" s="1198"/>
      <c r="I24" s="1198"/>
      <c r="S24" s="1198" t="s">
        <v>197</v>
      </c>
      <c r="T24" s="1220"/>
      <c r="U24" s="1197">
        <v>0</v>
      </c>
      <c r="V24" s="1198" t="s">
        <v>197</v>
      </c>
      <c r="X24" s="1208"/>
      <c r="Y24" s="1211" t="s">
        <v>101</v>
      </c>
      <c r="Z24" s="1211" t="s">
        <v>101</v>
      </c>
      <c r="AA24" s="1211" t="s">
        <v>109</v>
      </c>
      <c r="AB24" s="1211" t="s">
        <v>134</v>
      </c>
      <c r="AC24" s="1211" t="s">
        <v>109</v>
      </c>
      <c r="AD24" s="1211"/>
      <c r="AE24" s="1199"/>
      <c r="AF24" s="1211" t="s">
        <v>244</v>
      </c>
      <c r="AQ24" s="1216" t="s">
        <v>277</v>
      </c>
    </row>
    <row r="25" spans="1:47" ht="14.5">
      <c r="A25" s="1203">
        <v>1141737578</v>
      </c>
      <c r="B25" s="1204" t="s">
        <v>807</v>
      </c>
      <c r="C25" s="1204" t="s">
        <v>369</v>
      </c>
      <c r="D25" s="1204" t="s">
        <v>372</v>
      </c>
      <c r="E25" s="1204" t="s">
        <v>134</v>
      </c>
      <c r="F25" s="1204" t="s">
        <v>204</v>
      </c>
      <c r="G25" s="1204" t="s">
        <v>203</v>
      </c>
      <c r="H25" s="1198"/>
      <c r="I25" s="1198"/>
      <c r="Q25" s="1197" t="s">
        <v>1046</v>
      </c>
      <c r="R25" s="1221" t="str">
        <f>V25</f>
        <v>Associations professionnelles d’artistes</v>
      </c>
      <c r="S25" s="1208" t="s">
        <v>1040</v>
      </c>
      <c r="T25" s="1220"/>
      <c r="U25" s="1197" t="s">
        <v>1019</v>
      </c>
      <c r="V25" s="1208" t="s">
        <v>296</v>
      </c>
      <c r="W25" s="1197" t="s">
        <v>1014</v>
      </c>
      <c r="X25" s="1208"/>
      <c r="Y25" s="1211" t="s">
        <v>102</v>
      </c>
      <c r="Z25" s="1211" t="s">
        <v>102</v>
      </c>
      <c r="AA25" s="1211" t="s">
        <v>137</v>
      </c>
      <c r="AC25" s="1211" t="s">
        <v>137</v>
      </c>
      <c r="AD25" s="1211"/>
      <c r="AF25" s="1211" t="s">
        <v>243</v>
      </c>
      <c r="AQ25" s="1216" t="s">
        <v>279</v>
      </c>
    </row>
    <row r="26" spans="1:47" ht="14.5">
      <c r="A26" s="1203">
        <v>1141749037</v>
      </c>
      <c r="B26" s="1204" t="s">
        <v>605</v>
      </c>
      <c r="C26" s="1204" t="s">
        <v>369</v>
      </c>
      <c r="D26" s="1204" t="s">
        <v>370</v>
      </c>
      <c r="E26" s="1204" t="s">
        <v>127</v>
      </c>
      <c r="F26" s="1204" t="s">
        <v>204</v>
      </c>
      <c r="G26" s="1204" t="s">
        <v>203</v>
      </c>
      <c r="H26" s="1198"/>
      <c r="I26" s="1198"/>
      <c r="Q26" s="1197" t="s">
        <v>1046</v>
      </c>
      <c r="R26" s="1221" t="str">
        <f t="shared" ref="R26:R28" si="0">V26</f>
        <v>Organismes de services</v>
      </c>
      <c r="S26" s="1208" t="s">
        <v>1040</v>
      </c>
      <c r="T26" s="1220"/>
      <c r="U26" s="1197" t="s">
        <v>1019</v>
      </c>
      <c r="V26" s="1208" t="s">
        <v>151</v>
      </c>
      <c r="W26" s="1197" t="s">
        <v>1014</v>
      </c>
      <c r="X26" s="1208"/>
      <c r="Y26" s="1211" t="s">
        <v>109</v>
      </c>
      <c r="Z26" s="1211" t="s">
        <v>123</v>
      </c>
      <c r="AA26" s="1211" t="s">
        <v>233</v>
      </c>
      <c r="AC26" s="1211" t="s">
        <v>233</v>
      </c>
      <c r="AD26" s="1211"/>
      <c r="AF26" s="1211" t="s">
        <v>316</v>
      </c>
      <c r="AQ26" s="1216" t="s">
        <v>281</v>
      </c>
    </row>
    <row r="27" spans="1:47" ht="14.5">
      <c r="A27" s="1203">
        <v>1141759010</v>
      </c>
      <c r="B27" s="1204" t="s">
        <v>569</v>
      </c>
      <c r="C27" s="1204" t="s">
        <v>369</v>
      </c>
      <c r="D27" s="1204" t="s">
        <v>371</v>
      </c>
      <c r="E27" s="1204" t="s">
        <v>131</v>
      </c>
      <c r="F27" s="1204" t="s">
        <v>226</v>
      </c>
      <c r="G27" s="1204" t="s">
        <v>225</v>
      </c>
      <c r="H27" s="1198"/>
      <c r="I27" s="1198"/>
      <c r="Q27" s="1197" t="s">
        <v>1046</v>
      </c>
      <c r="R27" s="1221" t="str">
        <f t="shared" si="0"/>
        <v>Regroupements nationaux</v>
      </c>
      <c r="S27" s="1208" t="s">
        <v>1040</v>
      </c>
      <c r="T27" s="1220"/>
      <c r="U27" s="1197" t="s">
        <v>1019</v>
      </c>
      <c r="V27" s="1208" t="s">
        <v>150</v>
      </c>
      <c r="W27" s="1197" t="s">
        <v>1014</v>
      </c>
      <c r="X27" s="1208"/>
      <c r="Y27" s="1211" t="s">
        <v>137</v>
      </c>
      <c r="Z27" s="1211" t="s">
        <v>131</v>
      </c>
      <c r="AA27" s="1211" t="s">
        <v>135</v>
      </c>
      <c r="AC27" s="1211" t="s">
        <v>134</v>
      </c>
      <c r="AD27" s="1211"/>
      <c r="AF27" s="1211" t="s">
        <v>123</v>
      </c>
      <c r="AQ27" s="1216" t="s">
        <v>289</v>
      </c>
    </row>
    <row r="28" spans="1:47" ht="14.5">
      <c r="A28" s="1203">
        <v>1142018168</v>
      </c>
      <c r="B28" s="1204" t="s">
        <v>1073</v>
      </c>
      <c r="C28" s="1204" t="s">
        <v>369</v>
      </c>
      <c r="D28" s="1204" t="s">
        <v>370</v>
      </c>
      <c r="E28" s="1204" t="s">
        <v>127</v>
      </c>
      <c r="F28" s="1204" t="s">
        <v>226</v>
      </c>
      <c r="G28" s="1204" t="s">
        <v>225</v>
      </c>
      <c r="H28" s="1198"/>
      <c r="I28" s="1198"/>
      <c r="Q28" s="1197" t="s">
        <v>1046</v>
      </c>
      <c r="R28" s="1221" t="str">
        <f t="shared" si="0"/>
        <v>Organismes de diffusion</v>
      </c>
      <c r="S28" s="1208" t="s">
        <v>1040</v>
      </c>
      <c r="T28" s="1220" t="s">
        <v>998</v>
      </c>
      <c r="U28" s="1197" t="s">
        <v>1020</v>
      </c>
      <c r="V28" s="1208" t="s">
        <v>991</v>
      </c>
      <c r="W28" s="1197" t="s">
        <v>1015</v>
      </c>
      <c r="X28" s="1208"/>
      <c r="Y28" s="1211" t="s">
        <v>233</v>
      </c>
      <c r="Z28" s="1211" t="s">
        <v>138</v>
      </c>
      <c r="AA28" s="1211" t="s">
        <v>136</v>
      </c>
      <c r="AC28" s="1211" t="s">
        <v>135</v>
      </c>
      <c r="AD28" s="1211"/>
      <c r="AF28" s="1211" t="s">
        <v>131</v>
      </c>
      <c r="AQ28" s="1216" t="s">
        <v>290</v>
      </c>
    </row>
    <row r="29" spans="1:47">
      <c r="A29" s="1203">
        <v>1142027755</v>
      </c>
      <c r="B29" s="1204" t="s">
        <v>505</v>
      </c>
      <c r="C29" s="1204" t="s">
        <v>367</v>
      </c>
      <c r="D29" s="1204" t="s">
        <v>373</v>
      </c>
      <c r="E29" s="1204" t="s">
        <v>123</v>
      </c>
      <c r="F29" s="1204" t="s">
        <v>226</v>
      </c>
      <c r="G29" s="1204" t="s">
        <v>225</v>
      </c>
      <c r="H29" s="1198"/>
      <c r="I29" s="1198"/>
      <c r="Q29" s="1197" t="s">
        <v>1046</v>
      </c>
      <c r="R29" s="1221" t="str">
        <f t="shared" ref="R29" si="1">V29</f>
        <v>Centres d’exposition</v>
      </c>
      <c r="S29" s="1208" t="s">
        <v>1040</v>
      </c>
      <c r="T29" s="1220" t="s">
        <v>998</v>
      </c>
      <c r="U29" s="1197" t="s">
        <v>1020</v>
      </c>
      <c r="V29" s="1208" t="s">
        <v>1055</v>
      </c>
      <c r="W29" s="1197" t="s">
        <v>1015</v>
      </c>
      <c r="X29" s="1208"/>
      <c r="Y29" s="1211" t="s">
        <v>123</v>
      </c>
      <c r="Z29" s="1211" t="s">
        <v>127</v>
      </c>
      <c r="AA29" s="1211"/>
      <c r="AC29" s="1211" t="s">
        <v>138</v>
      </c>
      <c r="AD29" s="1211"/>
      <c r="AF29" s="1211" t="s">
        <v>127</v>
      </c>
      <c r="AQ29" s="1199" t="s">
        <v>3049</v>
      </c>
    </row>
    <row r="30" spans="1:47">
      <c r="A30" s="1203">
        <v>1142041491</v>
      </c>
      <c r="B30" s="1204" t="s">
        <v>1074</v>
      </c>
      <c r="C30" s="1204" t="s">
        <v>369</v>
      </c>
      <c r="D30" s="1204" t="s">
        <v>370</v>
      </c>
      <c r="E30" s="1204" t="s">
        <v>127</v>
      </c>
      <c r="F30" s="1204" t="s">
        <v>226</v>
      </c>
      <c r="G30" s="1204" t="s">
        <v>225</v>
      </c>
      <c r="H30" s="1198"/>
      <c r="I30" s="1198"/>
      <c r="Q30" s="1197" t="s">
        <v>1046</v>
      </c>
      <c r="R30" s="1221" t="str">
        <f>V30</f>
        <v>Organismes de diffusion et de soutien à la production</v>
      </c>
      <c r="S30" s="1208" t="s">
        <v>1040</v>
      </c>
      <c r="T30" s="1220" t="s">
        <v>998</v>
      </c>
      <c r="U30" s="1197" t="s">
        <v>1020</v>
      </c>
      <c r="V30" s="1208" t="s">
        <v>992</v>
      </c>
      <c r="W30" s="1197" t="s">
        <v>1015</v>
      </c>
      <c r="X30" s="1208"/>
      <c r="Y30" s="1211" t="s">
        <v>134</v>
      </c>
      <c r="AC30" s="1211" t="s">
        <v>136</v>
      </c>
      <c r="AD30" s="1211"/>
      <c r="AF30" s="1211" t="s">
        <v>242</v>
      </c>
    </row>
    <row r="31" spans="1:47" ht="14.5">
      <c r="A31" s="1203">
        <v>1142063339</v>
      </c>
      <c r="B31" s="1204" t="s">
        <v>464</v>
      </c>
      <c r="C31" s="1204" t="s">
        <v>369</v>
      </c>
      <c r="D31" s="1204" t="s">
        <v>370</v>
      </c>
      <c r="E31" s="1204" t="s">
        <v>127</v>
      </c>
      <c r="F31" s="1204" t="s">
        <v>204</v>
      </c>
      <c r="G31" s="1204" t="s">
        <v>203</v>
      </c>
      <c r="H31" s="1198"/>
      <c r="I31" s="1198"/>
      <c r="Q31" s="1197" t="s">
        <v>1046</v>
      </c>
      <c r="R31" s="1221" t="str">
        <f>V31</f>
        <v>Organismes de création</v>
      </c>
      <c r="S31" s="1208" t="s">
        <v>1040</v>
      </c>
      <c r="T31" s="1220" t="s">
        <v>998</v>
      </c>
      <c r="U31" s="1197" t="s">
        <v>1020</v>
      </c>
      <c r="V31" s="1208" t="s">
        <v>989</v>
      </c>
      <c r="W31" s="1197" t="s">
        <v>1015</v>
      </c>
      <c r="X31" s="1208"/>
      <c r="Y31" s="1211" t="s">
        <v>135</v>
      </c>
      <c r="AF31" s="1211" t="s">
        <v>7</v>
      </c>
      <c r="AQ31" s="1216"/>
    </row>
    <row r="32" spans="1:47">
      <c r="A32" s="1203">
        <v>1142066803</v>
      </c>
      <c r="B32" s="1204" t="s">
        <v>492</v>
      </c>
      <c r="C32" s="1204" t="s">
        <v>367</v>
      </c>
      <c r="D32" s="1204" t="s">
        <v>373</v>
      </c>
      <c r="E32" s="1204" t="s">
        <v>123</v>
      </c>
      <c r="F32" s="1204" t="s">
        <v>226</v>
      </c>
      <c r="G32" s="1204" t="s">
        <v>225</v>
      </c>
      <c r="H32" s="1198"/>
      <c r="I32" s="1198"/>
      <c r="Q32" s="1197" t="s">
        <v>1046</v>
      </c>
      <c r="R32" s="1221" t="str">
        <f>V32</f>
        <v>Organismes de soutien à la production</v>
      </c>
      <c r="S32" s="1208" t="s">
        <v>1040</v>
      </c>
      <c r="U32" s="1197" t="s">
        <v>1020</v>
      </c>
      <c r="V32" s="1208" t="s">
        <v>993</v>
      </c>
      <c r="W32" s="1197" t="s">
        <v>1015</v>
      </c>
      <c r="X32" s="1208"/>
      <c r="Y32" s="1211" t="s">
        <v>131</v>
      </c>
    </row>
    <row r="33" spans="1:43">
      <c r="A33" s="1203">
        <v>1142067165</v>
      </c>
      <c r="B33" s="1204" t="s">
        <v>442</v>
      </c>
      <c r="C33" s="1204" t="s">
        <v>369</v>
      </c>
      <c r="D33" s="1204" t="s">
        <v>373</v>
      </c>
      <c r="E33" s="1204" t="s">
        <v>123</v>
      </c>
      <c r="F33" s="1204" t="s">
        <v>226</v>
      </c>
      <c r="G33" s="1204" t="s">
        <v>225</v>
      </c>
      <c r="H33" s="1198"/>
      <c r="I33" s="1198"/>
      <c r="Q33" s="1197" t="s">
        <v>1047</v>
      </c>
      <c r="R33" s="1221" t="str">
        <f>V33</f>
        <v>Organismes de soutien à la production</v>
      </c>
      <c r="S33" s="1208" t="s">
        <v>1040</v>
      </c>
      <c r="T33" s="1220" t="s">
        <v>1002</v>
      </c>
      <c r="U33" s="1197" t="s">
        <v>1021</v>
      </c>
      <c r="V33" s="1208" t="s">
        <v>993</v>
      </c>
      <c r="W33" s="1197" t="s">
        <v>1016</v>
      </c>
      <c r="X33" s="1208"/>
      <c r="Y33" s="1211" t="s">
        <v>138</v>
      </c>
      <c r="AA33" s="1211"/>
    </row>
    <row r="34" spans="1:43" ht="13">
      <c r="A34" s="1203">
        <v>1142069104</v>
      </c>
      <c r="B34" s="1204" t="s">
        <v>1306</v>
      </c>
      <c r="C34" s="1204" t="s">
        <v>7</v>
      </c>
      <c r="D34" s="1204"/>
      <c r="E34" s="1204"/>
      <c r="F34" s="1204" t="s">
        <v>232</v>
      </c>
      <c r="G34" s="1204" t="s">
        <v>231</v>
      </c>
      <c r="H34" s="1198"/>
      <c r="I34" s="1198"/>
      <c r="Q34" s="1197" t="s">
        <v>1047</v>
      </c>
      <c r="R34" s="1221" t="str">
        <f>V34</f>
        <v>Organismes de création et de production</v>
      </c>
      <c r="S34" s="1208" t="s">
        <v>1040</v>
      </c>
      <c r="T34" s="1220" t="s">
        <v>999</v>
      </c>
      <c r="U34" s="1197" t="s">
        <v>1022</v>
      </c>
      <c r="V34" s="1208" t="s">
        <v>298</v>
      </c>
      <c r="W34" s="1197" t="s">
        <v>1016</v>
      </c>
      <c r="X34" s="1208"/>
      <c r="Y34" s="1211" t="s">
        <v>136</v>
      </c>
      <c r="AA34" s="1211"/>
      <c r="AQ34" s="1222" t="s">
        <v>968</v>
      </c>
    </row>
    <row r="35" spans="1:43">
      <c r="A35" s="1203">
        <v>1142071837</v>
      </c>
      <c r="B35" s="1204" t="s">
        <v>1075</v>
      </c>
      <c r="C35" s="1204" t="s">
        <v>369</v>
      </c>
      <c r="D35" s="1204" t="s">
        <v>373</v>
      </c>
      <c r="E35" s="1204" t="s">
        <v>123</v>
      </c>
      <c r="F35" s="1204" t="s">
        <v>226</v>
      </c>
      <c r="G35" s="1204" t="s">
        <v>225</v>
      </c>
      <c r="H35" s="1198"/>
      <c r="I35" s="1198"/>
      <c r="Q35" s="1197" t="s">
        <v>1047</v>
      </c>
      <c r="R35" s="1221" t="s">
        <v>1008</v>
      </c>
      <c r="S35" s="1208" t="s">
        <v>1040</v>
      </c>
      <c r="U35" s="1197" t="s">
        <v>1023</v>
      </c>
      <c r="V35" s="1208" t="s">
        <v>297</v>
      </c>
      <c r="W35" s="1197" t="s">
        <v>1016</v>
      </c>
      <c r="X35" s="1208"/>
      <c r="Y35" s="1211" t="s">
        <v>127</v>
      </c>
    </row>
    <row r="36" spans="1:43" ht="12.65" customHeight="1">
      <c r="A36" s="1203">
        <v>1142072017</v>
      </c>
      <c r="B36" s="1204" t="s">
        <v>593</v>
      </c>
      <c r="C36" s="1204" t="s">
        <v>369</v>
      </c>
      <c r="D36" s="1204" t="s">
        <v>370</v>
      </c>
      <c r="E36" s="1204" t="s">
        <v>127</v>
      </c>
      <c r="F36" s="1204" t="s">
        <v>226</v>
      </c>
      <c r="G36" s="1204" t="s">
        <v>225</v>
      </c>
      <c r="H36" s="1198"/>
      <c r="I36" s="1198"/>
      <c r="Q36" s="1197" t="s">
        <v>1047</v>
      </c>
      <c r="R36" s="1221" t="s">
        <v>1009</v>
      </c>
      <c r="S36" s="1208" t="s">
        <v>1040</v>
      </c>
      <c r="T36" s="1220" t="s">
        <v>1000</v>
      </c>
      <c r="U36" s="1197" t="s">
        <v>1023</v>
      </c>
      <c r="V36" s="1208" t="s">
        <v>297</v>
      </c>
      <c r="W36" s="1197" t="s">
        <v>1016</v>
      </c>
      <c r="X36" s="1208"/>
    </row>
    <row r="37" spans="1:43" ht="13" customHeight="1">
      <c r="A37" s="1203">
        <v>1142072546</v>
      </c>
      <c r="B37" s="1204" t="s">
        <v>797</v>
      </c>
      <c r="C37" s="1204" t="s">
        <v>367</v>
      </c>
      <c r="D37" s="1204" t="s">
        <v>820</v>
      </c>
      <c r="E37" s="1204" t="s">
        <v>137</v>
      </c>
      <c r="F37" s="1204" t="s">
        <v>226</v>
      </c>
      <c r="G37" s="1204" t="s">
        <v>225</v>
      </c>
      <c r="H37" s="1198"/>
      <c r="I37" s="1198"/>
      <c r="Q37" s="1197" t="s">
        <v>1048</v>
      </c>
      <c r="R37" s="1221" t="str">
        <f t="shared" ref="R37:R48" si="2">V37</f>
        <v>Périodiques culturels</v>
      </c>
      <c r="S37" s="1208" t="s">
        <v>1040</v>
      </c>
      <c r="T37" s="1220"/>
      <c r="U37" s="1197" t="s">
        <v>1024</v>
      </c>
      <c r="V37" s="1208" t="s">
        <v>122</v>
      </c>
      <c r="W37" s="1197" t="s">
        <v>1014</v>
      </c>
      <c r="X37" s="1208"/>
      <c r="AQ37" s="1207" t="s">
        <v>197</v>
      </c>
    </row>
    <row r="38" spans="1:43" ht="13" customHeight="1">
      <c r="A38" s="1203">
        <v>1142082875</v>
      </c>
      <c r="B38" s="1204" t="s">
        <v>1076</v>
      </c>
      <c r="C38" s="1204" t="s">
        <v>369</v>
      </c>
      <c r="D38" s="1204" t="s">
        <v>820</v>
      </c>
      <c r="E38" s="1204" t="s">
        <v>137</v>
      </c>
      <c r="F38" s="1204" t="s">
        <v>222</v>
      </c>
      <c r="G38" s="1204" t="s">
        <v>221</v>
      </c>
      <c r="H38" s="1198"/>
      <c r="I38" s="1198"/>
      <c r="Q38" s="1197" t="s">
        <v>1049</v>
      </c>
      <c r="R38" s="1221" t="str">
        <f t="shared" si="2"/>
        <v>Événements nationaux et internationaux</v>
      </c>
      <c r="S38" s="1208" t="s">
        <v>1040</v>
      </c>
      <c r="T38" s="1220" t="s">
        <v>995</v>
      </c>
      <c r="U38" s="1197" t="s">
        <v>1025</v>
      </c>
      <c r="V38" s="1208" t="s">
        <v>35</v>
      </c>
      <c r="W38" s="1197" t="s">
        <v>1018</v>
      </c>
      <c r="X38" s="1208"/>
      <c r="AQ38" s="1223" t="s">
        <v>3132</v>
      </c>
    </row>
    <row r="39" spans="1:43" ht="16">
      <c r="A39" s="1203">
        <v>1142083493</v>
      </c>
      <c r="B39" s="1204" t="s">
        <v>1077</v>
      </c>
      <c r="C39" s="1204" t="s">
        <v>369</v>
      </c>
      <c r="D39" s="1204" t="s">
        <v>371</v>
      </c>
      <c r="E39" s="1204" t="s">
        <v>131</v>
      </c>
      <c r="F39" s="1204" t="s">
        <v>226</v>
      </c>
      <c r="G39" s="1204" t="s">
        <v>225</v>
      </c>
      <c r="H39" s="1198"/>
      <c r="I39" s="1198"/>
      <c r="Q39" s="1197" t="s">
        <v>1049</v>
      </c>
      <c r="R39" s="1221" t="str">
        <f t="shared" si="2"/>
        <v>Événements nationaux et internationaux</v>
      </c>
      <c r="S39" s="1208" t="s">
        <v>1040</v>
      </c>
      <c r="U39" s="1197" t="s">
        <v>1026</v>
      </c>
      <c r="V39" s="1208" t="s">
        <v>35</v>
      </c>
      <c r="W39" s="1197" t="s">
        <v>1016</v>
      </c>
      <c r="X39" s="1208"/>
      <c r="AQ39" s="1223" t="s">
        <v>3134</v>
      </c>
    </row>
    <row r="40" spans="1:43" ht="16">
      <c r="A40" s="1203">
        <v>1142083667</v>
      </c>
      <c r="B40" s="1204" t="s">
        <v>1307</v>
      </c>
      <c r="C40" s="1204" t="s">
        <v>7</v>
      </c>
      <c r="D40" s="1204"/>
      <c r="E40" s="1204"/>
      <c r="F40" s="1204" t="s">
        <v>212</v>
      </c>
      <c r="G40" s="1204" t="s">
        <v>211</v>
      </c>
      <c r="H40" s="1198"/>
      <c r="I40" s="1198"/>
      <c r="Q40" s="1197" t="s">
        <v>1047</v>
      </c>
      <c r="R40" s="1221" t="str">
        <f t="shared" si="2"/>
        <v>Organismes de diffusion et de production</v>
      </c>
      <c r="S40" s="1208" t="s">
        <v>1040</v>
      </c>
      <c r="T40" s="1220" t="s">
        <v>1001</v>
      </c>
      <c r="U40" s="1197" t="s">
        <v>1027</v>
      </c>
      <c r="V40" s="1208" t="s">
        <v>990</v>
      </c>
      <c r="W40" s="1197" t="s">
        <v>1017</v>
      </c>
      <c r="X40" s="1208"/>
      <c r="AQ40" s="1223" t="s">
        <v>3133</v>
      </c>
    </row>
    <row r="41" spans="1:43">
      <c r="A41" s="1203">
        <v>1142087122</v>
      </c>
      <c r="B41" s="1204" t="s">
        <v>1078</v>
      </c>
      <c r="C41" s="1204" t="s">
        <v>369</v>
      </c>
      <c r="D41" s="1204" t="s">
        <v>368</v>
      </c>
      <c r="E41" s="1204" t="s">
        <v>138</v>
      </c>
      <c r="F41" s="1204" t="s">
        <v>202</v>
      </c>
      <c r="G41" s="1204" t="s">
        <v>201</v>
      </c>
      <c r="H41" s="1198"/>
      <c r="I41" s="1198"/>
      <c r="Q41" s="1197" t="s">
        <v>1050</v>
      </c>
      <c r="R41" s="1221" t="str">
        <f t="shared" si="2"/>
        <v>Diffuseurs et Événements nationaux et internationaux</v>
      </c>
      <c r="S41" s="1208" t="s">
        <v>1042</v>
      </c>
      <c r="T41" s="1220"/>
      <c r="U41" s="1197" t="s">
        <v>1028</v>
      </c>
      <c r="V41" s="1208" t="s">
        <v>1010</v>
      </c>
      <c r="W41" s="1197" t="s">
        <v>1016</v>
      </c>
      <c r="X41" s="1208"/>
    </row>
    <row r="42" spans="1:43" ht="13" customHeight="1">
      <c r="A42" s="1203">
        <v>1142087619</v>
      </c>
      <c r="B42" s="1204" t="s">
        <v>785</v>
      </c>
      <c r="C42" s="1204" t="s">
        <v>369</v>
      </c>
      <c r="D42" s="1204" t="s">
        <v>370</v>
      </c>
      <c r="E42" s="1204" t="s">
        <v>127</v>
      </c>
      <c r="F42" s="1204" t="s">
        <v>226</v>
      </c>
      <c r="G42" s="1204" t="s">
        <v>225</v>
      </c>
      <c r="H42" s="1198"/>
      <c r="I42" s="1198"/>
      <c r="Q42" s="1197" t="s">
        <v>1050</v>
      </c>
      <c r="R42" s="1221" t="str">
        <f t="shared" si="2"/>
        <v>Organismes de création et de production et Diffuseurs</v>
      </c>
      <c r="S42" s="1208" t="s">
        <v>1042</v>
      </c>
      <c r="U42" s="1197" t="s">
        <v>1029</v>
      </c>
      <c r="V42" s="1208" t="s">
        <v>1011</v>
      </c>
      <c r="W42" s="1197" t="s">
        <v>1016</v>
      </c>
      <c r="X42" s="1208"/>
    </row>
    <row r="43" spans="1:43" ht="12.65" customHeight="1">
      <c r="A43" s="1203">
        <v>1142087890</v>
      </c>
      <c r="B43" s="1204" t="s">
        <v>1308</v>
      </c>
      <c r="C43" s="1204" t="s">
        <v>7</v>
      </c>
      <c r="D43" s="1204"/>
      <c r="E43" s="1204"/>
      <c r="F43" s="1204" t="s">
        <v>230</v>
      </c>
      <c r="G43" s="1204" t="s">
        <v>229</v>
      </c>
      <c r="H43" s="1198"/>
      <c r="I43" s="1198"/>
      <c r="Q43" s="1197" t="s">
        <v>1050</v>
      </c>
      <c r="R43" s="1221" t="str">
        <f t="shared" si="2"/>
        <v>Organismes de création et de production et Diffuseurs</v>
      </c>
      <c r="S43" s="1208" t="s">
        <v>1042</v>
      </c>
      <c r="U43" s="1197" t="s">
        <v>1029</v>
      </c>
      <c r="V43" s="1208" t="s">
        <v>1011</v>
      </c>
      <c r="W43" s="1197" t="s">
        <v>1016</v>
      </c>
      <c r="X43" s="1208"/>
      <c r="Y43" s="1211"/>
    </row>
    <row r="44" spans="1:43" ht="12.65" customHeight="1">
      <c r="A44" s="1203">
        <v>1142091066</v>
      </c>
      <c r="B44" s="1204" t="s">
        <v>1079</v>
      </c>
      <c r="C44" s="1204" t="s">
        <v>369</v>
      </c>
      <c r="D44" s="1204" t="s">
        <v>370</v>
      </c>
      <c r="E44" s="1204" t="s">
        <v>127</v>
      </c>
      <c r="F44" s="1204" t="s">
        <v>226</v>
      </c>
      <c r="G44" s="1204" t="s">
        <v>225</v>
      </c>
      <c r="H44" s="1198"/>
      <c r="I44" s="1198"/>
      <c r="Q44" s="1197" t="s">
        <v>1050</v>
      </c>
      <c r="R44" s="1221" t="str">
        <f t="shared" si="2"/>
        <v>Organismes de création et de production et Événements nationaux et internationaux</v>
      </c>
      <c r="S44" s="1208" t="s">
        <v>1042</v>
      </c>
      <c r="U44" s="1197" t="s">
        <v>1030</v>
      </c>
      <c r="V44" s="1208" t="s">
        <v>1012</v>
      </c>
      <c r="W44" s="1197" t="s">
        <v>1016</v>
      </c>
      <c r="X44" s="1208"/>
      <c r="Y44" s="1211"/>
    </row>
    <row r="45" spans="1:43">
      <c r="A45" s="1203">
        <v>1142105379</v>
      </c>
      <c r="B45" s="1204" t="s">
        <v>1309</v>
      </c>
      <c r="C45" s="1204" t="s">
        <v>7</v>
      </c>
      <c r="D45" s="1204"/>
      <c r="E45" s="1204"/>
      <c r="F45" s="1204" t="s">
        <v>200</v>
      </c>
      <c r="G45" s="1204" t="s">
        <v>199</v>
      </c>
      <c r="H45" s="1198"/>
      <c r="I45" s="1198"/>
      <c r="Q45" s="1197" t="s">
        <v>1050</v>
      </c>
      <c r="R45" s="1221" t="str">
        <f t="shared" si="2"/>
        <v>Organismes de création et de production, Diffuseurs et Événements nationaux et internationaux</v>
      </c>
      <c r="S45" s="1208" t="s">
        <v>1042</v>
      </c>
      <c r="U45" s="1197" t="s">
        <v>1031</v>
      </c>
      <c r="V45" s="1208" t="s">
        <v>1013</v>
      </c>
      <c r="W45" s="1197" t="s">
        <v>1016</v>
      </c>
      <c r="Y45" s="1211"/>
    </row>
    <row r="46" spans="1:43">
      <c r="A46" s="1203">
        <v>1142110007</v>
      </c>
      <c r="B46" s="1204" t="s">
        <v>1310</v>
      </c>
      <c r="C46" s="1204" t="s">
        <v>7</v>
      </c>
      <c r="D46" s="1204"/>
      <c r="E46" s="1204"/>
      <c r="F46" s="1204" t="s">
        <v>232</v>
      </c>
      <c r="G46" s="1204" t="s">
        <v>231</v>
      </c>
      <c r="H46" s="1198"/>
      <c r="I46" s="1198"/>
      <c r="Q46" s="1197" t="s">
        <v>1050</v>
      </c>
      <c r="R46" s="1221" t="str">
        <f t="shared" si="2"/>
        <v>Organismes de diffusion et de production et Événements nationaux et internationaux</v>
      </c>
      <c r="S46" s="1208" t="s">
        <v>1042</v>
      </c>
      <c r="U46" s="1197" t="s">
        <v>1032</v>
      </c>
      <c r="V46" s="1208" t="s">
        <v>1039</v>
      </c>
      <c r="W46" s="1197" t="s">
        <v>1017</v>
      </c>
      <c r="Y46" s="1211"/>
    </row>
    <row r="47" spans="1:43">
      <c r="A47" s="1203">
        <v>1142111427</v>
      </c>
      <c r="B47" s="1204" t="s">
        <v>1080</v>
      </c>
      <c r="C47" s="1204" t="s">
        <v>369</v>
      </c>
      <c r="D47" s="1204" t="s">
        <v>368</v>
      </c>
      <c r="E47" s="1204" t="s">
        <v>138</v>
      </c>
      <c r="F47" s="1204" t="s">
        <v>210</v>
      </c>
      <c r="G47" s="1204" t="s">
        <v>209</v>
      </c>
      <c r="H47" s="1198"/>
      <c r="I47" s="1198"/>
      <c r="Q47" s="1197" t="s">
        <v>1050</v>
      </c>
      <c r="R47" s="1221" t="str">
        <f t="shared" si="2"/>
        <v>Diffuseurs et organismes de services</v>
      </c>
      <c r="S47" s="1208" t="s">
        <v>1042</v>
      </c>
      <c r="U47" s="1197" t="s">
        <v>1809</v>
      </c>
      <c r="V47" s="1198" t="s">
        <v>1043</v>
      </c>
      <c r="W47" s="1197" t="s">
        <v>1016</v>
      </c>
      <c r="Y47" s="1211"/>
    </row>
    <row r="48" spans="1:43">
      <c r="A48" s="1203">
        <v>1142112268</v>
      </c>
      <c r="B48" s="1204" t="s">
        <v>1311</v>
      </c>
      <c r="C48" s="1204" t="s">
        <v>7</v>
      </c>
      <c r="D48" s="1204"/>
      <c r="E48" s="1204"/>
      <c r="F48" s="1204" t="s">
        <v>214</v>
      </c>
      <c r="G48" s="1204" t="s">
        <v>213</v>
      </c>
      <c r="H48" s="1198"/>
      <c r="I48" s="1198"/>
      <c r="R48" s="1197" t="str">
        <f t="shared" si="2"/>
        <v>Événements nationaux et internationaux et organismes de soutien à la production</v>
      </c>
      <c r="U48" s="1197" t="s">
        <v>1810</v>
      </c>
      <c r="V48" s="1199" t="s">
        <v>1044</v>
      </c>
      <c r="W48" s="1197" t="s">
        <v>1016</v>
      </c>
    </row>
    <row r="49" spans="1:33">
      <c r="A49" s="1203">
        <v>1142119263</v>
      </c>
      <c r="B49" s="1204" t="s">
        <v>333</v>
      </c>
      <c r="C49" s="1204" t="s">
        <v>369</v>
      </c>
      <c r="D49" s="1204" t="s">
        <v>368</v>
      </c>
      <c r="E49" s="1204" t="s">
        <v>138</v>
      </c>
      <c r="F49" s="1204" t="s">
        <v>216</v>
      </c>
      <c r="G49" s="1204" t="s">
        <v>215</v>
      </c>
      <c r="H49" s="1198"/>
      <c r="I49" s="1198"/>
      <c r="U49" s="1197" t="s">
        <v>1811</v>
      </c>
    </row>
    <row r="50" spans="1:33">
      <c r="A50" s="1203">
        <v>1142119859</v>
      </c>
      <c r="B50" s="1204" t="s">
        <v>878</v>
      </c>
      <c r="C50" s="1204" t="s">
        <v>369</v>
      </c>
      <c r="D50" s="1204" t="s">
        <v>820</v>
      </c>
      <c r="E50" s="1204" t="s">
        <v>137</v>
      </c>
      <c r="F50" s="1204" t="s">
        <v>222</v>
      </c>
      <c r="G50" s="1204" t="s">
        <v>221</v>
      </c>
      <c r="H50" s="1198"/>
      <c r="I50" s="1198"/>
      <c r="Q50" s="1224">
        <v>1</v>
      </c>
      <c r="R50" s="1224">
        <v>2</v>
      </c>
      <c r="S50" s="1224">
        <v>3</v>
      </c>
      <c r="T50" s="1224">
        <v>4</v>
      </c>
      <c r="U50" s="1224">
        <v>5</v>
      </c>
      <c r="V50" s="1224">
        <v>6</v>
      </c>
      <c r="W50" s="1224">
        <v>7</v>
      </c>
      <c r="X50" s="1224">
        <v>8</v>
      </c>
      <c r="Y50" s="1224">
        <v>9</v>
      </c>
      <c r="Z50" s="1224">
        <v>10</v>
      </c>
      <c r="AA50" s="1224">
        <v>11</v>
      </c>
      <c r="AB50" s="1224">
        <v>12</v>
      </c>
      <c r="AC50" s="1224">
        <v>13</v>
      </c>
      <c r="AD50" s="1224">
        <v>14</v>
      </c>
      <c r="AE50" s="1197">
        <v>15</v>
      </c>
      <c r="AF50" s="1197">
        <v>16</v>
      </c>
      <c r="AG50" s="1197">
        <v>17</v>
      </c>
    </row>
    <row r="51" spans="1:33">
      <c r="A51" s="1203">
        <v>1142139840</v>
      </c>
      <c r="B51" s="1204" t="s">
        <v>1081</v>
      </c>
      <c r="C51" s="1204" t="s">
        <v>369</v>
      </c>
      <c r="D51" s="1204" t="s">
        <v>371</v>
      </c>
      <c r="E51" s="1204" t="s">
        <v>131</v>
      </c>
      <c r="F51" s="1204" t="s">
        <v>226</v>
      </c>
      <c r="G51" s="1204" t="s">
        <v>225</v>
      </c>
      <c r="H51" s="1198"/>
      <c r="I51" s="1198"/>
      <c r="Q51" s="1198" t="s">
        <v>197</v>
      </c>
      <c r="R51" s="1198" t="s">
        <v>197</v>
      </c>
      <c r="S51" s="1198" t="s">
        <v>197</v>
      </c>
      <c r="T51" s="1198" t="s">
        <v>197</v>
      </c>
      <c r="U51" s="1198" t="s">
        <v>197</v>
      </c>
      <c r="V51" s="1198" t="s">
        <v>197</v>
      </c>
      <c r="W51" s="1198" t="s">
        <v>197</v>
      </c>
      <c r="X51" s="1198" t="s">
        <v>197</v>
      </c>
      <c r="Y51" s="1198" t="s">
        <v>197</v>
      </c>
      <c r="Z51" s="1198" t="s">
        <v>197</v>
      </c>
      <c r="AA51" s="1198" t="s">
        <v>197</v>
      </c>
      <c r="AB51" s="1198" t="s">
        <v>197</v>
      </c>
      <c r="AC51" s="1198" t="s">
        <v>197</v>
      </c>
      <c r="AD51" s="1198" t="s">
        <v>197</v>
      </c>
      <c r="AE51" s="1225" t="s">
        <v>197</v>
      </c>
      <c r="AF51" s="1225" t="s">
        <v>197</v>
      </c>
      <c r="AG51" s="1225" t="s">
        <v>197</v>
      </c>
    </row>
    <row r="52" spans="1:33">
      <c r="A52" s="1203">
        <v>1142140871</v>
      </c>
      <c r="B52" s="1204" t="s">
        <v>1312</v>
      </c>
      <c r="C52" s="1204" t="s">
        <v>7</v>
      </c>
      <c r="D52" s="1204"/>
      <c r="E52" s="1204"/>
      <c r="F52" s="1204" t="s">
        <v>216</v>
      </c>
      <c r="G52" s="1204" t="s">
        <v>215</v>
      </c>
      <c r="H52" s="1198"/>
      <c r="I52" s="1198"/>
      <c r="Q52" s="1208" t="s">
        <v>296</v>
      </c>
      <c r="R52" s="1208" t="s">
        <v>1055</v>
      </c>
      <c r="S52" s="1208" t="s">
        <v>993</v>
      </c>
      <c r="T52" s="1208" t="s">
        <v>298</v>
      </c>
      <c r="U52" s="1208" t="s">
        <v>1008</v>
      </c>
      <c r="V52" s="1208" t="s">
        <v>122</v>
      </c>
      <c r="W52" s="1208" t="s">
        <v>35</v>
      </c>
      <c r="X52" s="1208" t="s">
        <v>35</v>
      </c>
      <c r="Y52" s="1208" t="s">
        <v>990</v>
      </c>
      <c r="Z52" s="1208" t="s">
        <v>1010</v>
      </c>
      <c r="AA52" s="1208" t="s">
        <v>1011</v>
      </c>
      <c r="AB52" s="1208" t="s">
        <v>1012</v>
      </c>
      <c r="AC52" s="1208" t="s">
        <v>1013</v>
      </c>
      <c r="AD52" s="1208" t="s">
        <v>1039</v>
      </c>
      <c r="AE52" s="1199" t="s">
        <v>1043</v>
      </c>
      <c r="AF52" s="1199" t="s">
        <v>1044</v>
      </c>
    </row>
    <row r="53" spans="1:33">
      <c r="A53" s="1203">
        <v>1142143651</v>
      </c>
      <c r="B53" s="1204" t="s">
        <v>1082</v>
      </c>
      <c r="C53" s="1204" t="s">
        <v>367</v>
      </c>
      <c r="D53" s="1204" t="s">
        <v>368</v>
      </c>
      <c r="E53" s="1204" t="s">
        <v>138</v>
      </c>
      <c r="F53" s="1204" t="s">
        <v>220</v>
      </c>
      <c r="G53" s="1204" t="s">
        <v>219</v>
      </c>
      <c r="H53" s="1198"/>
      <c r="I53" s="1198"/>
      <c r="Q53" s="1208" t="s">
        <v>151</v>
      </c>
      <c r="R53" s="1208" t="s">
        <v>991</v>
      </c>
      <c r="S53" s="1211"/>
      <c r="T53" s="1211"/>
      <c r="U53" s="1208" t="s">
        <v>1009</v>
      </c>
      <c r="V53" s="1211"/>
      <c r="W53" s="1211"/>
      <c r="X53" s="1211"/>
      <c r="Y53" s="1211"/>
      <c r="Z53" s="1211"/>
      <c r="AA53" s="1211"/>
      <c r="AB53" s="1211"/>
      <c r="AC53" s="1211"/>
      <c r="AD53" s="1211"/>
    </row>
    <row r="54" spans="1:33">
      <c r="A54" s="1203">
        <v>1142144691</v>
      </c>
      <c r="B54" s="1204" t="s">
        <v>916</v>
      </c>
      <c r="C54" s="1204" t="s">
        <v>369</v>
      </c>
      <c r="D54" s="1204" t="s">
        <v>820</v>
      </c>
      <c r="E54" s="1204" t="s">
        <v>137</v>
      </c>
      <c r="F54" s="1204" t="s">
        <v>200</v>
      </c>
      <c r="G54" s="1204" t="s">
        <v>199</v>
      </c>
      <c r="H54" s="1198"/>
      <c r="I54" s="1198"/>
      <c r="Q54" s="1208" t="s">
        <v>150</v>
      </c>
      <c r="R54" s="1208" t="s">
        <v>992</v>
      </c>
      <c r="S54" s="1211"/>
      <c r="T54" s="1211"/>
      <c r="U54" s="1211"/>
      <c r="V54" s="1211"/>
      <c r="W54" s="1211"/>
      <c r="X54" s="1211"/>
      <c r="Y54" s="1211"/>
      <c r="Z54" s="1211"/>
      <c r="AA54" s="1211"/>
      <c r="AB54" s="1211"/>
      <c r="AC54" s="1211"/>
      <c r="AD54" s="1211"/>
    </row>
    <row r="55" spans="1:33">
      <c r="A55" s="1203">
        <v>1142150078</v>
      </c>
      <c r="B55" s="1204" t="s">
        <v>922</v>
      </c>
      <c r="C55" s="1204" t="s">
        <v>369</v>
      </c>
      <c r="D55" s="1204" t="s">
        <v>820</v>
      </c>
      <c r="E55" s="1204" t="s">
        <v>137</v>
      </c>
      <c r="F55" s="1204" t="s">
        <v>226</v>
      </c>
      <c r="G55" s="1204" t="s">
        <v>225</v>
      </c>
      <c r="H55" s="1198"/>
      <c r="I55" s="1198"/>
      <c r="Q55" s="1211"/>
      <c r="R55" s="1208" t="s">
        <v>989</v>
      </c>
      <c r="S55" s="1211"/>
      <c r="T55" s="1211"/>
      <c r="U55" s="1211"/>
      <c r="V55" s="1211"/>
      <c r="W55" s="1211"/>
      <c r="X55" s="1211"/>
      <c r="Y55" s="1211"/>
      <c r="Z55" s="1211"/>
      <c r="AA55" s="1211"/>
      <c r="AB55" s="1211"/>
      <c r="AC55" s="1211"/>
      <c r="AD55" s="1211"/>
    </row>
    <row r="56" spans="1:33">
      <c r="A56" s="1203">
        <v>1142155416</v>
      </c>
      <c r="B56" s="1204" t="s">
        <v>659</v>
      </c>
      <c r="C56" s="1204" t="s">
        <v>369</v>
      </c>
      <c r="D56" s="1204" t="s">
        <v>373</v>
      </c>
      <c r="E56" s="1204" t="s">
        <v>123</v>
      </c>
      <c r="F56" s="1204" t="s">
        <v>226</v>
      </c>
      <c r="G56" s="1204" t="s">
        <v>225</v>
      </c>
      <c r="H56" s="1198"/>
      <c r="I56" s="1198"/>
      <c r="R56" s="1208" t="s">
        <v>993</v>
      </c>
      <c r="Y56" s="1211"/>
    </row>
    <row r="57" spans="1:33">
      <c r="A57" s="1203">
        <v>1142166124</v>
      </c>
      <c r="B57" s="1204" t="s">
        <v>553</v>
      </c>
      <c r="C57" s="1204" t="s">
        <v>369</v>
      </c>
      <c r="D57" s="1204" t="s">
        <v>371</v>
      </c>
      <c r="E57" s="1204" t="s">
        <v>131</v>
      </c>
      <c r="F57" s="1204" t="s">
        <v>226</v>
      </c>
      <c r="G57" s="1204" t="s">
        <v>225</v>
      </c>
      <c r="H57" s="1198"/>
      <c r="I57" s="1198"/>
    </row>
    <row r="58" spans="1:33">
      <c r="A58" s="1203">
        <v>1142171116</v>
      </c>
      <c r="B58" s="1204" t="s">
        <v>334</v>
      </c>
      <c r="C58" s="1204" t="s">
        <v>369</v>
      </c>
      <c r="D58" s="1204" t="s">
        <v>368</v>
      </c>
      <c r="E58" s="1204" t="s">
        <v>138</v>
      </c>
      <c r="F58" s="1204" t="s">
        <v>202</v>
      </c>
      <c r="G58" s="1204" t="s">
        <v>201</v>
      </c>
      <c r="H58" s="1198"/>
      <c r="I58" s="1198"/>
    </row>
    <row r="59" spans="1:33">
      <c r="A59" s="1203">
        <v>1142171470</v>
      </c>
      <c r="B59" s="1204" t="s">
        <v>841</v>
      </c>
      <c r="C59" s="1204" t="s">
        <v>369</v>
      </c>
      <c r="D59" s="1204" t="s">
        <v>820</v>
      </c>
      <c r="E59" s="1204" t="s">
        <v>137</v>
      </c>
      <c r="F59" s="1204" t="s">
        <v>226</v>
      </c>
      <c r="G59" s="1204" t="s">
        <v>225</v>
      </c>
      <c r="H59" s="1198"/>
      <c r="I59" s="1198"/>
    </row>
    <row r="60" spans="1:33">
      <c r="A60" s="1203">
        <v>1142172056</v>
      </c>
      <c r="B60" s="1204" t="s">
        <v>479</v>
      </c>
      <c r="C60" s="1204" t="s">
        <v>369</v>
      </c>
      <c r="D60" s="1204" t="s">
        <v>370</v>
      </c>
      <c r="E60" s="1204" t="s">
        <v>127</v>
      </c>
      <c r="F60" s="1204" t="s">
        <v>204</v>
      </c>
      <c r="G60" s="1204" t="s">
        <v>203</v>
      </c>
      <c r="H60" s="1198"/>
      <c r="I60" s="1198"/>
    </row>
    <row r="61" spans="1:33">
      <c r="A61" s="1203">
        <v>1142172528</v>
      </c>
      <c r="B61" s="1204" t="s">
        <v>787</v>
      </c>
      <c r="C61" s="1204" t="s">
        <v>369</v>
      </c>
      <c r="D61" s="1204" t="s">
        <v>373</v>
      </c>
      <c r="E61" s="1204" t="s">
        <v>123</v>
      </c>
      <c r="F61" s="1204" t="s">
        <v>226</v>
      </c>
      <c r="G61" s="1204" t="s">
        <v>225</v>
      </c>
      <c r="H61" s="1198"/>
      <c r="I61" s="1198"/>
    </row>
    <row r="62" spans="1:33">
      <c r="A62" s="1203">
        <v>1142177238</v>
      </c>
      <c r="B62" s="1204" t="s">
        <v>576</v>
      </c>
      <c r="C62" s="1204" t="s">
        <v>369</v>
      </c>
      <c r="D62" s="1204" t="s">
        <v>374</v>
      </c>
      <c r="E62" s="1204" t="s">
        <v>102</v>
      </c>
      <c r="F62" s="1204" t="s">
        <v>226</v>
      </c>
      <c r="G62" s="1204" t="s">
        <v>225</v>
      </c>
      <c r="H62" s="1198"/>
      <c r="I62" s="1198"/>
    </row>
    <row r="63" spans="1:33">
      <c r="A63" s="1203">
        <v>1142185694</v>
      </c>
      <c r="B63" s="1204" t="s">
        <v>908</v>
      </c>
      <c r="C63" s="1204" t="s">
        <v>369</v>
      </c>
      <c r="D63" s="1204" t="s">
        <v>820</v>
      </c>
      <c r="E63" s="1204" t="s">
        <v>137</v>
      </c>
      <c r="F63" s="1204" t="s">
        <v>202</v>
      </c>
      <c r="G63" s="1204" t="s">
        <v>201</v>
      </c>
      <c r="H63" s="1198"/>
      <c r="I63" s="1198"/>
    </row>
    <row r="64" spans="1:33">
      <c r="A64" s="1203">
        <v>1142196279</v>
      </c>
      <c r="B64" s="1204" t="s">
        <v>667</v>
      </c>
      <c r="C64" s="1204" t="s">
        <v>369</v>
      </c>
      <c r="D64" s="1204" t="s">
        <v>370</v>
      </c>
      <c r="E64" s="1204" t="s">
        <v>127</v>
      </c>
      <c r="F64" s="1204" t="s">
        <v>226</v>
      </c>
      <c r="G64" s="1204" t="s">
        <v>225</v>
      </c>
      <c r="H64" s="1198"/>
      <c r="I64" s="1198"/>
    </row>
    <row r="65" spans="1:9">
      <c r="A65" s="1203">
        <v>1142196311</v>
      </c>
      <c r="B65" s="1204" t="s">
        <v>717</v>
      </c>
      <c r="C65" s="1204" t="s">
        <v>7</v>
      </c>
      <c r="D65" s="1204"/>
      <c r="E65" s="1204"/>
      <c r="F65" s="1204" t="s">
        <v>226</v>
      </c>
      <c r="G65" s="1204" t="s">
        <v>225</v>
      </c>
      <c r="H65" s="1198"/>
      <c r="I65" s="1198"/>
    </row>
    <row r="66" spans="1:9">
      <c r="A66" s="1203">
        <v>1142198069</v>
      </c>
      <c r="B66" s="1204" t="s">
        <v>1083</v>
      </c>
      <c r="C66" s="1204" t="s">
        <v>369</v>
      </c>
      <c r="D66" s="1204" t="s">
        <v>368</v>
      </c>
      <c r="E66" s="1204" t="s">
        <v>138</v>
      </c>
      <c r="F66" s="1204" t="s">
        <v>226</v>
      </c>
      <c r="G66" s="1204" t="s">
        <v>225</v>
      </c>
      <c r="H66" s="1198"/>
      <c r="I66" s="1198"/>
    </row>
    <row r="67" spans="1:9">
      <c r="A67" s="1203">
        <v>1142205724</v>
      </c>
      <c r="B67" s="1204" t="s">
        <v>1084</v>
      </c>
      <c r="C67" s="1204" t="s">
        <v>369</v>
      </c>
      <c r="D67" s="1204" t="s">
        <v>820</v>
      </c>
      <c r="E67" s="1204" t="s">
        <v>137</v>
      </c>
      <c r="F67" s="1204" t="s">
        <v>232</v>
      </c>
      <c r="G67" s="1204" t="s">
        <v>231</v>
      </c>
      <c r="H67" s="1198"/>
      <c r="I67" s="1198"/>
    </row>
    <row r="68" spans="1:9">
      <c r="A68" s="1203">
        <v>1142206805</v>
      </c>
      <c r="B68" s="1204" t="s">
        <v>933</v>
      </c>
      <c r="C68" s="1204" t="s">
        <v>367</v>
      </c>
      <c r="D68" s="1204" t="s">
        <v>820</v>
      </c>
      <c r="E68" s="1204" t="s">
        <v>137</v>
      </c>
      <c r="F68" s="1204" t="s">
        <v>218</v>
      </c>
      <c r="G68" s="1204" t="s">
        <v>217</v>
      </c>
      <c r="H68" s="1198"/>
      <c r="I68" s="1198"/>
    </row>
    <row r="69" spans="1:9">
      <c r="A69" s="1203">
        <v>1142239574</v>
      </c>
      <c r="B69" s="1204" t="s">
        <v>644</v>
      </c>
      <c r="C69" s="1204" t="s">
        <v>369</v>
      </c>
      <c r="D69" s="1204" t="s">
        <v>373</v>
      </c>
      <c r="E69" s="1204" t="s">
        <v>123</v>
      </c>
      <c r="F69" s="1204" t="s">
        <v>226</v>
      </c>
      <c r="G69" s="1204" t="s">
        <v>225</v>
      </c>
      <c r="H69" s="1198"/>
      <c r="I69" s="1198"/>
    </row>
    <row r="70" spans="1:9">
      <c r="A70" s="1203">
        <v>1142239939</v>
      </c>
      <c r="B70" s="1204" t="s">
        <v>480</v>
      </c>
      <c r="C70" s="1204" t="s">
        <v>369</v>
      </c>
      <c r="D70" s="1204" t="s">
        <v>371</v>
      </c>
      <c r="E70" s="1204" t="s">
        <v>131</v>
      </c>
      <c r="F70" s="1204" t="s">
        <v>204</v>
      </c>
      <c r="G70" s="1204" t="s">
        <v>203</v>
      </c>
      <c r="H70" s="1198"/>
      <c r="I70" s="1198"/>
    </row>
    <row r="71" spans="1:9">
      <c r="A71" s="1203">
        <v>1142243139</v>
      </c>
      <c r="B71" s="1204" t="s">
        <v>850</v>
      </c>
      <c r="C71" s="1204" t="s">
        <v>369</v>
      </c>
      <c r="D71" s="1204" t="s">
        <v>820</v>
      </c>
      <c r="E71" s="1204" t="s">
        <v>137</v>
      </c>
      <c r="F71" s="1204" t="s">
        <v>226</v>
      </c>
      <c r="G71" s="1204" t="s">
        <v>225</v>
      </c>
      <c r="H71" s="1198"/>
      <c r="I71" s="1198"/>
    </row>
    <row r="72" spans="1:9">
      <c r="A72" s="1203">
        <v>1142254151</v>
      </c>
      <c r="B72" s="1204" t="s">
        <v>413</v>
      </c>
      <c r="C72" s="1204" t="s">
        <v>369</v>
      </c>
      <c r="D72" s="1204" t="s">
        <v>371</v>
      </c>
      <c r="E72" s="1204" t="s">
        <v>131</v>
      </c>
      <c r="F72" s="1204" t="s">
        <v>216</v>
      </c>
      <c r="G72" s="1204" t="s">
        <v>215</v>
      </c>
      <c r="H72" s="1198"/>
      <c r="I72" s="1198"/>
    </row>
    <row r="73" spans="1:9">
      <c r="A73" s="1203">
        <v>1142269936</v>
      </c>
      <c r="B73" s="1204" t="s">
        <v>1085</v>
      </c>
      <c r="C73" s="1204" t="s">
        <v>369</v>
      </c>
      <c r="D73" s="1204" t="s">
        <v>370</v>
      </c>
      <c r="E73" s="1204" t="s">
        <v>127</v>
      </c>
      <c r="F73" s="1204" t="s">
        <v>226</v>
      </c>
      <c r="G73" s="1204" t="s">
        <v>225</v>
      </c>
      <c r="H73" s="1198"/>
      <c r="I73" s="1198"/>
    </row>
    <row r="74" spans="1:9">
      <c r="A74" s="1203">
        <v>1142271338</v>
      </c>
      <c r="B74" s="1204" t="s">
        <v>1313</v>
      </c>
      <c r="C74" s="1204" t="s">
        <v>7</v>
      </c>
      <c r="D74" s="1204"/>
      <c r="E74" s="1204"/>
      <c r="F74" s="1204" t="s">
        <v>228</v>
      </c>
      <c r="G74" s="1204" t="s">
        <v>227</v>
      </c>
      <c r="H74" s="1198"/>
      <c r="I74" s="1198"/>
    </row>
    <row r="75" spans="1:9">
      <c r="A75" s="1203">
        <v>1142271908</v>
      </c>
      <c r="B75" s="1204" t="s">
        <v>872</v>
      </c>
      <c r="C75" s="1204" t="s">
        <v>369</v>
      </c>
      <c r="D75" s="1204" t="s">
        <v>823</v>
      </c>
      <c r="E75" s="1204" t="s">
        <v>233</v>
      </c>
      <c r="F75" s="1204" t="s">
        <v>226</v>
      </c>
      <c r="G75" s="1204" t="s">
        <v>225</v>
      </c>
      <c r="H75" s="1198"/>
      <c r="I75" s="1198"/>
    </row>
    <row r="76" spans="1:9">
      <c r="A76" s="1203">
        <v>1142273805</v>
      </c>
      <c r="B76" s="1204" t="s">
        <v>533</v>
      </c>
      <c r="C76" s="1204" t="s">
        <v>7</v>
      </c>
      <c r="D76" s="1204"/>
      <c r="E76" s="1204"/>
      <c r="F76" s="1204" t="s">
        <v>216</v>
      </c>
      <c r="G76" s="1204" t="s">
        <v>215</v>
      </c>
      <c r="H76" s="1198"/>
      <c r="I76" s="1198"/>
    </row>
    <row r="77" spans="1:9">
      <c r="A77" s="1203">
        <v>1142284406</v>
      </c>
      <c r="B77" s="1204" t="s">
        <v>396</v>
      </c>
      <c r="C77" s="1204" t="s">
        <v>369</v>
      </c>
      <c r="D77" s="1204" t="s">
        <v>368</v>
      </c>
      <c r="E77" s="1204" t="s">
        <v>138</v>
      </c>
      <c r="F77" s="1204" t="s">
        <v>208</v>
      </c>
      <c r="G77" s="1204" t="s">
        <v>207</v>
      </c>
      <c r="H77" s="1198"/>
      <c r="I77" s="1198"/>
    </row>
    <row r="78" spans="1:9">
      <c r="A78" s="1203">
        <v>1142288886</v>
      </c>
      <c r="B78" s="1204" t="s">
        <v>1314</v>
      </c>
      <c r="C78" s="1204" t="s">
        <v>7</v>
      </c>
      <c r="D78" s="1204"/>
      <c r="E78" s="1204"/>
      <c r="F78" s="1204" t="s">
        <v>226</v>
      </c>
      <c r="G78" s="1204" t="s">
        <v>225</v>
      </c>
      <c r="H78" s="1198"/>
      <c r="I78" s="1198"/>
    </row>
    <row r="79" spans="1:9">
      <c r="A79" s="1203">
        <v>1142292623</v>
      </c>
      <c r="B79" s="1204" t="s">
        <v>578</v>
      </c>
      <c r="C79" s="1204" t="s">
        <v>369</v>
      </c>
      <c r="D79" s="1204" t="s">
        <v>370</v>
      </c>
      <c r="E79" s="1204" t="s">
        <v>127</v>
      </c>
      <c r="F79" s="1204" t="s">
        <v>226</v>
      </c>
      <c r="G79" s="1204" t="s">
        <v>225</v>
      </c>
      <c r="H79" s="1198"/>
      <c r="I79" s="1198"/>
    </row>
    <row r="80" spans="1:9">
      <c r="A80" s="1203">
        <v>1142293100</v>
      </c>
      <c r="B80" s="1204" t="s">
        <v>921</v>
      </c>
      <c r="C80" s="1204" t="s">
        <v>369</v>
      </c>
      <c r="D80" s="1204" t="s">
        <v>820</v>
      </c>
      <c r="E80" s="1204" t="s">
        <v>137</v>
      </c>
      <c r="F80" s="1204" t="s">
        <v>222</v>
      </c>
      <c r="G80" s="1204" t="s">
        <v>221</v>
      </c>
      <c r="H80" s="1198"/>
      <c r="I80" s="1198"/>
    </row>
    <row r="81" spans="1:9">
      <c r="A81" s="1203">
        <v>1142298240</v>
      </c>
      <c r="B81" s="1204" t="s">
        <v>663</v>
      </c>
      <c r="C81" s="1204" t="s">
        <v>369</v>
      </c>
      <c r="D81" s="1204" t="s">
        <v>370</v>
      </c>
      <c r="E81" s="1204" t="s">
        <v>127</v>
      </c>
      <c r="F81" s="1204" t="s">
        <v>226</v>
      </c>
      <c r="G81" s="1204" t="s">
        <v>225</v>
      </c>
      <c r="H81" s="1198"/>
      <c r="I81" s="1198"/>
    </row>
    <row r="82" spans="1:9">
      <c r="A82" s="1203">
        <v>1142312264</v>
      </c>
      <c r="B82" s="1204" t="s">
        <v>1315</v>
      </c>
      <c r="C82" s="1204" t="s">
        <v>7</v>
      </c>
      <c r="D82" s="1204"/>
      <c r="E82" s="1204"/>
      <c r="F82" s="1204" t="s">
        <v>222</v>
      </c>
      <c r="G82" s="1204" t="s">
        <v>221</v>
      </c>
      <c r="H82" s="1198"/>
      <c r="I82" s="1198"/>
    </row>
    <row r="83" spans="1:9">
      <c r="A83" s="1203">
        <v>1142313288</v>
      </c>
      <c r="B83" s="1204" t="s">
        <v>591</v>
      </c>
      <c r="C83" s="1204" t="s">
        <v>369</v>
      </c>
      <c r="D83" s="1204" t="s">
        <v>373</v>
      </c>
      <c r="E83" s="1204" t="s">
        <v>123</v>
      </c>
      <c r="F83" s="1204" t="s">
        <v>226</v>
      </c>
      <c r="G83" s="1204" t="s">
        <v>225</v>
      </c>
      <c r="H83" s="1198"/>
      <c r="I83" s="1198"/>
    </row>
    <row r="84" spans="1:9">
      <c r="A84" s="1203">
        <v>1142313585</v>
      </c>
      <c r="B84" s="1204" t="s">
        <v>1086</v>
      </c>
      <c r="C84" s="1204" t="s">
        <v>367</v>
      </c>
      <c r="D84" s="1204" t="s">
        <v>372</v>
      </c>
      <c r="E84" s="1204" t="s">
        <v>134</v>
      </c>
      <c r="F84" s="1204" t="s">
        <v>230</v>
      </c>
      <c r="G84" s="1204" t="s">
        <v>229</v>
      </c>
      <c r="H84" s="1198"/>
      <c r="I84" s="1198"/>
    </row>
    <row r="85" spans="1:9">
      <c r="A85" s="1203">
        <v>1142318055</v>
      </c>
      <c r="B85" s="1204" t="s">
        <v>635</v>
      </c>
      <c r="C85" s="1204" t="s">
        <v>369</v>
      </c>
      <c r="D85" s="1204" t="s">
        <v>371</v>
      </c>
      <c r="E85" s="1204" t="s">
        <v>131</v>
      </c>
      <c r="F85" s="1204" t="s">
        <v>206</v>
      </c>
      <c r="G85" s="1204" t="s">
        <v>205</v>
      </c>
      <c r="H85" s="1198"/>
      <c r="I85" s="1198"/>
    </row>
    <row r="86" spans="1:9">
      <c r="A86" s="1203">
        <v>1142319103</v>
      </c>
      <c r="B86" s="1204" t="s">
        <v>1087</v>
      </c>
      <c r="C86" s="1204" t="s">
        <v>369</v>
      </c>
      <c r="D86" s="1204" t="s">
        <v>370</v>
      </c>
      <c r="E86" s="1204" t="s">
        <v>127</v>
      </c>
      <c r="F86" s="1204" t="s">
        <v>226</v>
      </c>
      <c r="G86" s="1204" t="s">
        <v>225</v>
      </c>
      <c r="H86" s="1198"/>
      <c r="I86" s="1198"/>
    </row>
    <row r="87" spans="1:9">
      <c r="A87" s="1203">
        <v>1142320242</v>
      </c>
      <c r="B87" s="1204" t="s">
        <v>849</v>
      </c>
      <c r="C87" s="1204" t="s">
        <v>369</v>
      </c>
      <c r="D87" s="1204" t="s">
        <v>820</v>
      </c>
      <c r="E87" s="1204" t="s">
        <v>137</v>
      </c>
      <c r="F87" s="1204" t="s">
        <v>226</v>
      </c>
      <c r="G87" s="1204" t="s">
        <v>225</v>
      </c>
      <c r="H87" s="1198"/>
      <c r="I87" s="1198"/>
    </row>
    <row r="88" spans="1:9">
      <c r="A88" s="1203">
        <v>1142322107</v>
      </c>
      <c r="B88" s="1204" t="s">
        <v>477</v>
      </c>
      <c r="C88" s="1204" t="s">
        <v>369</v>
      </c>
      <c r="D88" s="1204" t="s">
        <v>371</v>
      </c>
      <c r="E88" s="1204" t="s">
        <v>131</v>
      </c>
      <c r="F88" s="1204" t="s">
        <v>226</v>
      </c>
      <c r="G88" s="1204" t="s">
        <v>225</v>
      </c>
      <c r="H88" s="1198"/>
      <c r="I88" s="1198"/>
    </row>
    <row r="89" spans="1:9">
      <c r="A89" s="1203">
        <v>1142335232</v>
      </c>
      <c r="B89" s="1204" t="s">
        <v>390</v>
      </c>
      <c r="C89" s="1204" t="s">
        <v>369</v>
      </c>
      <c r="D89" s="1204" t="s">
        <v>368</v>
      </c>
      <c r="E89" s="1204" t="s">
        <v>138</v>
      </c>
      <c r="F89" s="1204" t="s">
        <v>224</v>
      </c>
      <c r="G89" s="1204" t="s">
        <v>223</v>
      </c>
      <c r="H89" s="1198"/>
      <c r="I89" s="1198"/>
    </row>
    <row r="90" spans="1:9">
      <c r="A90" s="1203">
        <v>1142335570</v>
      </c>
      <c r="B90" s="1204" t="s">
        <v>847</v>
      </c>
      <c r="C90" s="1204" t="s">
        <v>369</v>
      </c>
      <c r="D90" s="1204" t="s">
        <v>820</v>
      </c>
      <c r="E90" s="1204" t="s">
        <v>137</v>
      </c>
      <c r="F90" s="1204" t="s">
        <v>226</v>
      </c>
      <c r="G90" s="1204" t="s">
        <v>225</v>
      </c>
      <c r="H90" s="1198"/>
      <c r="I90" s="1198"/>
    </row>
    <row r="91" spans="1:9">
      <c r="A91" s="1203">
        <v>1142342576</v>
      </c>
      <c r="B91" s="1204" t="s">
        <v>607</v>
      </c>
      <c r="C91" s="1204" t="s">
        <v>369</v>
      </c>
      <c r="D91" s="1204" t="s">
        <v>370</v>
      </c>
      <c r="E91" s="1204" t="s">
        <v>127</v>
      </c>
      <c r="F91" s="1204" t="s">
        <v>226</v>
      </c>
      <c r="G91" s="1204" t="s">
        <v>225</v>
      </c>
      <c r="H91" s="1198"/>
      <c r="I91" s="1198"/>
    </row>
    <row r="92" spans="1:9">
      <c r="A92" s="1203">
        <v>1142350264</v>
      </c>
      <c r="B92" s="1204" t="s">
        <v>586</v>
      </c>
      <c r="C92" s="1204" t="s">
        <v>369</v>
      </c>
      <c r="D92" s="1204" t="s">
        <v>370</v>
      </c>
      <c r="E92" s="1204" t="s">
        <v>127</v>
      </c>
      <c r="F92" s="1204" t="s">
        <v>226</v>
      </c>
      <c r="G92" s="1204" t="s">
        <v>225</v>
      </c>
      <c r="H92" s="1198"/>
      <c r="I92" s="1198"/>
    </row>
    <row r="93" spans="1:9">
      <c r="A93" s="1203">
        <v>1142353599</v>
      </c>
      <c r="B93" s="1204" t="s">
        <v>666</v>
      </c>
      <c r="C93" s="1204" t="s">
        <v>369</v>
      </c>
      <c r="D93" s="1204" t="s">
        <v>370</v>
      </c>
      <c r="E93" s="1204" t="s">
        <v>127</v>
      </c>
      <c r="F93" s="1204" t="s">
        <v>226</v>
      </c>
      <c r="G93" s="1204" t="s">
        <v>225</v>
      </c>
      <c r="H93" s="1198"/>
      <c r="I93" s="1198"/>
    </row>
    <row r="94" spans="1:9">
      <c r="A94" s="1203">
        <v>1142354134</v>
      </c>
      <c r="B94" s="1204" t="s">
        <v>596</v>
      </c>
      <c r="C94" s="1204" t="s">
        <v>369</v>
      </c>
      <c r="D94" s="1204" t="s">
        <v>370</v>
      </c>
      <c r="E94" s="1204" t="s">
        <v>127</v>
      </c>
      <c r="F94" s="1204" t="s">
        <v>226</v>
      </c>
      <c r="G94" s="1204" t="s">
        <v>225</v>
      </c>
      <c r="H94" s="1198"/>
      <c r="I94" s="1198"/>
    </row>
    <row r="95" spans="1:9">
      <c r="A95" s="1203">
        <v>1142358663</v>
      </c>
      <c r="B95" s="1204" t="s">
        <v>357</v>
      </c>
      <c r="C95" s="1204" t="s">
        <v>367</v>
      </c>
      <c r="D95" s="1204" t="s">
        <v>368</v>
      </c>
      <c r="E95" s="1204" t="s">
        <v>138</v>
      </c>
      <c r="F95" s="1204" t="s">
        <v>204</v>
      </c>
      <c r="G95" s="1204" t="s">
        <v>203</v>
      </c>
      <c r="H95" s="1198"/>
      <c r="I95" s="1198"/>
    </row>
    <row r="96" spans="1:9">
      <c r="A96" s="1203">
        <v>1142360032</v>
      </c>
      <c r="B96" s="1204" t="s">
        <v>481</v>
      </c>
      <c r="C96" s="1204" t="s">
        <v>369</v>
      </c>
      <c r="D96" s="1204" t="s">
        <v>370</v>
      </c>
      <c r="E96" s="1204" t="s">
        <v>127</v>
      </c>
      <c r="F96" s="1204" t="s">
        <v>226</v>
      </c>
      <c r="G96" s="1204" t="s">
        <v>225</v>
      </c>
      <c r="H96" s="1198"/>
      <c r="I96" s="1198"/>
    </row>
    <row r="97" spans="1:9">
      <c r="A97" s="1203">
        <v>1142363408</v>
      </c>
      <c r="B97" s="1204" t="s">
        <v>1316</v>
      </c>
      <c r="C97" s="1204" t="s">
        <v>7</v>
      </c>
      <c r="D97" s="1204"/>
      <c r="E97" s="1204"/>
      <c r="F97" s="1204" t="s">
        <v>232</v>
      </c>
      <c r="G97" s="1204" t="s">
        <v>231</v>
      </c>
      <c r="H97" s="1198"/>
      <c r="I97" s="1198"/>
    </row>
    <row r="98" spans="1:9">
      <c r="A98" s="1203">
        <v>1142377614</v>
      </c>
      <c r="B98" s="1204" t="s">
        <v>392</v>
      </c>
      <c r="C98" s="1204" t="s">
        <v>369</v>
      </c>
      <c r="D98" s="1204" t="s">
        <v>368</v>
      </c>
      <c r="E98" s="1204" t="s">
        <v>138</v>
      </c>
      <c r="F98" s="1204" t="s">
        <v>208</v>
      </c>
      <c r="G98" s="1204" t="s">
        <v>207</v>
      </c>
      <c r="H98" s="1198"/>
      <c r="I98" s="1198"/>
    </row>
    <row r="99" spans="1:9">
      <c r="A99" s="1203">
        <v>1142383257</v>
      </c>
      <c r="B99" s="1204" t="s">
        <v>335</v>
      </c>
      <c r="C99" s="1204" t="s">
        <v>369</v>
      </c>
      <c r="D99" s="1204" t="s">
        <v>368</v>
      </c>
      <c r="E99" s="1204" t="s">
        <v>138</v>
      </c>
      <c r="F99" s="1204" t="s">
        <v>206</v>
      </c>
      <c r="G99" s="1204" t="s">
        <v>205</v>
      </c>
      <c r="H99" s="1198"/>
      <c r="I99" s="1198"/>
    </row>
    <row r="100" spans="1:9">
      <c r="A100" s="1203">
        <v>1142387530</v>
      </c>
      <c r="B100" s="1204" t="s">
        <v>843</v>
      </c>
      <c r="C100" s="1204" t="s">
        <v>369</v>
      </c>
      <c r="D100" s="1204" t="s">
        <v>820</v>
      </c>
      <c r="E100" s="1204" t="s">
        <v>137</v>
      </c>
      <c r="F100" s="1204" t="s">
        <v>232</v>
      </c>
      <c r="G100" s="1204" t="s">
        <v>231</v>
      </c>
      <c r="H100" s="1198"/>
      <c r="I100" s="1198"/>
    </row>
    <row r="101" spans="1:9">
      <c r="A101" s="1203">
        <v>1142392142</v>
      </c>
      <c r="B101" s="1204" t="s">
        <v>1088</v>
      </c>
      <c r="C101" s="1204" t="s">
        <v>369</v>
      </c>
      <c r="D101" s="1204" t="s">
        <v>371</v>
      </c>
      <c r="E101" s="1204" t="s">
        <v>131</v>
      </c>
      <c r="F101" s="1204" t="s">
        <v>206</v>
      </c>
      <c r="G101" s="1204" t="s">
        <v>205</v>
      </c>
      <c r="H101" s="1198"/>
      <c r="I101" s="1198"/>
    </row>
    <row r="102" spans="1:9">
      <c r="A102" s="1203">
        <v>1142394528</v>
      </c>
      <c r="B102" s="1204" t="s">
        <v>1089</v>
      </c>
      <c r="C102" s="1204" t="s">
        <v>367</v>
      </c>
      <c r="D102" s="1204" t="s">
        <v>368</v>
      </c>
      <c r="E102" s="1204" t="s">
        <v>138</v>
      </c>
      <c r="F102" s="1204" t="s">
        <v>212</v>
      </c>
      <c r="G102" s="1204" t="s">
        <v>211</v>
      </c>
      <c r="H102" s="1198"/>
      <c r="I102" s="1198"/>
    </row>
    <row r="103" spans="1:9">
      <c r="A103" s="1203">
        <v>1142400689</v>
      </c>
      <c r="B103" s="1204" t="s">
        <v>382</v>
      </c>
      <c r="C103" s="1204" t="s">
        <v>369</v>
      </c>
      <c r="D103" s="1204" t="s">
        <v>368</v>
      </c>
      <c r="E103" s="1204" t="s">
        <v>138</v>
      </c>
      <c r="F103" s="1204" t="s">
        <v>214</v>
      </c>
      <c r="G103" s="1204" t="s">
        <v>213</v>
      </c>
      <c r="H103" s="1198"/>
      <c r="I103" s="1198"/>
    </row>
    <row r="104" spans="1:9">
      <c r="A104" s="1203">
        <v>1142405761</v>
      </c>
      <c r="B104" s="1204" t="s">
        <v>1317</v>
      </c>
      <c r="C104" s="1204" t="s">
        <v>7</v>
      </c>
      <c r="D104" s="1204"/>
      <c r="E104" s="1204"/>
      <c r="F104" s="1204" t="s">
        <v>204</v>
      </c>
      <c r="G104" s="1204" t="s">
        <v>203</v>
      </c>
      <c r="H104" s="1198"/>
      <c r="I104" s="1198"/>
    </row>
    <row r="105" spans="1:9">
      <c r="A105" s="1203">
        <v>1142424903</v>
      </c>
      <c r="B105" s="1204" t="s">
        <v>1318</v>
      </c>
      <c r="C105" s="1204" t="s">
        <v>7</v>
      </c>
      <c r="D105" s="1204"/>
      <c r="E105" s="1204"/>
      <c r="F105" s="1204" t="s">
        <v>226</v>
      </c>
      <c r="G105" s="1204" t="s">
        <v>225</v>
      </c>
      <c r="H105" s="1198"/>
      <c r="I105" s="1198"/>
    </row>
    <row r="106" spans="1:9">
      <c r="A106" s="1203">
        <v>1142451906</v>
      </c>
      <c r="B106" s="1204" t="s">
        <v>349</v>
      </c>
      <c r="C106" s="1204" t="s">
        <v>369</v>
      </c>
      <c r="D106" s="1204" t="s">
        <v>368</v>
      </c>
      <c r="E106" s="1204" t="s">
        <v>138</v>
      </c>
      <c r="F106" s="1204" t="s">
        <v>224</v>
      </c>
      <c r="G106" s="1204" t="s">
        <v>223</v>
      </c>
      <c r="H106" s="1198"/>
      <c r="I106" s="1198"/>
    </row>
    <row r="107" spans="1:9">
      <c r="A107" s="1203">
        <v>1142452490</v>
      </c>
      <c r="B107" s="1204" t="s">
        <v>604</v>
      </c>
      <c r="C107" s="1204" t="s">
        <v>369</v>
      </c>
      <c r="D107" s="1204" t="s">
        <v>370</v>
      </c>
      <c r="E107" s="1204" t="s">
        <v>127</v>
      </c>
      <c r="F107" s="1204" t="s">
        <v>226</v>
      </c>
      <c r="G107" s="1204" t="s">
        <v>225</v>
      </c>
      <c r="H107" s="1198"/>
      <c r="I107" s="1198"/>
    </row>
    <row r="108" spans="1:9">
      <c r="A108" s="1203">
        <v>1142464149</v>
      </c>
      <c r="B108" s="1204" t="s">
        <v>864</v>
      </c>
      <c r="C108" s="1204" t="s">
        <v>369</v>
      </c>
      <c r="D108" s="1204" t="s">
        <v>820</v>
      </c>
      <c r="E108" s="1204" t="s">
        <v>137</v>
      </c>
      <c r="F108" s="1204" t="s">
        <v>226</v>
      </c>
      <c r="G108" s="1204" t="s">
        <v>225</v>
      </c>
      <c r="H108" s="1198"/>
      <c r="I108" s="1198"/>
    </row>
    <row r="109" spans="1:9">
      <c r="A109" s="1203">
        <v>1142480541</v>
      </c>
      <c r="B109" s="1204" t="s">
        <v>341</v>
      </c>
      <c r="C109" s="1204" t="s">
        <v>369</v>
      </c>
      <c r="D109" s="1204" t="s">
        <v>368</v>
      </c>
      <c r="E109" s="1204" t="s">
        <v>138</v>
      </c>
      <c r="F109" s="1204" t="s">
        <v>224</v>
      </c>
      <c r="G109" s="1204" t="s">
        <v>223</v>
      </c>
      <c r="H109" s="1198"/>
      <c r="I109" s="1198"/>
    </row>
    <row r="110" spans="1:9">
      <c r="A110" s="1203">
        <v>1142481481</v>
      </c>
      <c r="B110" s="1204" t="s">
        <v>468</v>
      </c>
      <c r="C110" s="1204" t="s">
        <v>369</v>
      </c>
      <c r="D110" s="1204" t="s">
        <v>370</v>
      </c>
      <c r="E110" s="1204" t="s">
        <v>127</v>
      </c>
      <c r="F110" s="1204" t="s">
        <v>226</v>
      </c>
      <c r="G110" s="1204" t="s">
        <v>225</v>
      </c>
      <c r="H110" s="1198"/>
      <c r="I110" s="1198"/>
    </row>
    <row r="111" spans="1:9">
      <c r="A111" s="1203">
        <v>1142495333</v>
      </c>
      <c r="B111" s="1204" t="s">
        <v>359</v>
      </c>
      <c r="C111" s="1204" t="s">
        <v>367</v>
      </c>
      <c r="D111" s="1204" t="s">
        <v>368</v>
      </c>
      <c r="E111" s="1204" t="s">
        <v>138</v>
      </c>
      <c r="F111" s="1204" t="s">
        <v>202</v>
      </c>
      <c r="G111" s="1204" t="s">
        <v>201</v>
      </c>
      <c r="H111" s="1198"/>
      <c r="I111" s="1198"/>
    </row>
    <row r="112" spans="1:9">
      <c r="A112" s="1203">
        <v>1142496018</v>
      </c>
      <c r="B112" s="1204" t="s">
        <v>1090</v>
      </c>
      <c r="C112" s="1204" t="s">
        <v>369</v>
      </c>
      <c r="D112" s="1204" t="s">
        <v>368</v>
      </c>
      <c r="E112" s="1204" t="s">
        <v>138</v>
      </c>
      <c r="F112" s="1204" t="s">
        <v>226</v>
      </c>
      <c r="G112" s="1204" t="s">
        <v>225</v>
      </c>
      <c r="H112" s="1198"/>
      <c r="I112" s="1198"/>
    </row>
    <row r="113" spans="1:9">
      <c r="A113" s="1203">
        <v>1142502112</v>
      </c>
      <c r="B113" s="1204" t="s">
        <v>1319</v>
      </c>
      <c r="C113" s="1204" t="s">
        <v>7</v>
      </c>
      <c r="D113" s="1204"/>
      <c r="E113" s="1204"/>
      <c r="F113" s="1204" t="s">
        <v>212</v>
      </c>
      <c r="G113" s="1204" t="s">
        <v>211</v>
      </c>
      <c r="H113" s="1198"/>
      <c r="I113" s="1198"/>
    </row>
    <row r="114" spans="1:9">
      <c r="A114" s="1203">
        <v>1142507822</v>
      </c>
      <c r="B114" s="1204" t="s">
        <v>1091</v>
      </c>
      <c r="C114" s="1204" t="s">
        <v>369</v>
      </c>
      <c r="D114" s="1204" t="s">
        <v>372</v>
      </c>
      <c r="E114" s="1204" t="s">
        <v>134</v>
      </c>
      <c r="F114" s="1204" t="s">
        <v>226</v>
      </c>
      <c r="G114" s="1204" t="s">
        <v>225</v>
      </c>
      <c r="H114" s="1198"/>
      <c r="I114" s="1198"/>
    </row>
    <row r="115" spans="1:9">
      <c r="A115" s="1203">
        <v>1142534123</v>
      </c>
      <c r="B115" s="1204" t="s">
        <v>1320</v>
      </c>
      <c r="C115" s="1204" t="s">
        <v>7</v>
      </c>
      <c r="D115" s="1204"/>
      <c r="E115" s="1204"/>
      <c r="F115" s="1204" t="s">
        <v>202</v>
      </c>
      <c r="G115" s="1204" t="s">
        <v>201</v>
      </c>
      <c r="H115" s="1198"/>
      <c r="I115" s="1198"/>
    </row>
    <row r="116" spans="1:9">
      <c r="A116" s="1203">
        <v>1142535807</v>
      </c>
      <c r="B116" s="1204" t="s">
        <v>573</v>
      </c>
      <c r="C116" s="1204" t="s">
        <v>369</v>
      </c>
      <c r="D116" s="1204" t="s">
        <v>373</v>
      </c>
      <c r="E116" s="1204" t="s">
        <v>123</v>
      </c>
      <c r="F116" s="1204" t="s">
        <v>226</v>
      </c>
      <c r="G116" s="1204" t="s">
        <v>225</v>
      </c>
      <c r="H116" s="1198"/>
      <c r="I116" s="1198"/>
    </row>
    <row r="117" spans="1:9">
      <c r="A117" s="1203">
        <v>1142558650</v>
      </c>
      <c r="B117" s="1204" t="s">
        <v>1092</v>
      </c>
      <c r="C117" s="1204" t="s">
        <v>369</v>
      </c>
      <c r="D117" s="1204" t="s">
        <v>370</v>
      </c>
      <c r="E117" s="1204" t="s">
        <v>127</v>
      </c>
      <c r="F117" s="1204" t="s">
        <v>226</v>
      </c>
      <c r="G117" s="1204" t="s">
        <v>225</v>
      </c>
      <c r="H117" s="1198"/>
      <c r="I117" s="1198"/>
    </row>
    <row r="118" spans="1:9">
      <c r="A118" s="1203">
        <v>1142564609</v>
      </c>
      <c r="B118" s="1204" t="s">
        <v>858</v>
      </c>
      <c r="C118" s="1204" t="s">
        <v>369</v>
      </c>
      <c r="D118" s="1204" t="s">
        <v>820</v>
      </c>
      <c r="E118" s="1204" t="s">
        <v>137</v>
      </c>
      <c r="F118" s="1204" t="s">
        <v>224</v>
      </c>
      <c r="G118" s="1204" t="s">
        <v>223</v>
      </c>
      <c r="H118" s="1198"/>
      <c r="I118" s="1198"/>
    </row>
    <row r="119" spans="1:9">
      <c r="A119" s="1203">
        <v>1142568931</v>
      </c>
      <c r="B119" s="1204" t="s">
        <v>859</v>
      </c>
      <c r="C119" s="1204" t="s">
        <v>369</v>
      </c>
      <c r="D119" s="1204" t="s">
        <v>820</v>
      </c>
      <c r="E119" s="1204" t="s">
        <v>137</v>
      </c>
      <c r="F119" s="1204" t="s">
        <v>224</v>
      </c>
      <c r="G119" s="1204" t="s">
        <v>223</v>
      </c>
      <c r="H119" s="1198"/>
      <c r="I119" s="1198"/>
    </row>
    <row r="120" spans="1:9">
      <c r="A120" s="1203">
        <v>1142569061</v>
      </c>
      <c r="B120" s="1204" t="s">
        <v>654</v>
      </c>
      <c r="C120" s="1204" t="s">
        <v>369</v>
      </c>
      <c r="D120" s="1204" t="s">
        <v>373</v>
      </c>
      <c r="E120" s="1204" t="s">
        <v>123</v>
      </c>
      <c r="F120" s="1204" t="s">
        <v>226</v>
      </c>
      <c r="G120" s="1204" t="s">
        <v>225</v>
      </c>
      <c r="H120" s="1198"/>
      <c r="I120" s="1198"/>
    </row>
    <row r="121" spans="1:9">
      <c r="A121" s="1203">
        <v>1142572586</v>
      </c>
      <c r="B121" s="1204" t="s">
        <v>819</v>
      </c>
      <c r="C121" s="1204" t="s">
        <v>369</v>
      </c>
      <c r="D121" s="1204" t="s">
        <v>820</v>
      </c>
      <c r="E121" s="1204" t="s">
        <v>137</v>
      </c>
      <c r="F121" s="1204" t="s">
        <v>226</v>
      </c>
      <c r="G121" s="1204" t="s">
        <v>225</v>
      </c>
      <c r="H121" s="1198"/>
      <c r="I121" s="1198"/>
    </row>
    <row r="122" spans="1:9">
      <c r="A122" s="1203">
        <v>1142575399</v>
      </c>
      <c r="B122" s="1204" t="s">
        <v>1093</v>
      </c>
      <c r="C122" s="1204" t="s">
        <v>369</v>
      </c>
      <c r="D122" s="1204" t="s">
        <v>371</v>
      </c>
      <c r="E122" s="1204" t="s">
        <v>131</v>
      </c>
      <c r="F122" s="1204" t="s">
        <v>226</v>
      </c>
      <c r="G122" s="1204" t="s">
        <v>225</v>
      </c>
      <c r="H122" s="1198"/>
      <c r="I122" s="1198"/>
    </row>
    <row r="123" spans="1:9">
      <c r="A123" s="1203">
        <v>1142577932</v>
      </c>
      <c r="B123" s="1204" t="s">
        <v>952</v>
      </c>
      <c r="C123" s="1204" t="s">
        <v>367</v>
      </c>
      <c r="D123" s="1204" t="s">
        <v>820</v>
      </c>
      <c r="E123" s="1204" t="s">
        <v>137</v>
      </c>
      <c r="F123" s="1204" t="s">
        <v>206</v>
      </c>
      <c r="G123" s="1204" t="s">
        <v>205</v>
      </c>
      <c r="H123" s="1198"/>
      <c r="I123" s="1198"/>
    </row>
    <row r="124" spans="1:9">
      <c r="A124" s="1203">
        <v>1142578708</v>
      </c>
      <c r="B124" s="1204" t="s">
        <v>1094</v>
      </c>
      <c r="C124" s="1204" t="s">
        <v>367</v>
      </c>
      <c r="D124" s="1204" t="s">
        <v>374</v>
      </c>
      <c r="E124" s="1204" t="s">
        <v>102</v>
      </c>
      <c r="F124" s="1204" t="s">
        <v>226</v>
      </c>
      <c r="G124" s="1204" t="s">
        <v>225</v>
      </c>
      <c r="H124" s="1198"/>
      <c r="I124" s="1198"/>
    </row>
    <row r="125" spans="1:9">
      <c r="A125" s="1203">
        <v>1142580217</v>
      </c>
      <c r="B125" s="1204" t="s">
        <v>1321</v>
      </c>
      <c r="C125" s="1204" t="s">
        <v>7</v>
      </c>
      <c r="D125" s="1204"/>
      <c r="E125" s="1204"/>
      <c r="F125" s="1204" t="s">
        <v>226</v>
      </c>
      <c r="G125" s="1204" t="s">
        <v>225</v>
      </c>
      <c r="H125" s="1198"/>
      <c r="I125" s="1198"/>
    </row>
    <row r="126" spans="1:9">
      <c r="A126" s="1203">
        <v>1142588475</v>
      </c>
      <c r="B126" s="1204" t="s">
        <v>656</v>
      </c>
      <c r="C126" s="1204" t="s">
        <v>369</v>
      </c>
      <c r="D126" s="1204" t="s">
        <v>371</v>
      </c>
      <c r="E126" s="1204" t="s">
        <v>131</v>
      </c>
      <c r="F126" s="1204" t="s">
        <v>200</v>
      </c>
      <c r="G126" s="1204" t="s">
        <v>199</v>
      </c>
      <c r="H126" s="1198"/>
      <c r="I126" s="1198"/>
    </row>
    <row r="127" spans="1:9">
      <c r="A127" s="1203">
        <v>1142603225</v>
      </c>
      <c r="B127" s="1204" t="s">
        <v>394</v>
      </c>
      <c r="C127" s="1204" t="s">
        <v>369</v>
      </c>
      <c r="D127" s="1204" t="s">
        <v>368</v>
      </c>
      <c r="E127" s="1204" t="s">
        <v>138</v>
      </c>
      <c r="F127" s="1204" t="s">
        <v>204</v>
      </c>
      <c r="G127" s="1204" t="s">
        <v>203</v>
      </c>
      <c r="H127" s="1198"/>
      <c r="I127" s="1198"/>
    </row>
    <row r="128" spans="1:9">
      <c r="A128" s="1203">
        <v>1142621557</v>
      </c>
      <c r="B128" s="1204" t="s">
        <v>796</v>
      </c>
      <c r="C128" s="1204" t="s">
        <v>369</v>
      </c>
      <c r="D128" s="1204" t="s">
        <v>373</v>
      </c>
      <c r="E128" s="1204" t="s">
        <v>123</v>
      </c>
      <c r="F128" s="1204" t="s">
        <v>226</v>
      </c>
      <c r="G128" s="1204" t="s">
        <v>225</v>
      </c>
      <c r="H128" s="1198"/>
      <c r="I128" s="1198"/>
    </row>
    <row r="129" spans="1:9">
      <c r="A129" s="1203">
        <v>1142625210</v>
      </c>
      <c r="B129" s="1204" t="s">
        <v>802</v>
      </c>
      <c r="C129" s="1204" t="s">
        <v>369</v>
      </c>
      <c r="D129" s="1204" t="s">
        <v>372</v>
      </c>
      <c r="E129" s="1204" t="s">
        <v>134</v>
      </c>
      <c r="F129" s="1204" t="s">
        <v>226</v>
      </c>
      <c r="G129" s="1204" t="s">
        <v>225</v>
      </c>
      <c r="H129" s="1198"/>
      <c r="I129" s="1198"/>
    </row>
    <row r="130" spans="1:9">
      <c r="A130" s="1203">
        <v>1142632463</v>
      </c>
      <c r="B130" s="1204" t="s">
        <v>1095</v>
      </c>
      <c r="C130" s="1204" t="s">
        <v>369</v>
      </c>
      <c r="D130" s="1204" t="s">
        <v>371</v>
      </c>
      <c r="E130" s="1204" t="s">
        <v>131</v>
      </c>
      <c r="F130" s="1204" t="s">
        <v>204</v>
      </c>
      <c r="G130" s="1204" t="s">
        <v>203</v>
      </c>
      <c r="H130" s="1198"/>
      <c r="I130" s="1198"/>
    </row>
    <row r="131" spans="1:9">
      <c r="A131" s="1203">
        <v>1142632695</v>
      </c>
      <c r="B131" s="1204" t="s">
        <v>1322</v>
      </c>
      <c r="C131" s="1204" t="s">
        <v>7</v>
      </c>
      <c r="D131" s="1204"/>
      <c r="E131" s="1204"/>
      <c r="F131" s="1204" t="s">
        <v>226</v>
      </c>
      <c r="G131" s="1204" t="s">
        <v>225</v>
      </c>
      <c r="H131" s="1198"/>
      <c r="I131" s="1198"/>
    </row>
    <row r="132" spans="1:9">
      <c r="A132" s="1203">
        <v>1142634352</v>
      </c>
      <c r="B132" s="1204" t="s">
        <v>945</v>
      </c>
      <c r="C132" s="1204" t="s">
        <v>367</v>
      </c>
      <c r="D132" s="1204" t="s">
        <v>820</v>
      </c>
      <c r="E132" s="1204" t="s">
        <v>137</v>
      </c>
      <c r="F132" s="1204" t="s">
        <v>226</v>
      </c>
      <c r="G132" s="1204" t="s">
        <v>225</v>
      </c>
      <c r="H132" s="1198"/>
      <c r="I132" s="1198"/>
    </row>
    <row r="133" spans="1:9">
      <c r="A133" s="1203">
        <v>1142637736</v>
      </c>
      <c r="B133" s="1204" t="s">
        <v>418</v>
      </c>
      <c r="C133" s="1204" t="s">
        <v>369</v>
      </c>
      <c r="D133" s="1204" t="s">
        <v>370</v>
      </c>
      <c r="E133" s="1204" t="s">
        <v>127</v>
      </c>
      <c r="F133" s="1204" t="s">
        <v>226</v>
      </c>
      <c r="G133" s="1204" t="s">
        <v>225</v>
      </c>
      <c r="H133" s="1198"/>
      <c r="I133" s="1198"/>
    </row>
    <row r="134" spans="1:9">
      <c r="A134" s="1203">
        <v>1142654350</v>
      </c>
      <c r="B134" s="1204" t="s">
        <v>611</v>
      </c>
      <c r="C134" s="1204" t="s">
        <v>369</v>
      </c>
      <c r="D134" s="1204" t="s">
        <v>373</v>
      </c>
      <c r="E134" s="1204" t="s">
        <v>123</v>
      </c>
      <c r="F134" s="1204" t="s">
        <v>226</v>
      </c>
      <c r="G134" s="1204" t="s">
        <v>225</v>
      </c>
      <c r="H134" s="1198"/>
      <c r="I134" s="1198"/>
    </row>
    <row r="135" spans="1:9">
      <c r="A135" s="1203">
        <v>1142660084</v>
      </c>
      <c r="B135" s="1204" t="s">
        <v>632</v>
      </c>
      <c r="C135" s="1204" t="s">
        <v>369</v>
      </c>
      <c r="D135" s="1204" t="s">
        <v>373</v>
      </c>
      <c r="E135" s="1204" t="s">
        <v>123</v>
      </c>
      <c r="F135" s="1204" t="s">
        <v>226</v>
      </c>
      <c r="G135" s="1204" t="s">
        <v>225</v>
      </c>
      <c r="H135" s="1198"/>
      <c r="I135" s="1198"/>
    </row>
    <row r="136" spans="1:9">
      <c r="A136" s="1203">
        <v>1142677674</v>
      </c>
      <c r="B136" s="1204" t="s">
        <v>1096</v>
      </c>
      <c r="C136" s="1204" t="s">
        <v>369</v>
      </c>
      <c r="D136" s="1204" t="s">
        <v>820</v>
      </c>
      <c r="E136" s="1204" t="s">
        <v>137</v>
      </c>
      <c r="F136" s="1204" t="s">
        <v>226</v>
      </c>
      <c r="G136" s="1204" t="s">
        <v>225</v>
      </c>
      <c r="H136" s="1198"/>
      <c r="I136" s="1198"/>
    </row>
    <row r="137" spans="1:9">
      <c r="A137" s="1203">
        <v>1142679209</v>
      </c>
      <c r="B137" s="1204" t="s">
        <v>661</v>
      </c>
      <c r="C137" s="1204" t="s">
        <v>369</v>
      </c>
      <c r="D137" s="1204" t="s">
        <v>370</v>
      </c>
      <c r="E137" s="1204" t="s">
        <v>127</v>
      </c>
      <c r="F137" s="1204" t="s">
        <v>204</v>
      </c>
      <c r="G137" s="1204" t="s">
        <v>203</v>
      </c>
      <c r="H137" s="1198"/>
      <c r="I137" s="1198"/>
    </row>
    <row r="138" spans="1:9">
      <c r="A138" s="1203">
        <v>1142707430</v>
      </c>
      <c r="B138" s="1204" t="s">
        <v>1097</v>
      </c>
      <c r="C138" s="1204" t="s">
        <v>369</v>
      </c>
      <c r="D138" s="1204" t="s">
        <v>368</v>
      </c>
      <c r="E138" s="1204" t="s">
        <v>138</v>
      </c>
      <c r="F138" s="1204" t="s">
        <v>202</v>
      </c>
      <c r="G138" s="1204" t="s">
        <v>201</v>
      </c>
      <c r="H138" s="1198"/>
      <c r="I138" s="1198"/>
    </row>
    <row r="139" spans="1:9">
      <c r="A139" s="1203">
        <v>1142725507</v>
      </c>
      <c r="B139" s="1204" t="s">
        <v>1098</v>
      </c>
      <c r="C139" s="1204" t="s">
        <v>369</v>
      </c>
      <c r="D139" s="1204" t="s">
        <v>372</v>
      </c>
      <c r="E139" s="1204" t="s">
        <v>134</v>
      </c>
      <c r="F139" s="1204" t="s">
        <v>226</v>
      </c>
      <c r="G139" s="1204" t="s">
        <v>225</v>
      </c>
      <c r="H139" s="1198"/>
      <c r="I139" s="1198"/>
    </row>
    <row r="140" spans="1:9">
      <c r="A140" s="1203">
        <v>1142734434</v>
      </c>
      <c r="B140" s="1204" t="s">
        <v>592</v>
      </c>
      <c r="C140" s="1204" t="s">
        <v>369</v>
      </c>
      <c r="D140" s="1204" t="s">
        <v>370</v>
      </c>
      <c r="E140" s="1204" t="s">
        <v>127</v>
      </c>
      <c r="F140" s="1204" t="s">
        <v>206</v>
      </c>
      <c r="G140" s="1204" t="s">
        <v>205</v>
      </c>
      <c r="H140" s="1198"/>
      <c r="I140" s="1198"/>
    </row>
    <row r="141" spans="1:9">
      <c r="A141" s="1203">
        <v>1142768382</v>
      </c>
      <c r="B141" s="1204" t="s">
        <v>478</v>
      </c>
      <c r="C141" s="1204" t="s">
        <v>369</v>
      </c>
      <c r="D141" s="1204" t="s">
        <v>371</v>
      </c>
      <c r="E141" s="1204" t="s">
        <v>131</v>
      </c>
      <c r="F141" s="1204" t="s">
        <v>226</v>
      </c>
      <c r="G141" s="1204" t="s">
        <v>225</v>
      </c>
      <c r="H141" s="1198"/>
      <c r="I141" s="1198"/>
    </row>
    <row r="142" spans="1:9">
      <c r="A142" s="1203">
        <v>1142773366</v>
      </c>
      <c r="B142" s="1204" t="s">
        <v>1099</v>
      </c>
      <c r="C142" s="1204" t="s">
        <v>369</v>
      </c>
      <c r="D142" s="1204" t="s">
        <v>368</v>
      </c>
      <c r="E142" s="1204" t="s">
        <v>138</v>
      </c>
      <c r="F142" s="1204" t="s">
        <v>226</v>
      </c>
      <c r="G142" s="1204" t="s">
        <v>225</v>
      </c>
      <c r="H142" s="1198"/>
      <c r="I142" s="1198"/>
    </row>
    <row r="143" spans="1:9">
      <c r="A143" s="1203">
        <v>1142784306</v>
      </c>
      <c r="B143" s="1204" t="s">
        <v>471</v>
      </c>
      <c r="C143" s="1204" t="s">
        <v>369</v>
      </c>
      <c r="D143" s="1204" t="s">
        <v>371</v>
      </c>
      <c r="E143" s="1204" t="s">
        <v>131</v>
      </c>
      <c r="F143" s="1204" t="s">
        <v>212</v>
      </c>
      <c r="G143" s="1204" t="s">
        <v>211</v>
      </c>
      <c r="H143" s="1198"/>
      <c r="I143" s="1198"/>
    </row>
    <row r="144" spans="1:9">
      <c r="A144" s="1203">
        <v>1142803809</v>
      </c>
      <c r="B144" s="1204" t="s">
        <v>670</v>
      </c>
      <c r="C144" s="1204" t="s">
        <v>369</v>
      </c>
      <c r="D144" s="1204" t="s">
        <v>370</v>
      </c>
      <c r="E144" s="1204" t="s">
        <v>127</v>
      </c>
      <c r="F144" s="1204" t="s">
        <v>226</v>
      </c>
      <c r="G144" s="1204" t="s">
        <v>225</v>
      </c>
      <c r="H144" s="1198"/>
      <c r="I144" s="1198"/>
    </row>
    <row r="145" spans="1:9">
      <c r="A145" s="1203">
        <v>1142806836</v>
      </c>
      <c r="B145" s="1204" t="s">
        <v>1100</v>
      </c>
      <c r="C145" s="1204" t="s">
        <v>369</v>
      </c>
      <c r="D145" s="1204" t="s">
        <v>370</v>
      </c>
      <c r="E145" s="1204" t="s">
        <v>127</v>
      </c>
      <c r="F145" s="1204" t="s">
        <v>226</v>
      </c>
      <c r="G145" s="1204" t="s">
        <v>225</v>
      </c>
      <c r="H145" s="1198"/>
      <c r="I145" s="1198"/>
    </row>
    <row r="146" spans="1:9">
      <c r="A146" s="1203">
        <v>1142818518</v>
      </c>
      <c r="B146" s="1204" t="s">
        <v>906</v>
      </c>
      <c r="C146" s="1204" t="s">
        <v>369</v>
      </c>
      <c r="D146" s="1204" t="s">
        <v>820</v>
      </c>
      <c r="E146" s="1204" t="s">
        <v>137</v>
      </c>
      <c r="F146" s="1204" t="s">
        <v>214</v>
      </c>
      <c r="G146" s="1204" t="s">
        <v>213</v>
      </c>
      <c r="H146" s="1198"/>
      <c r="I146" s="1198"/>
    </row>
    <row r="147" spans="1:9">
      <c r="A147" s="1203">
        <v>1142828517</v>
      </c>
      <c r="B147" s="1204" t="s">
        <v>563</v>
      </c>
      <c r="C147" s="1204" t="s">
        <v>369</v>
      </c>
      <c r="D147" s="1204" t="s">
        <v>411</v>
      </c>
      <c r="E147" s="1204" t="s">
        <v>101</v>
      </c>
      <c r="F147" s="1204" t="s">
        <v>226</v>
      </c>
      <c r="G147" s="1204" t="s">
        <v>225</v>
      </c>
      <c r="H147" s="1198"/>
      <c r="I147" s="1198"/>
    </row>
    <row r="148" spans="1:9">
      <c r="A148" s="1203">
        <v>1142835751</v>
      </c>
      <c r="B148" s="1204" t="s">
        <v>949</v>
      </c>
      <c r="C148" s="1204" t="s">
        <v>7</v>
      </c>
      <c r="D148" s="1204"/>
      <c r="E148" s="1204"/>
      <c r="F148" s="1204" t="s">
        <v>226</v>
      </c>
      <c r="G148" s="1204" t="s">
        <v>225</v>
      </c>
      <c r="H148" s="1198"/>
      <c r="I148" s="1198"/>
    </row>
    <row r="149" spans="1:9">
      <c r="A149" s="1203">
        <v>1142850537</v>
      </c>
      <c r="B149" s="1204" t="s">
        <v>1323</v>
      </c>
      <c r="C149" s="1204" t="s">
        <v>7</v>
      </c>
      <c r="D149" s="1204"/>
      <c r="E149" s="1204"/>
      <c r="F149" s="1204" t="s">
        <v>220</v>
      </c>
      <c r="G149" s="1204" t="s">
        <v>219</v>
      </c>
      <c r="H149" s="1198"/>
      <c r="I149" s="1198"/>
    </row>
    <row r="150" spans="1:9">
      <c r="A150" s="1203">
        <v>1142854166</v>
      </c>
      <c r="B150" s="1204" t="s">
        <v>348</v>
      </c>
      <c r="C150" s="1204" t="s">
        <v>369</v>
      </c>
      <c r="D150" s="1204" t="s">
        <v>368</v>
      </c>
      <c r="E150" s="1204" t="s">
        <v>138</v>
      </c>
      <c r="F150" s="1204" t="s">
        <v>224</v>
      </c>
      <c r="G150" s="1204" t="s">
        <v>223</v>
      </c>
      <c r="H150" s="1198"/>
      <c r="I150" s="1198"/>
    </row>
    <row r="151" spans="1:9">
      <c r="A151" s="1203">
        <v>1142860049</v>
      </c>
      <c r="B151" s="1204" t="s">
        <v>786</v>
      </c>
      <c r="C151" s="1204" t="s">
        <v>369</v>
      </c>
      <c r="D151" s="1204" t="s">
        <v>373</v>
      </c>
      <c r="E151" s="1204" t="s">
        <v>123</v>
      </c>
      <c r="F151" s="1204" t="s">
        <v>226</v>
      </c>
      <c r="G151" s="1204" t="s">
        <v>225</v>
      </c>
      <c r="H151" s="1198"/>
      <c r="I151" s="1198"/>
    </row>
    <row r="152" spans="1:9">
      <c r="A152" s="1203">
        <v>1142861989</v>
      </c>
      <c r="B152" s="1204" t="s">
        <v>1324</v>
      </c>
      <c r="C152" s="1204" t="s">
        <v>7</v>
      </c>
      <c r="D152" s="1204"/>
      <c r="E152" s="1204"/>
      <c r="F152" s="1204" t="s">
        <v>232</v>
      </c>
      <c r="G152" s="1204" t="s">
        <v>231</v>
      </c>
      <c r="H152" s="1198"/>
      <c r="I152" s="1198"/>
    </row>
    <row r="153" spans="1:9">
      <c r="A153" s="1203">
        <v>1142869826</v>
      </c>
      <c r="B153" s="1204" t="s">
        <v>919</v>
      </c>
      <c r="C153" s="1204" t="s">
        <v>369</v>
      </c>
      <c r="D153" s="1204" t="s">
        <v>823</v>
      </c>
      <c r="E153" s="1204" t="s">
        <v>233</v>
      </c>
      <c r="F153" s="1204" t="s">
        <v>204</v>
      </c>
      <c r="G153" s="1204" t="s">
        <v>203</v>
      </c>
      <c r="H153" s="1198"/>
      <c r="I153" s="1198"/>
    </row>
    <row r="154" spans="1:9">
      <c r="A154" s="1203">
        <v>1142888107</v>
      </c>
      <c r="B154" s="1204" t="s">
        <v>846</v>
      </c>
      <c r="C154" s="1204" t="s">
        <v>369</v>
      </c>
      <c r="D154" s="1204" t="s">
        <v>820</v>
      </c>
      <c r="E154" s="1204" t="s">
        <v>137</v>
      </c>
      <c r="F154" s="1204" t="s">
        <v>220</v>
      </c>
      <c r="G154" s="1204" t="s">
        <v>219</v>
      </c>
      <c r="H154" s="1198"/>
      <c r="I154" s="1198"/>
    </row>
    <row r="155" spans="1:9">
      <c r="A155" s="1203">
        <v>1142934315</v>
      </c>
      <c r="B155" s="1204" t="s">
        <v>629</v>
      </c>
      <c r="C155" s="1204" t="s">
        <v>369</v>
      </c>
      <c r="D155" s="1204" t="s">
        <v>371</v>
      </c>
      <c r="E155" s="1204" t="s">
        <v>131</v>
      </c>
      <c r="F155" s="1204" t="s">
        <v>222</v>
      </c>
      <c r="G155" s="1204" t="s">
        <v>221</v>
      </c>
      <c r="H155" s="1198"/>
      <c r="I155" s="1198"/>
    </row>
    <row r="156" spans="1:9">
      <c r="A156" s="1203">
        <v>1142987016</v>
      </c>
      <c r="B156" s="1204" t="s">
        <v>457</v>
      </c>
      <c r="C156" s="1204" t="s">
        <v>367</v>
      </c>
      <c r="D156" s="1204" t="s">
        <v>371</v>
      </c>
      <c r="E156" s="1204" t="s">
        <v>131</v>
      </c>
      <c r="F156" s="1204" t="s">
        <v>204</v>
      </c>
      <c r="G156" s="1204" t="s">
        <v>203</v>
      </c>
      <c r="H156" s="1198"/>
      <c r="I156" s="1198"/>
    </row>
    <row r="157" spans="1:9">
      <c r="A157" s="1203">
        <v>1143003417</v>
      </c>
      <c r="B157" s="1204" t="s">
        <v>658</v>
      </c>
      <c r="C157" s="1204" t="s">
        <v>369</v>
      </c>
      <c r="D157" s="1204" t="s">
        <v>373</v>
      </c>
      <c r="E157" s="1204" t="s">
        <v>123</v>
      </c>
      <c r="F157" s="1204" t="s">
        <v>212</v>
      </c>
      <c r="G157" s="1204" t="s">
        <v>211</v>
      </c>
      <c r="H157" s="1198"/>
      <c r="I157" s="1198"/>
    </row>
    <row r="158" spans="1:9">
      <c r="A158" s="1203">
        <v>1143015973</v>
      </c>
      <c r="B158" s="1204" t="s">
        <v>329</v>
      </c>
      <c r="C158" s="1204" t="s">
        <v>7</v>
      </c>
      <c r="D158" s="1204"/>
      <c r="E158" s="1204"/>
      <c r="F158" s="1204" t="s">
        <v>226</v>
      </c>
      <c r="G158" s="1204" t="s">
        <v>225</v>
      </c>
      <c r="H158" s="1198"/>
      <c r="I158" s="1198"/>
    </row>
    <row r="159" spans="1:9">
      <c r="A159" s="1203">
        <v>1143028588</v>
      </c>
      <c r="B159" s="1204" t="s">
        <v>1101</v>
      </c>
      <c r="C159" s="1204" t="s">
        <v>367</v>
      </c>
      <c r="D159" s="1204" t="s">
        <v>820</v>
      </c>
      <c r="E159" s="1204" t="s">
        <v>137</v>
      </c>
      <c r="F159" s="1204" t="s">
        <v>202</v>
      </c>
      <c r="G159" s="1204" t="s">
        <v>201</v>
      </c>
      <c r="H159" s="1198"/>
      <c r="I159" s="1198"/>
    </row>
    <row r="160" spans="1:9">
      <c r="A160" s="1203">
        <v>1143048388</v>
      </c>
      <c r="B160" s="1204" t="s">
        <v>1325</v>
      </c>
      <c r="C160" s="1204" t="s">
        <v>7</v>
      </c>
      <c r="D160" s="1204"/>
      <c r="E160" s="1204"/>
      <c r="F160" s="1204" t="s">
        <v>208</v>
      </c>
      <c r="G160" s="1204" t="s">
        <v>207</v>
      </c>
      <c r="H160" s="1198"/>
      <c r="I160" s="1198"/>
    </row>
    <row r="161" spans="1:9">
      <c r="A161" s="1203">
        <v>1143058015</v>
      </c>
      <c r="B161" s="1204" t="s">
        <v>886</v>
      </c>
      <c r="C161" s="1204" t="s">
        <v>7</v>
      </c>
      <c r="D161" s="1204"/>
      <c r="E161" s="1204"/>
      <c r="F161" s="1204" t="s">
        <v>208</v>
      </c>
      <c r="G161" s="1204" t="s">
        <v>207</v>
      </c>
      <c r="H161" s="1198"/>
      <c r="I161" s="1198"/>
    </row>
    <row r="162" spans="1:9">
      <c r="A162" s="1203">
        <v>1143063049</v>
      </c>
      <c r="B162" s="1204" t="s">
        <v>851</v>
      </c>
      <c r="C162" s="1204" t="s">
        <v>369</v>
      </c>
      <c r="D162" s="1204" t="s">
        <v>820</v>
      </c>
      <c r="E162" s="1204" t="s">
        <v>137</v>
      </c>
      <c r="F162" s="1204" t="s">
        <v>208</v>
      </c>
      <c r="G162" s="1204" t="s">
        <v>207</v>
      </c>
      <c r="H162" s="1198"/>
      <c r="I162" s="1198"/>
    </row>
    <row r="163" spans="1:9">
      <c r="A163" s="1203">
        <v>1143066596</v>
      </c>
      <c r="B163" s="1204" t="s">
        <v>1326</v>
      </c>
      <c r="C163" s="1204" t="s">
        <v>7</v>
      </c>
      <c r="D163" s="1204"/>
      <c r="E163" s="1204"/>
      <c r="F163" s="1204" t="s">
        <v>226</v>
      </c>
      <c r="G163" s="1204" t="s">
        <v>225</v>
      </c>
      <c r="H163" s="1198"/>
      <c r="I163" s="1198"/>
    </row>
    <row r="164" spans="1:9">
      <c r="A164" s="1203">
        <v>1143083484</v>
      </c>
      <c r="B164" s="1204" t="s">
        <v>608</v>
      </c>
      <c r="C164" s="1204" t="s">
        <v>369</v>
      </c>
      <c r="D164" s="1204" t="s">
        <v>370</v>
      </c>
      <c r="E164" s="1204" t="s">
        <v>127</v>
      </c>
      <c r="F164" s="1204" t="s">
        <v>204</v>
      </c>
      <c r="G164" s="1204" t="s">
        <v>203</v>
      </c>
      <c r="H164" s="1198"/>
      <c r="I164" s="1198"/>
    </row>
    <row r="165" spans="1:9">
      <c r="A165" s="1203">
        <v>1143110451</v>
      </c>
      <c r="B165" s="1204" t="s">
        <v>1102</v>
      </c>
      <c r="C165" s="1204" t="s">
        <v>369</v>
      </c>
      <c r="D165" s="1204" t="s">
        <v>368</v>
      </c>
      <c r="E165" s="1204" t="s">
        <v>138</v>
      </c>
      <c r="F165" s="1204" t="s">
        <v>208</v>
      </c>
      <c r="G165" s="1204" t="s">
        <v>207</v>
      </c>
      <c r="H165" s="1198"/>
      <c r="I165" s="1198"/>
    </row>
    <row r="166" spans="1:9">
      <c r="A166" s="1203">
        <v>1143117597</v>
      </c>
      <c r="B166" s="1204" t="s">
        <v>1327</v>
      </c>
      <c r="C166" s="1204" t="s">
        <v>7</v>
      </c>
      <c r="D166" s="1204"/>
      <c r="E166" s="1204"/>
      <c r="F166" s="1204" t="s">
        <v>220</v>
      </c>
      <c r="G166" s="1204" t="s">
        <v>219</v>
      </c>
      <c r="H166" s="1198"/>
      <c r="I166" s="1198"/>
    </row>
    <row r="167" spans="1:9">
      <c r="A167" s="1203">
        <v>1143119361</v>
      </c>
      <c r="B167" s="1204" t="s">
        <v>350</v>
      </c>
      <c r="C167" s="1204" t="s">
        <v>367</v>
      </c>
      <c r="D167" s="1204" t="s">
        <v>368</v>
      </c>
      <c r="E167" s="1204" t="s">
        <v>138</v>
      </c>
      <c r="F167" s="1204" t="s">
        <v>212</v>
      </c>
      <c r="G167" s="1204" t="s">
        <v>211</v>
      </c>
      <c r="H167" s="1198"/>
      <c r="I167" s="1198"/>
    </row>
    <row r="168" spans="1:9">
      <c r="A168" s="1203">
        <v>1143124411</v>
      </c>
      <c r="B168" s="1204" t="s">
        <v>871</v>
      </c>
      <c r="C168" s="1204" t="s">
        <v>369</v>
      </c>
      <c r="D168" s="1204" t="s">
        <v>838</v>
      </c>
      <c r="E168" s="1204" t="s">
        <v>136</v>
      </c>
      <c r="F168" s="1204" t="s">
        <v>204</v>
      </c>
      <c r="G168" s="1204" t="s">
        <v>203</v>
      </c>
      <c r="H168" s="1198"/>
      <c r="I168" s="1198"/>
    </row>
    <row r="169" spans="1:9">
      <c r="A169" s="1203">
        <v>1143124668</v>
      </c>
      <c r="B169" s="1204" t="s">
        <v>1103</v>
      </c>
      <c r="C169" s="1204" t="s">
        <v>369</v>
      </c>
      <c r="D169" s="1204" t="s">
        <v>820</v>
      </c>
      <c r="E169" s="1204" t="s">
        <v>137</v>
      </c>
      <c r="F169" s="1204" t="s">
        <v>218</v>
      </c>
      <c r="G169" s="1204" t="s">
        <v>217</v>
      </c>
      <c r="H169" s="1198"/>
      <c r="I169" s="1198"/>
    </row>
    <row r="170" spans="1:9">
      <c r="A170" s="1203">
        <v>1143129949</v>
      </c>
      <c r="B170" s="1204" t="s">
        <v>412</v>
      </c>
      <c r="C170" s="1204" t="s">
        <v>369</v>
      </c>
      <c r="D170" s="1204" t="s">
        <v>373</v>
      </c>
      <c r="E170" s="1204" t="s">
        <v>123</v>
      </c>
      <c r="F170" s="1204" t="s">
        <v>204</v>
      </c>
      <c r="G170" s="1204" t="s">
        <v>203</v>
      </c>
      <c r="H170" s="1198"/>
      <c r="I170" s="1198"/>
    </row>
    <row r="171" spans="1:9">
      <c r="A171" s="1203">
        <v>1143141464</v>
      </c>
      <c r="B171" s="1204" t="s">
        <v>417</v>
      </c>
      <c r="C171" s="1204" t="s">
        <v>369</v>
      </c>
      <c r="D171" s="1204" t="s">
        <v>370</v>
      </c>
      <c r="E171" s="1204" t="s">
        <v>127</v>
      </c>
      <c r="F171" s="1204" t="s">
        <v>204</v>
      </c>
      <c r="G171" s="1204" t="s">
        <v>203</v>
      </c>
      <c r="H171" s="1198"/>
      <c r="I171" s="1198"/>
    </row>
    <row r="172" spans="1:9">
      <c r="A172" s="1203">
        <v>1143142330</v>
      </c>
      <c r="B172" s="1204" t="s">
        <v>1328</v>
      </c>
      <c r="C172" s="1204" t="s">
        <v>7</v>
      </c>
      <c r="D172" s="1204"/>
      <c r="E172" s="1204"/>
      <c r="F172" s="1204" t="s">
        <v>220</v>
      </c>
      <c r="G172" s="1204" t="s">
        <v>219</v>
      </c>
      <c r="H172" s="1198"/>
      <c r="I172" s="1198"/>
    </row>
    <row r="173" spans="1:9">
      <c r="A173" s="1203">
        <v>1143146695</v>
      </c>
      <c r="B173" s="1204" t="s">
        <v>510</v>
      </c>
      <c r="C173" s="1204" t="s">
        <v>367</v>
      </c>
      <c r="D173" s="1204" t="s">
        <v>368</v>
      </c>
      <c r="E173" s="1204" t="s">
        <v>138</v>
      </c>
      <c r="F173" s="1204" t="s">
        <v>200</v>
      </c>
      <c r="G173" s="1204" t="s">
        <v>199</v>
      </c>
      <c r="H173" s="1198"/>
      <c r="I173" s="1198"/>
    </row>
    <row r="174" spans="1:9">
      <c r="A174" s="1203">
        <v>1143147107</v>
      </c>
      <c r="B174" s="1204" t="s">
        <v>1104</v>
      </c>
      <c r="C174" s="1204" t="s">
        <v>369</v>
      </c>
      <c r="D174" s="1204" t="s">
        <v>370</v>
      </c>
      <c r="E174" s="1204" t="s">
        <v>127</v>
      </c>
      <c r="F174" s="1204" t="s">
        <v>204</v>
      </c>
      <c r="G174" s="1204" t="s">
        <v>203</v>
      </c>
      <c r="H174" s="1198"/>
      <c r="I174" s="1198"/>
    </row>
    <row r="175" spans="1:9">
      <c r="A175" s="1203">
        <v>1143153741</v>
      </c>
      <c r="B175" s="1204" t="s">
        <v>817</v>
      </c>
      <c r="C175" s="1204" t="s">
        <v>369</v>
      </c>
      <c r="D175" s="1204" t="s">
        <v>368</v>
      </c>
      <c r="E175" s="1204" t="s">
        <v>138</v>
      </c>
      <c r="F175" s="1204" t="s">
        <v>226</v>
      </c>
      <c r="G175" s="1204" t="s">
        <v>225</v>
      </c>
      <c r="H175" s="1198"/>
      <c r="I175" s="1198"/>
    </row>
    <row r="176" spans="1:9">
      <c r="A176" s="1203">
        <v>1143160936</v>
      </c>
      <c r="B176" s="1204" t="s">
        <v>795</v>
      </c>
      <c r="C176" s="1204" t="s">
        <v>369</v>
      </c>
      <c r="D176" s="1204" t="s">
        <v>372</v>
      </c>
      <c r="E176" s="1204" t="s">
        <v>134</v>
      </c>
      <c r="F176" s="1204" t="s">
        <v>226</v>
      </c>
      <c r="G176" s="1204" t="s">
        <v>225</v>
      </c>
      <c r="H176" s="1198"/>
      <c r="I176" s="1198"/>
    </row>
    <row r="177" spans="1:9">
      <c r="A177" s="1203">
        <v>1143161322</v>
      </c>
      <c r="B177" s="1204" t="s">
        <v>1105</v>
      </c>
      <c r="C177" s="1204" t="s">
        <v>367</v>
      </c>
      <c r="D177" s="1204" t="s">
        <v>371</v>
      </c>
      <c r="E177" s="1204" t="s">
        <v>131</v>
      </c>
      <c r="F177" s="1204" t="s">
        <v>226</v>
      </c>
      <c r="G177" s="1204" t="s">
        <v>225</v>
      </c>
      <c r="H177" s="1198"/>
      <c r="I177" s="1198"/>
    </row>
    <row r="178" spans="1:9">
      <c r="A178" s="1203">
        <v>1143167089</v>
      </c>
      <c r="B178" s="1204" t="s">
        <v>574</v>
      </c>
      <c r="C178" s="1204" t="s">
        <v>369</v>
      </c>
      <c r="D178" s="1204" t="s">
        <v>373</v>
      </c>
      <c r="E178" s="1204" t="s">
        <v>123</v>
      </c>
      <c r="F178" s="1204" t="s">
        <v>226</v>
      </c>
      <c r="G178" s="1204" t="s">
        <v>225</v>
      </c>
      <c r="H178" s="1198"/>
      <c r="I178" s="1198"/>
    </row>
    <row r="179" spans="1:9">
      <c r="A179" s="1203">
        <v>1143175256</v>
      </c>
      <c r="B179" s="1204" t="s">
        <v>1106</v>
      </c>
      <c r="C179" s="1204" t="s">
        <v>369</v>
      </c>
      <c r="D179" s="1204" t="s">
        <v>820</v>
      </c>
      <c r="E179" s="1204" t="s">
        <v>137</v>
      </c>
      <c r="F179" s="1204" t="s">
        <v>230</v>
      </c>
      <c r="G179" s="1204" t="s">
        <v>229</v>
      </c>
      <c r="H179" s="1198"/>
      <c r="I179" s="1198"/>
    </row>
    <row r="180" spans="1:9">
      <c r="A180" s="1203">
        <v>1143194794</v>
      </c>
      <c r="B180" s="1204" t="s">
        <v>1329</v>
      </c>
      <c r="C180" s="1204" t="s">
        <v>7</v>
      </c>
      <c r="D180" s="1204"/>
      <c r="E180" s="1204"/>
      <c r="F180" s="1204" t="s">
        <v>226</v>
      </c>
      <c r="G180" s="1204" t="s">
        <v>225</v>
      </c>
      <c r="H180" s="1198"/>
      <c r="I180" s="1198"/>
    </row>
    <row r="181" spans="1:9">
      <c r="A181" s="1203">
        <v>1143208313</v>
      </c>
      <c r="B181" s="1204" t="s">
        <v>1107</v>
      </c>
      <c r="C181" s="1204" t="s">
        <v>369</v>
      </c>
      <c r="D181" s="1204" t="s">
        <v>371</v>
      </c>
      <c r="E181" s="1204" t="s">
        <v>131</v>
      </c>
      <c r="F181" s="1204" t="s">
        <v>226</v>
      </c>
      <c r="G181" s="1204" t="s">
        <v>225</v>
      </c>
      <c r="H181" s="1198"/>
      <c r="I181" s="1198"/>
    </row>
    <row r="182" spans="1:9">
      <c r="A182" s="1203">
        <v>1143214162</v>
      </c>
      <c r="B182" s="1204" t="s">
        <v>897</v>
      </c>
      <c r="C182" s="1204" t="s">
        <v>7</v>
      </c>
      <c r="D182" s="1204"/>
      <c r="E182" s="1204"/>
      <c r="F182" s="1204" t="s">
        <v>226</v>
      </c>
      <c r="G182" s="1204" t="s">
        <v>225</v>
      </c>
      <c r="H182" s="1198"/>
      <c r="I182" s="1198"/>
    </row>
    <row r="183" spans="1:9">
      <c r="A183" s="1203">
        <v>1143229335</v>
      </c>
      <c r="B183" s="1204" t="s">
        <v>1108</v>
      </c>
      <c r="C183" s="1204" t="s">
        <v>369</v>
      </c>
      <c r="D183" s="1204" t="s">
        <v>823</v>
      </c>
      <c r="E183" s="1204" t="s">
        <v>233</v>
      </c>
      <c r="F183" s="1204" t="s">
        <v>226</v>
      </c>
      <c r="G183" s="1204" t="s">
        <v>225</v>
      </c>
      <c r="H183" s="1198"/>
      <c r="I183" s="1198"/>
    </row>
    <row r="184" spans="1:9">
      <c r="A184" s="1203">
        <v>1143244383</v>
      </c>
      <c r="B184" s="1204" t="s">
        <v>469</v>
      </c>
      <c r="C184" s="1204" t="s">
        <v>369</v>
      </c>
      <c r="D184" s="1204" t="s">
        <v>372</v>
      </c>
      <c r="E184" s="1204" t="s">
        <v>134</v>
      </c>
      <c r="F184" s="1204" t="s">
        <v>222</v>
      </c>
      <c r="G184" s="1204" t="s">
        <v>221</v>
      </c>
      <c r="H184" s="1198"/>
      <c r="I184" s="1198"/>
    </row>
    <row r="185" spans="1:9">
      <c r="A185" s="1203">
        <v>1143245380</v>
      </c>
      <c r="B185" s="1204" t="s">
        <v>798</v>
      </c>
      <c r="C185" s="1204" t="s">
        <v>367</v>
      </c>
      <c r="D185" s="1204" t="s">
        <v>372</v>
      </c>
      <c r="E185" s="1204" t="s">
        <v>134</v>
      </c>
      <c r="F185" s="1204" t="s">
        <v>226</v>
      </c>
      <c r="G185" s="1204" t="s">
        <v>225</v>
      </c>
      <c r="H185" s="1198"/>
      <c r="I185" s="1198"/>
    </row>
    <row r="186" spans="1:9">
      <c r="A186" s="1203">
        <v>1143247014</v>
      </c>
      <c r="B186" s="1204" t="s">
        <v>805</v>
      </c>
      <c r="C186" s="1204" t="s">
        <v>369</v>
      </c>
      <c r="D186" s="1204" t="s">
        <v>372</v>
      </c>
      <c r="E186" s="1204" t="s">
        <v>134</v>
      </c>
      <c r="F186" s="1204" t="s">
        <v>226</v>
      </c>
      <c r="G186" s="1204" t="s">
        <v>225</v>
      </c>
      <c r="H186" s="1198"/>
      <c r="I186" s="1198"/>
    </row>
    <row r="187" spans="1:9">
      <c r="A187" s="1203">
        <v>1143248525</v>
      </c>
      <c r="B187" s="1204" t="s">
        <v>356</v>
      </c>
      <c r="C187" s="1204" t="s">
        <v>367</v>
      </c>
      <c r="D187" s="1204" t="s">
        <v>368</v>
      </c>
      <c r="E187" s="1204" t="s">
        <v>138</v>
      </c>
      <c r="F187" s="1204" t="s">
        <v>210</v>
      </c>
      <c r="G187" s="1204" t="s">
        <v>209</v>
      </c>
      <c r="H187" s="1198"/>
      <c r="I187" s="1198"/>
    </row>
    <row r="188" spans="1:9">
      <c r="A188" s="1203">
        <v>1143256015</v>
      </c>
      <c r="B188" s="1204" t="s">
        <v>339</v>
      </c>
      <c r="C188" s="1204" t="s">
        <v>369</v>
      </c>
      <c r="D188" s="1204" t="s">
        <v>368</v>
      </c>
      <c r="E188" s="1204" t="s">
        <v>138</v>
      </c>
      <c r="F188" s="1204" t="s">
        <v>204</v>
      </c>
      <c r="G188" s="1204" t="s">
        <v>203</v>
      </c>
      <c r="H188" s="1198"/>
      <c r="I188" s="1198"/>
    </row>
    <row r="189" spans="1:9">
      <c r="A189" s="1203">
        <v>1143350271</v>
      </c>
      <c r="B189" s="1204" t="s">
        <v>363</v>
      </c>
      <c r="C189" s="1204" t="s">
        <v>367</v>
      </c>
      <c r="D189" s="1204" t="s">
        <v>368</v>
      </c>
      <c r="E189" s="1204" t="s">
        <v>138</v>
      </c>
      <c r="F189" s="1204" t="s">
        <v>210</v>
      </c>
      <c r="G189" s="1204" t="s">
        <v>209</v>
      </c>
      <c r="H189" s="1198"/>
      <c r="I189" s="1198"/>
    </row>
    <row r="190" spans="1:9">
      <c r="A190" s="1203">
        <v>1143379197</v>
      </c>
      <c r="B190" s="1204" t="s">
        <v>1330</v>
      </c>
      <c r="C190" s="1204" t="s">
        <v>7</v>
      </c>
      <c r="D190" s="1204"/>
      <c r="E190" s="1204"/>
      <c r="F190" s="1204" t="s">
        <v>226</v>
      </c>
      <c r="G190" s="1204" t="s">
        <v>225</v>
      </c>
      <c r="H190" s="1198"/>
      <c r="I190" s="1198"/>
    </row>
    <row r="191" spans="1:9">
      <c r="A191" s="1203">
        <v>1143385897</v>
      </c>
      <c r="B191" s="1204" t="s">
        <v>1331</v>
      </c>
      <c r="C191" s="1204" t="s">
        <v>7</v>
      </c>
      <c r="D191" s="1204"/>
      <c r="E191" s="1204"/>
      <c r="F191" s="1204" t="s">
        <v>206</v>
      </c>
      <c r="G191" s="1204" t="s">
        <v>205</v>
      </c>
      <c r="H191" s="1198"/>
      <c r="I191" s="1198"/>
    </row>
    <row r="192" spans="1:9">
      <c r="A192" s="1203">
        <v>1143400019</v>
      </c>
      <c r="B192" s="1204" t="s">
        <v>1109</v>
      </c>
      <c r="C192" s="1204" t="s">
        <v>369</v>
      </c>
      <c r="D192" s="1204" t="s">
        <v>371</v>
      </c>
      <c r="E192" s="1204" t="s">
        <v>131</v>
      </c>
      <c r="F192" s="1204" t="s">
        <v>226</v>
      </c>
      <c r="G192" s="1204" t="s">
        <v>225</v>
      </c>
      <c r="H192" s="1198"/>
      <c r="I192" s="1198"/>
    </row>
    <row r="193" spans="1:9">
      <c r="A193" s="1203">
        <v>1143422690</v>
      </c>
      <c r="B193" s="1204" t="s">
        <v>1110</v>
      </c>
      <c r="C193" s="1204" t="s">
        <v>367</v>
      </c>
      <c r="D193" s="1204" t="s">
        <v>820</v>
      </c>
      <c r="E193" s="1204" t="s">
        <v>137</v>
      </c>
      <c r="F193" s="1204" t="s">
        <v>224</v>
      </c>
      <c r="G193" s="1204" t="s">
        <v>223</v>
      </c>
      <c r="H193" s="1198"/>
      <c r="I193" s="1198"/>
    </row>
    <row r="194" spans="1:9">
      <c r="A194" s="1203">
        <v>1143422773</v>
      </c>
      <c r="B194" s="1204" t="s">
        <v>848</v>
      </c>
      <c r="C194" s="1204" t="s">
        <v>369</v>
      </c>
      <c r="D194" s="1204" t="s">
        <v>820</v>
      </c>
      <c r="E194" s="1204" t="s">
        <v>137</v>
      </c>
      <c r="F194" s="1204" t="s">
        <v>226</v>
      </c>
      <c r="G194" s="1204" t="s">
        <v>225</v>
      </c>
      <c r="H194" s="1198"/>
      <c r="I194" s="1198"/>
    </row>
    <row r="195" spans="1:9">
      <c r="A195" s="1203">
        <v>1143423284</v>
      </c>
      <c r="B195" s="1204" t="s">
        <v>1111</v>
      </c>
      <c r="C195" s="1204" t="s">
        <v>369</v>
      </c>
      <c r="D195" s="1204" t="s">
        <v>370</v>
      </c>
      <c r="E195" s="1204" t="s">
        <v>127</v>
      </c>
      <c r="F195" s="1204" t="s">
        <v>226</v>
      </c>
      <c r="G195" s="1204" t="s">
        <v>225</v>
      </c>
      <c r="H195" s="1198"/>
      <c r="I195" s="1198"/>
    </row>
    <row r="196" spans="1:9">
      <c r="A196" s="1203">
        <v>1143425925</v>
      </c>
      <c r="B196" s="1204" t="s">
        <v>1112</v>
      </c>
      <c r="C196" s="1204" t="s">
        <v>369</v>
      </c>
      <c r="D196" s="1204" t="s">
        <v>370</v>
      </c>
      <c r="E196" s="1204" t="s">
        <v>127</v>
      </c>
      <c r="F196" s="1204" t="s">
        <v>220</v>
      </c>
      <c r="G196" s="1204" t="s">
        <v>219</v>
      </c>
      <c r="H196" s="1198"/>
      <c r="I196" s="1198"/>
    </row>
    <row r="197" spans="1:9">
      <c r="A197" s="1203">
        <v>1143426386</v>
      </c>
      <c r="B197" s="1204" t="s">
        <v>1113</v>
      </c>
      <c r="C197" s="1204" t="s">
        <v>367</v>
      </c>
      <c r="D197" s="1204" t="s">
        <v>368</v>
      </c>
      <c r="E197" s="1204" t="s">
        <v>138</v>
      </c>
      <c r="F197" s="1204" t="s">
        <v>212</v>
      </c>
      <c r="G197" s="1204" t="s">
        <v>211</v>
      </c>
      <c r="H197" s="1198"/>
      <c r="I197" s="1198"/>
    </row>
    <row r="198" spans="1:9">
      <c r="A198" s="1203">
        <v>1143429414</v>
      </c>
      <c r="B198" s="1204" t="s">
        <v>898</v>
      </c>
      <c r="C198" s="1204" t="s">
        <v>369</v>
      </c>
      <c r="D198" s="1204" t="s">
        <v>820</v>
      </c>
      <c r="E198" s="1204" t="s">
        <v>137</v>
      </c>
      <c r="F198" s="1204" t="s">
        <v>226</v>
      </c>
      <c r="G198" s="1204" t="s">
        <v>225</v>
      </c>
      <c r="H198" s="1198"/>
      <c r="I198" s="1198"/>
    </row>
    <row r="199" spans="1:9">
      <c r="A199" s="1203">
        <v>1143437359</v>
      </c>
      <c r="B199" s="1204" t="s">
        <v>1114</v>
      </c>
      <c r="C199" s="1204" t="s">
        <v>367</v>
      </c>
      <c r="D199" s="1204" t="s">
        <v>368</v>
      </c>
      <c r="E199" s="1204" t="s">
        <v>138</v>
      </c>
      <c r="F199" s="1204" t="s">
        <v>226</v>
      </c>
      <c r="G199" s="1204" t="s">
        <v>225</v>
      </c>
      <c r="H199" s="1198"/>
      <c r="I199" s="1198"/>
    </row>
    <row r="200" spans="1:9">
      <c r="A200" s="1203">
        <v>1143438068</v>
      </c>
      <c r="B200" s="1204" t="s">
        <v>771</v>
      </c>
      <c r="C200" s="1204" t="s">
        <v>369</v>
      </c>
      <c r="D200" s="1204" t="s">
        <v>372</v>
      </c>
      <c r="E200" s="1204" t="s">
        <v>134</v>
      </c>
      <c r="F200" s="1204" t="s">
        <v>202</v>
      </c>
      <c r="G200" s="1204" t="s">
        <v>201</v>
      </c>
      <c r="H200" s="1198"/>
      <c r="I200" s="1198"/>
    </row>
    <row r="201" spans="1:9">
      <c r="A201" s="1203">
        <v>1143449834</v>
      </c>
      <c r="B201" s="1204" t="s">
        <v>383</v>
      </c>
      <c r="C201" s="1204" t="s">
        <v>369</v>
      </c>
      <c r="D201" s="1204" t="s">
        <v>368</v>
      </c>
      <c r="E201" s="1204" t="s">
        <v>138</v>
      </c>
      <c r="F201" s="1204" t="s">
        <v>210</v>
      </c>
      <c r="G201" s="1204" t="s">
        <v>209</v>
      </c>
      <c r="H201" s="1198"/>
      <c r="I201" s="1198"/>
    </row>
    <row r="202" spans="1:9">
      <c r="A202" s="1203">
        <v>1143454792</v>
      </c>
      <c r="B202" s="1204" t="s">
        <v>764</v>
      </c>
      <c r="C202" s="1204" t="s">
        <v>367</v>
      </c>
      <c r="D202" s="1204" t="s">
        <v>372</v>
      </c>
      <c r="E202" s="1204" t="s">
        <v>134</v>
      </c>
      <c r="F202" s="1204" t="s">
        <v>226</v>
      </c>
      <c r="G202" s="1204" t="s">
        <v>225</v>
      </c>
      <c r="H202" s="1198"/>
      <c r="I202" s="1198"/>
    </row>
    <row r="203" spans="1:9">
      <c r="A203" s="1203">
        <v>1143457530</v>
      </c>
      <c r="B203" s="1204" t="s">
        <v>320</v>
      </c>
      <c r="C203" s="1204" t="s">
        <v>369</v>
      </c>
      <c r="D203" s="1204" t="s">
        <v>371</v>
      </c>
      <c r="E203" s="1204" t="s">
        <v>131</v>
      </c>
      <c r="F203" s="1204" t="s">
        <v>226</v>
      </c>
      <c r="G203" s="1204" t="s">
        <v>225</v>
      </c>
      <c r="H203" s="1198"/>
      <c r="I203" s="1198"/>
    </row>
    <row r="204" spans="1:9">
      <c r="A204" s="1203">
        <v>1143461904</v>
      </c>
      <c r="B204" s="1204" t="s">
        <v>863</v>
      </c>
      <c r="C204" s="1204" t="s">
        <v>369</v>
      </c>
      <c r="D204" s="1204" t="s">
        <v>823</v>
      </c>
      <c r="E204" s="1204" t="s">
        <v>233</v>
      </c>
      <c r="F204" s="1204" t="s">
        <v>204</v>
      </c>
      <c r="G204" s="1204" t="s">
        <v>203</v>
      </c>
      <c r="H204" s="1198"/>
      <c r="I204" s="1198"/>
    </row>
    <row r="205" spans="1:9">
      <c r="A205" s="1203">
        <v>1143474519</v>
      </c>
      <c r="B205" s="1204" t="s">
        <v>455</v>
      </c>
      <c r="C205" s="1204" t="s">
        <v>7</v>
      </c>
      <c r="D205" s="1204"/>
      <c r="E205" s="1204"/>
      <c r="F205" s="1204" t="s">
        <v>202</v>
      </c>
      <c r="G205" s="1204" t="s">
        <v>201</v>
      </c>
      <c r="H205" s="1198"/>
      <c r="I205" s="1198"/>
    </row>
    <row r="206" spans="1:9">
      <c r="A206" s="1203">
        <v>1143489202</v>
      </c>
      <c r="B206" s="1204" t="s">
        <v>673</v>
      </c>
      <c r="C206" s="1204" t="s">
        <v>369</v>
      </c>
      <c r="D206" s="1204" t="s">
        <v>370</v>
      </c>
      <c r="E206" s="1204" t="s">
        <v>127</v>
      </c>
      <c r="F206" s="1204" t="s">
        <v>204</v>
      </c>
      <c r="G206" s="1204" t="s">
        <v>203</v>
      </c>
      <c r="H206" s="1198"/>
      <c r="I206" s="1198"/>
    </row>
    <row r="207" spans="1:9">
      <c r="A207" s="1203">
        <v>1143502459</v>
      </c>
      <c r="B207" s="1204" t="s">
        <v>1115</v>
      </c>
      <c r="C207" s="1204" t="s">
        <v>369</v>
      </c>
      <c r="D207" s="1204" t="s">
        <v>374</v>
      </c>
      <c r="E207" s="1204" t="s">
        <v>102</v>
      </c>
      <c r="F207" s="1204" t="s">
        <v>204</v>
      </c>
      <c r="G207" s="1204" t="s">
        <v>203</v>
      </c>
      <c r="H207" s="1198"/>
      <c r="I207" s="1198"/>
    </row>
    <row r="208" spans="1:9">
      <c r="A208" s="1203">
        <v>1143509637</v>
      </c>
      <c r="B208" s="1204" t="s">
        <v>421</v>
      </c>
      <c r="C208" s="1204" t="s">
        <v>367</v>
      </c>
      <c r="D208" s="1204" t="s">
        <v>371</v>
      </c>
      <c r="E208" s="1204" t="s">
        <v>131</v>
      </c>
      <c r="F208" s="1204" t="s">
        <v>218</v>
      </c>
      <c r="G208" s="1204" t="s">
        <v>217</v>
      </c>
      <c r="H208" s="1198"/>
      <c r="I208" s="1198"/>
    </row>
    <row r="209" spans="1:9">
      <c r="A209" s="1203">
        <v>1143511781</v>
      </c>
      <c r="B209" s="1204" t="s">
        <v>614</v>
      </c>
      <c r="C209" s="1204" t="s">
        <v>369</v>
      </c>
      <c r="D209" s="1204" t="s">
        <v>371</v>
      </c>
      <c r="E209" s="1204" t="s">
        <v>131</v>
      </c>
      <c r="F209" s="1204" t="s">
        <v>226</v>
      </c>
      <c r="G209" s="1204" t="s">
        <v>225</v>
      </c>
      <c r="H209" s="1198"/>
      <c r="I209" s="1198"/>
    </row>
    <row r="210" spans="1:9">
      <c r="A210" s="1203">
        <v>1143524834</v>
      </c>
      <c r="B210" s="1204" t="s">
        <v>1332</v>
      </c>
      <c r="C210" s="1204" t="s">
        <v>7</v>
      </c>
      <c r="D210" s="1204"/>
      <c r="E210" s="1204"/>
      <c r="F210" s="1204" t="s">
        <v>226</v>
      </c>
      <c r="G210" s="1204" t="s">
        <v>225</v>
      </c>
      <c r="H210" s="1198"/>
      <c r="I210" s="1198"/>
    </row>
    <row r="211" spans="1:9">
      <c r="A211" s="1203">
        <v>1143530039</v>
      </c>
      <c r="B211" s="1204" t="s">
        <v>1116</v>
      </c>
      <c r="C211" s="1204" t="s">
        <v>369</v>
      </c>
      <c r="D211" s="1204" t="s">
        <v>371</v>
      </c>
      <c r="E211" s="1204" t="s">
        <v>131</v>
      </c>
      <c r="F211" s="1204" t="s">
        <v>202</v>
      </c>
      <c r="G211" s="1204" t="s">
        <v>201</v>
      </c>
      <c r="H211" s="1198"/>
      <c r="I211" s="1198"/>
    </row>
    <row r="212" spans="1:9">
      <c r="A212" s="1203">
        <v>1143545649</v>
      </c>
      <c r="B212" s="1204" t="s">
        <v>397</v>
      </c>
      <c r="C212" s="1204" t="s">
        <v>369</v>
      </c>
      <c r="D212" s="1204" t="s">
        <v>368</v>
      </c>
      <c r="E212" s="1204" t="s">
        <v>138</v>
      </c>
      <c r="F212" s="1204" t="s">
        <v>214</v>
      </c>
      <c r="G212" s="1204" t="s">
        <v>213</v>
      </c>
      <c r="H212" s="1198"/>
      <c r="I212" s="1198"/>
    </row>
    <row r="213" spans="1:9">
      <c r="A213" s="1203">
        <v>1143555309</v>
      </c>
      <c r="B213" s="1204" t="s">
        <v>1117</v>
      </c>
      <c r="C213" s="1204" t="s">
        <v>369</v>
      </c>
      <c r="D213" s="1204" t="s">
        <v>368</v>
      </c>
      <c r="E213" s="1204" t="s">
        <v>138</v>
      </c>
      <c r="F213" s="1204" t="s">
        <v>210</v>
      </c>
      <c r="G213" s="1204" t="s">
        <v>209</v>
      </c>
      <c r="H213" s="1198"/>
      <c r="I213" s="1198"/>
    </row>
    <row r="214" spans="1:9">
      <c r="A214" s="1203">
        <v>1143558329</v>
      </c>
      <c r="B214" s="1204" t="s">
        <v>1333</v>
      </c>
      <c r="C214" s="1204" t="s">
        <v>7</v>
      </c>
      <c r="D214" s="1204"/>
      <c r="E214" s="1204"/>
      <c r="F214" s="1204" t="s">
        <v>222</v>
      </c>
      <c r="G214" s="1204" t="s">
        <v>221</v>
      </c>
      <c r="H214" s="1198"/>
      <c r="I214" s="1198"/>
    </row>
    <row r="215" spans="1:9">
      <c r="A215" s="1203">
        <v>1143563865</v>
      </c>
      <c r="B215" s="1204" t="s">
        <v>1118</v>
      </c>
      <c r="C215" s="1204" t="s">
        <v>369</v>
      </c>
      <c r="D215" s="1204" t="s">
        <v>371</v>
      </c>
      <c r="E215" s="1204" t="s">
        <v>131</v>
      </c>
      <c r="F215" s="1204" t="s">
        <v>216</v>
      </c>
      <c r="G215" s="1204" t="s">
        <v>215</v>
      </c>
      <c r="H215" s="1198"/>
      <c r="I215" s="1198"/>
    </row>
    <row r="216" spans="1:9">
      <c r="A216" s="1203">
        <v>1143564087</v>
      </c>
      <c r="B216" s="1204" t="s">
        <v>1119</v>
      </c>
      <c r="C216" s="1204" t="s">
        <v>369</v>
      </c>
      <c r="D216" s="1204" t="s">
        <v>368</v>
      </c>
      <c r="E216" s="1204" t="s">
        <v>138</v>
      </c>
      <c r="F216" s="1204" t="s">
        <v>216</v>
      </c>
      <c r="G216" s="1204" t="s">
        <v>215</v>
      </c>
      <c r="H216" s="1198"/>
      <c r="I216" s="1198"/>
    </row>
    <row r="217" spans="1:9">
      <c r="A217" s="1203">
        <v>1143569227</v>
      </c>
      <c r="B217" s="1204" t="s">
        <v>914</v>
      </c>
      <c r="C217" s="1204" t="s">
        <v>369</v>
      </c>
      <c r="D217" s="1204" t="s">
        <v>828</v>
      </c>
      <c r="E217" s="1204" t="s">
        <v>109</v>
      </c>
      <c r="F217" s="1204" t="s">
        <v>212</v>
      </c>
      <c r="G217" s="1204" t="s">
        <v>211</v>
      </c>
      <c r="H217" s="1198"/>
      <c r="I217" s="1198"/>
    </row>
    <row r="218" spans="1:9">
      <c r="A218" s="1203">
        <v>1143570019</v>
      </c>
      <c r="B218" s="1204" t="s">
        <v>1120</v>
      </c>
      <c r="C218" s="1204" t="s">
        <v>369</v>
      </c>
      <c r="D218" s="1204" t="s">
        <v>371</v>
      </c>
      <c r="E218" s="1204" t="s">
        <v>131</v>
      </c>
      <c r="F218" s="1204" t="s">
        <v>226</v>
      </c>
      <c r="G218" s="1204" t="s">
        <v>225</v>
      </c>
      <c r="H218" s="1198"/>
      <c r="I218" s="1198"/>
    </row>
    <row r="219" spans="1:9">
      <c r="A219" s="1203">
        <v>1143575877</v>
      </c>
      <c r="B219" s="1204" t="s">
        <v>422</v>
      </c>
      <c r="C219" s="1204" t="s">
        <v>367</v>
      </c>
      <c r="D219" s="1204" t="s">
        <v>371</v>
      </c>
      <c r="E219" s="1204" t="s">
        <v>131</v>
      </c>
      <c r="F219" s="1204" t="s">
        <v>224</v>
      </c>
      <c r="G219" s="1204" t="s">
        <v>223</v>
      </c>
      <c r="H219" s="1198"/>
      <c r="I219" s="1198"/>
    </row>
    <row r="220" spans="1:9">
      <c r="A220" s="1203">
        <v>1143594662</v>
      </c>
      <c r="B220" s="1204" t="s">
        <v>1334</v>
      </c>
      <c r="C220" s="1204" t="s">
        <v>7</v>
      </c>
      <c r="D220" s="1204"/>
      <c r="E220" s="1204"/>
      <c r="F220" s="1204" t="s">
        <v>212</v>
      </c>
      <c r="G220" s="1204" t="s">
        <v>211</v>
      </c>
      <c r="H220" s="1198"/>
      <c r="I220" s="1198"/>
    </row>
    <row r="221" spans="1:9">
      <c r="A221" s="1203">
        <v>1143601228</v>
      </c>
      <c r="B221" s="1204" t="s">
        <v>1121</v>
      </c>
      <c r="C221" s="1204" t="s">
        <v>369</v>
      </c>
      <c r="D221" s="1204" t="s">
        <v>368</v>
      </c>
      <c r="E221" s="1204" t="s">
        <v>138</v>
      </c>
      <c r="F221" s="1204" t="s">
        <v>218</v>
      </c>
      <c r="G221" s="1204" t="s">
        <v>217</v>
      </c>
      <c r="H221" s="1198"/>
      <c r="I221" s="1198"/>
    </row>
    <row r="222" spans="1:9">
      <c r="A222" s="1203">
        <v>1143615863</v>
      </c>
      <c r="B222" s="1204" t="s">
        <v>1122</v>
      </c>
      <c r="C222" s="1204" t="s">
        <v>369</v>
      </c>
      <c r="D222" s="1204" t="s">
        <v>820</v>
      </c>
      <c r="E222" s="1204" t="s">
        <v>137</v>
      </c>
      <c r="F222" s="1204" t="s">
        <v>208</v>
      </c>
      <c r="G222" s="1204" t="s">
        <v>207</v>
      </c>
      <c r="H222" s="1198"/>
      <c r="I222" s="1198"/>
    </row>
    <row r="223" spans="1:9">
      <c r="A223" s="1203">
        <v>1143618230</v>
      </c>
      <c r="B223" s="1204" t="s">
        <v>688</v>
      </c>
      <c r="C223" s="1204" t="s">
        <v>7</v>
      </c>
      <c r="D223" s="1204"/>
      <c r="E223" s="1204"/>
      <c r="F223" s="1204" t="s">
        <v>204</v>
      </c>
      <c r="G223" s="1204" t="s">
        <v>203</v>
      </c>
      <c r="H223" s="1198"/>
      <c r="I223" s="1198"/>
    </row>
    <row r="224" spans="1:9">
      <c r="A224" s="1203">
        <v>1143634708</v>
      </c>
      <c r="B224" s="1204" t="s">
        <v>932</v>
      </c>
      <c r="C224" s="1204" t="s">
        <v>369</v>
      </c>
      <c r="D224" s="1204" t="s">
        <v>820</v>
      </c>
      <c r="E224" s="1204" t="s">
        <v>137</v>
      </c>
      <c r="F224" s="1204" t="s">
        <v>204</v>
      </c>
      <c r="G224" s="1204" t="s">
        <v>203</v>
      </c>
      <c r="H224" s="1198"/>
      <c r="I224" s="1198"/>
    </row>
    <row r="225" spans="1:9">
      <c r="A225" s="1203">
        <v>1143656602</v>
      </c>
      <c r="B225" s="1204" t="s">
        <v>657</v>
      </c>
      <c r="C225" s="1204" t="s">
        <v>369</v>
      </c>
      <c r="D225" s="1204" t="s">
        <v>371</v>
      </c>
      <c r="E225" s="1204" t="s">
        <v>131</v>
      </c>
      <c r="F225" s="1204" t="s">
        <v>226</v>
      </c>
      <c r="G225" s="1204" t="s">
        <v>225</v>
      </c>
      <c r="H225" s="1198"/>
      <c r="I225" s="1198"/>
    </row>
    <row r="226" spans="1:9">
      <c r="A226" s="1203">
        <v>1143666395</v>
      </c>
      <c r="B226" s="1204" t="s">
        <v>662</v>
      </c>
      <c r="C226" s="1204" t="s">
        <v>369</v>
      </c>
      <c r="D226" s="1204" t="s">
        <v>370</v>
      </c>
      <c r="E226" s="1204" t="s">
        <v>127</v>
      </c>
      <c r="F226" s="1204" t="s">
        <v>226</v>
      </c>
      <c r="G226" s="1204" t="s">
        <v>225</v>
      </c>
      <c r="H226" s="1198"/>
      <c r="I226" s="1198"/>
    </row>
    <row r="227" spans="1:9">
      <c r="A227" s="1203">
        <v>1143671791</v>
      </c>
      <c r="B227" s="1204" t="s">
        <v>1123</v>
      </c>
      <c r="C227" s="1204" t="s">
        <v>369</v>
      </c>
      <c r="D227" s="1204" t="s">
        <v>368</v>
      </c>
      <c r="E227" s="1204" t="s">
        <v>138</v>
      </c>
      <c r="F227" s="1204" t="s">
        <v>218</v>
      </c>
      <c r="G227" s="1204" t="s">
        <v>217</v>
      </c>
      <c r="H227" s="1198"/>
      <c r="I227" s="1198"/>
    </row>
    <row r="228" spans="1:9">
      <c r="A228" s="1203">
        <v>1143690379</v>
      </c>
      <c r="B228" s="1204" t="s">
        <v>920</v>
      </c>
      <c r="C228" s="1204" t="s">
        <v>369</v>
      </c>
      <c r="D228" s="1204" t="s">
        <v>828</v>
      </c>
      <c r="E228" s="1204" t="s">
        <v>109</v>
      </c>
      <c r="F228" s="1204" t="s">
        <v>204</v>
      </c>
      <c r="G228" s="1204" t="s">
        <v>203</v>
      </c>
      <c r="H228" s="1198"/>
      <c r="I228" s="1198"/>
    </row>
    <row r="229" spans="1:9">
      <c r="A229" s="1203">
        <v>1143692847</v>
      </c>
      <c r="B229" s="1204" t="s">
        <v>794</v>
      </c>
      <c r="C229" s="1204" t="s">
        <v>369</v>
      </c>
      <c r="D229" s="1204" t="s">
        <v>368</v>
      </c>
      <c r="E229" s="1204" t="s">
        <v>138</v>
      </c>
      <c r="F229" s="1204" t="s">
        <v>226</v>
      </c>
      <c r="G229" s="1204" t="s">
        <v>225</v>
      </c>
      <c r="H229" s="1198"/>
      <c r="I229" s="1198"/>
    </row>
    <row r="230" spans="1:9">
      <c r="A230" s="1203">
        <v>1143711530</v>
      </c>
      <c r="B230" s="1204" t="s">
        <v>557</v>
      </c>
      <c r="C230" s="1204" t="s">
        <v>369</v>
      </c>
      <c r="D230" s="1204" t="s">
        <v>373</v>
      </c>
      <c r="E230" s="1204" t="s">
        <v>123</v>
      </c>
      <c r="F230" s="1204" t="s">
        <v>226</v>
      </c>
      <c r="G230" s="1204" t="s">
        <v>225</v>
      </c>
      <c r="H230" s="1198"/>
      <c r="I230" s="1198"/>
    </row>
    <row r="231" spans="1:9">
      <c r="A231" s="1203">
        <v>1143714278</v>
      </c>
      <c r="B231" s="1204" t="s">
        <v>1124</v>
      </c>
      <c r="C231" s="1204" t="s">
        <v>369</v>
      </c>
      <c r="D231" s="1204" t="s">
        <v>820</v>
      </c>
      <c r="E231" s="1204" t="s">
        <v>137</v>
      </c>
      <c r="F231" s="1204" t="s">
        <v>226</v>
      </c>
      <c r="G231" s="1204" t="s">
        <v>225</v>
      </c>
      <c r="H231" s="1198"/>
      <c r="I231" s="1198"/>
    </row>
    <row r="232" spans="1:9">
      <c r="A232" s="1203">
        <v>1143714419</v>
      </c>
      <c r="B232" s="1204" t="s">
        <v>562</v>
      </c>
      <c r="C232" s="1204" t="s">
        <v>369</v>
      </c>
      <c r="D232" s="1204" t="s">
        <v>373</v>
      </c>
      <c r="E232" s="1204" t="s">
        <v>123</v>
      </c>
      <c r="F232" s="1204" t="s">
        <v>226</v>
      </c>
      <c r="G232" s="1204" t="s">
        <v>225</v>
      </c>
      <c r="H232" s="1198"/>
      <c r="I232" s="1198"/>
    </row>
    <row r="233" spans="1:9">
      <c r="A233" s="1203">
        <v>1143745843</v>
      </c>
      <c r="B233" s="1204" t="s">
        <v>852</v>
      </c>
      <c r="C233" s="1204" t="s">
        <v>369</v>
      </c>
      <c r="D233" s="1204" t="s">
        <v>820</v>
      </c>
      <c r="E233" s="1204" t="s">
        <v>137</v>
      </c>
      <c r="F233" s="1204" t="s">
        <v>226</v>
      </c>
      <c r="G233" s="1204" t="s">
        <v>225</v>
      </c>
      <c r="H233" s="1198"/>
      <c r="I233" s="1198"/>
    </row>
    <row r="234" spans="1:9">
      <c r="A234" s="1203">
        <v>1143751593</v>
      </c>
      <c r="B234" s="1204" t="s">
        <v>1125</v>
      </c>
      <c r="C234" s="1204" t="s">
        <v>369</v>
      </c>
      <c r="D234" s="1204" t="s">
        <v>371</v>
      </c>
      <c r="E234" s="1204" t="s">
        <v>131</v>
      </c>
      <c r="F234" s="1204" t="s">
        <v>232</v>
      </c>
      <c r="G234" s="1204" t="s">
        <v>231</v>
      </c>
      <c r="H234" s="1198"/>
      <c r="I234" s="1198"/>
    </row>
    <row r="235" spans="1:9">
      <c r="A235" s="1203">
        <v>1143762061</v>
      </c>
      <c r="B235" s="1204" t="s">
        <v>954</v>
      </c>
      <c r="C235" s="1204" t="s">
        <v>7</v>
      </c>
      <c r="D235" s="1204"/>
      <c r="E235" s="1204"/>
      <c r="F235" s="1204" t="s">
        <v>226</v>
      </c>
      <c r="G235" s="1204" t="s">
        <v>225</v>
      </c>
      <c r="H235" s="1198"/>
      <c r="I235" s="1198"/>
    </row>
    <row r="236" spans="1:9">
      <c r="A236" s="1203">
        <v>1143767649</v>
      </c>
      <c r="B236" s="1204" t="s">
        <v>811</v>
      </c>
      <c r="C236" s="1204" t="s">
        <v>369</v>
      </c>
      <c r="D236" s="1204" t="s">
        <v>372</v>
      </c>
      <c r="E236" s="1204" t="s">
        <v>134</v>
      </c>
      <c r="F236" s="1204" t="s">
        <v>204</v>
      </c>
      <c r="G236" s="1204" t="s">
        <v>203</v>
      </c>
      <c r="H236" s="1198"/>
      <c r="I236" s="1198"/>
    </row>
    <row r="237" spans="1:9">
      <c r="A237" s="1203">
        <v>1143769512</v>
      </c>
      <c r="B237" s="1204" t="s">
        <v>399</v>
      </c>
      <c r="C237" s="1204" t="s">
        <v>367</v>
      </c>
      <c r="D237" s="1204" t="s">
        <v>368</v>
      </c>
      <c r="E237" s="1204" t="s">
        <v>138</v>
      </c>
      <c r="F237" s="1204" t="s">
        <v>226</v>
      </c>
      <c r="G237" s="1204" t="s">
        <v>225</v>
      </c>
      <c r="H237" s="1198"/>
      <c r="I237" s="1198"/>
    </row>
    <row r="238" spans="1:9">
      <c r="A238" s="1203">
        <v>1143776657</v>
      </c>
      <c r="B238" s="1204" t="s">
        <v>624</v>
      </c>
      <c r="C238" s="1204" t="s">
        <v>369</v>
      </c>
      <c r="D238" s="1204" t="s">
        <v>371</v>
      </c>
      <c r="E238" s="1204" t="s">
        <v>131</v>
      </c>
      <c r="F238" s="1204" t="s">
        <v>204</v>
      </c>
      <c r="G238" s="1204" t="s">
        <v>203</v>
      </c>
      <c r="H238" s="1198"/>
      <c r="I238" s="1198"/>
    </row>
    <row r="239" spans="1:9">
      <c r="A239" s="1203">
        <v>1143785823</v>
      </c>
      <c r="B239" s="1204" t="s">
        <v>476</v>
      </c>
      <c r="C239" s="1204" t="s">
        <v>369</v>
      </c>
      <c r="D239" s="1204" t="s">
        <v>370</v>
      </c>
      <c r="E239" s="1204" t="s">
        <v>127</v>
      </c>
      <c r="F239" s="1204" t="s">
        <v>204</v>
      </c>
      <c r="G239" s="1204" t="s">
        <v>203</v>
      </c>
      <c r="H239" s="1198"/>
      <c r="I239" s="1198"/>
    </row>
    <row r="240" spans="1:9">
      <c r="A240" s="1203">
        <v>1143806249</v>
      </c>
      <c r="B240" s="1204" t="s">
        <v>655</v>
      </c>
      <c r="C240" s="1204" t="s">
        <v>369</v>
      </c>
      <c r="D240" s="1204" t="s">
        <v>370</v>
      </c>
      <c r="E240" s="1204" t="s">
        <v>127</v>
      </c>
      <c r="F240" s="1204" t="s">
        <v>224</v>
      </c>
      <c r="G240" s="1204" t="s">
        <v>223</v>
      </c>
      <c r="H240" s="1198"/>
      <c r="I240" s="1198"/>
    </row>
    <row r="241" spans="1:9">
      <c r="A241" s="1203">
        <v>1143806801</v>
      </c>
      <c r="B241" s="1204" t="s">
        <v>453</v>
      </c>
      <c r="C241" s="1204" t="s">
        <v>369</v>
      </c>
      <c r="D241" s="1204" t="s">
        <v>371</v>
      </c>
      <c r="E241" s="1204" t="s">
        <v>131</v>
      </c>
      <c r="F241" s="1204" t="s">
        <v>226</v>
      </c>
      <c r="G241" s="1204" t="s">
        <v>225</v>
      </c>
      <c r="H241" s="1198"/>
      <c r="I241" s="1198"/>
    </row>
    <row r="242" spans="1:9">
      <c r="A242" s="1203">
        <v>1143807536</v>
      </c>
      <c r="B242" s="1204" t="s">
        <v>636</v>
      </c>
      <c r="C242" s="1204" t="s">
        <v>369</v>
      </c>
      <c r="D242" s="1204" t="s">
        <v>371</v>
      </c>
      <c r="E242" s="1204" t="s">
        <v>131</v>
      </c>
      <c r="F242" s="1204" t="s">
        <v>202</v>
      </c>
      <c r="G242" s="1204" t="s">
        <v>201</v>
      </c>
      <c r="H242" s="1198"/>
      <c r="I242" s="1198"/>
    </row>
    <row r="243" spans="1:9">
      <c r="A243" s="1203">
        <v>1143817634</v>
      </c>
      <c r="B243" s="1204" t="s">
        <v>1126</v>
      </c>
      <c r="C243" s="1204" t="s">
        <v>369</v>
      </c>
      <c r="D243" s="1204" t="s">
        <v>368</v>
      </c>
      <c r="E243" s="1204" t="s">
        <v>138</v>
      </c>
      <c r="F243" s="1204" t="s">
        <v>226</v>
      </c>
      <c r="G243" s="1204" t="s">
        <v>225</v>
      </c>
      <c r="H243" s="1198"/>
      <c r="I243" s="1198"/>
    </row>
    <row r="244" spans="1:9">
      <c r="A244" s="1203">
        <v>1143818004</v>
      </c>
      <c r="B244" s="1204" t="s">
        <v>618</v>
      </c>
      <c r="C244" s="1204" t="s">
        <v>369</v>
      </c>
      <c r="D244" s="1204" t="s">
        <v>370</v>
      </c>
      <c r="E244" s="1204" t="s">
        <v>127</v>
      </c>
      <c r="F244" s="1204" t="s">
        <v>226</v>
      </c>
      <c r="G244" s="1204" t="s">
        <v>225</v>
      </c>
      <c r="H244" s="1198"/>
      <c r="I244" s="1198"/>
    </row>
    <row r="245" spans="1:9">
      <c r="A245" s="1203">
        <v>1143833003</v>
      </c>
      <c r="B245" s="1204" t="s">
        <v>560</v>
      </c>
      <c r="C245" s="1204" t="s">
        <v>369</v>
      </c>
      <c r="D245" s="1204" t="s">
        <v>370</v>
      </c>
      <c r="E245" s="1204" t="s">
        <v>127</v>
      </c>
      <c r="F245" s="1204" t="s">
        <v>226</v>
      </c>
      <c r="G245" s="1204" t="s">
        <v>225</v>
      </c>
      <c r="H245" s="1198"/>
      <c r="I245" s="1198"/>
    </row>
    <row r="246" spans="1:9">
      <c r="A246" s="1203">
        <v>1143833326</v>
      </c>
      <c r="B246" s="1204" t="s">
        <v>1127</v>
      </c>
      <c r="C246" s="1204" t="s">
        <v>369</v>
      </c>
      <c r="D246" s="1204" t="s">
        <v>820</v>
      </c>
      <c r="E246" s="1204" t="s">
        <v>137</v>
      </c>
      <c r="F246" s="1204" t="s">
        <v>226</v>
      </c>
      <c r="G246" s="1204" t="s">
        <v>225</v>
      </c>
      <c r="H246" s="1198"/>
      <c r="I246" s="1198"/>
    </row>
    <row r="247" spans="1:9">
      <c r="A247" s="1203">
        <v>1143836352</v>
      </c>
      <c r="B247" s="1204" t="s">
        <v>606</v>
      </c>
      <c r="C247" s="1204" t="s">
        <v>369</v>
      </c>
      <c r="D247" s="1204" t="s">
        <v>370</v>
      </c>
      <c r="E247" s="1204" t="s">
        <v>127</v>
      </c>
      <c r="F247" s="1204" t="s">
        <v>202</v>
      </c>
      <c r="G247" s="1204" t="s">
        <v>201</v>
      </c>
      <c r="H247" s="1198"/>
      <c r="I247" s="1198"/>
    </row>
    <row r="248" spans="1:9">
      <c r="A248" s="1203">
        <v>1143842715</v>
      </c>
      <c r="B248" s="1204" t="s">
        <v>450</v>
      </c>
      <c r="C248" s="1204" t="s">
        <v>369</v>
      </c>
      <c r="D248" s="1204" t="s">
        <v>371</v>
      </c>
      <c r="E248" s="1204" t="s">
        <v>131</v>
      </c>
      <c r="F248" s="1204" t="s">
        <v>226</v>
      </c>
      <c r="G248" s="1204" t="s">
        <v>225</v>
      </c>
      <c r="H248" s="1198"/>
      <c r="I248" s="1198"/>
    </row>
    <row r="249" spans="1:9">
      <c r="A249" s="1203">
        <v>1143843242</v>
      </c>
      <c r="B249" s="1204" t="s">
        <v>1128</v>
      </c>
      <c r="C249" s="1204" t="s">
        <v>369</v>
      </c>
      <c r="D249" s="1204" t="s">
        <v>370</v>
      </c>
      <c r="E249" s="1204" t="s">
        <v>127</v>
      </c>
      <c r="F249" s="1204" t="s">
        <v>226</v>
      </c>
      <c r="G249" s="1204" t="s">
        <v>225</v>
      </c>
      <c r="H249" s="1198"/>
      <c r="I249" s="1198"/>
    </row>
    <row r="250" spans="1:9">
      <c r="A250" s="1203">
        <v>1143844810</v>
      </c>
      <c r="B250" s="1204" t="s">
        <v>431</v>
      </c>
      <c r="C250" s="1204" t="s">
        <v>367</v>
      </c>
      <c r="D250" s="1204" t="s">
        <v>371</v>
      </c>
      <c r="E250" s="1204" t="s">
        <v>131</v>
      </c>
      <c r="F250" s="1204" t="s">
        <v>226</v>
      </c>
      <c r="G250" s="1204" t="s">
        <v>225</v>
      </c>
      <c r="H250" s="1198"/>
      <c r="I250" s="1198"/>
    </row>
    <row r="251" spans="1:9">
      <c r="A251" s="1203">
        <v>1143853258</v>
      </c>
      <c r="B251" s="1204" t="s">
        <v>1335</v>
      </c>
      <c r="C251" s="1204" t="s">
        <v>7</v>
      </c>
      <c r="D251" s="1204"/>
      <c r="E251" s="1204"/>
      <c r="F251" s="1204" t="s">
        <v>226</v>
      </c>
      <c r="G251" s="1204" t="s">
        <v>225</v>
      </c>
      <c r="H251" s="1198"/>
      <c r="I251" s="1198"/>
    </row>
    <row r="252" spans="1:9">
      <c r="A252" s="1203">
        <v>1143873595</v>
      </c>
      <c r="B252" s="1204" t="s">
        <v>1129</v>
      </c>
      <c r="C252" s="1204" t="s">
        <v>369</v>
      </c>
      <c r="D252" s="1204" t="s">
        <v>368</v>
      </c>
      <c r="E252" s="1204" t="s">
        <v>138</v>
      </c>
      <c r="F252" s="1204" t="s">
        <v>214</v>
      </c>
      <c r="G252" s="1204" t="s">
        <v>213</v>
      </c>
      <c r="H252" s="1198"/>
      <c r="I252" s="1198"/>
    </row>
    <row r="253" spans="1:9">
      <c r="A253" s="1203">
        <v>1143892637</v>
      </c>
      <c r="B253" s="1204" t="s">
        <v>594</v>
      </c>
      <c r="C253" s="1204" t="s">
        <v>369</v>
      </c>
      <c r="D253" s="1204" t="s">
        <v>370</v>
      </c>
      <c r="E253" s="1204" t="s">
        <v>127</v>
      </c>
      <c r="F253" s="1204" t="s">
        <v>226</v>
      </c>
      <c r="G253" s="1204" t="s">
        <v>225</v>
      </c>
      <c r="H253" s="1198"/>
      <c r="I253" s="1198"/>
    </row>
    <row r="254" spans="1:9">
      <c r="A254" s="1203">
        <v>1143895176</v>
      </c>
      <c r="B254" s="1204" t="s">
        <v>1336</v>
      </c>
      <c r="C254" s="1204" t="s">
        <v>7</v>
      </c>
      <c r="D254" s="1204"/>
      <c r="E254" s="1204"/>
      <c r="F254" s="1204" t="s">
        <v>218</v>
      </c>
      <c r="G254" s="1204" t="s">
        <v>217</v>
      </c>
      <c r="H254" s="1198"/>
      <c r="I254" s="1198"/>
    </row>
    <row r="255" spans="1:9">
      <c r="A255" s="1203">
        <v>1143906536</v>
      </c>
      <c r="B255" s="1204" t="s">
        <v>930</v>
      </c>
      <c r="C255" s="1204" t="s">
        <v>369</v>
      </c>
      <c r="D255" s="1204" t="s">
        <v>823</v>
      </c>
      <c r="E255" s="1204" t="s">
        <v>233</v>
      </c>
      <c r="F255" s="1204" t="s">
        <v>226</v>
      </c>
      <c r="G255" s="1204" t="s">
        <v>225</v>
      </c>
      <c r="H255" s="1198"/>
      <c r="I255" s="1198"/>
    </row>
    <row r="256" spans="1:9">
      <c r="A256" s="1203">
        <v>1143913094</v>
      </c>
      <c r="B256" s="1204" t="s">
        <v>343</v>
      </c>
      <c r="C256" s="1204" t="s">
        <v>369</v>
      </c>
      <c r="D256" s="1204" t="s">
        <v>368</v>
      </c>
      <c r="E256" s="1204" t="s">
        <v>138</v>
      </c>
      <c r="F256" s="1204" t="s">
        <v>208</v>
      </c>
      <c r="G256" s="1204" t="s">
        <v>207</v>
      </c>
      <c r="H256" s="1198"/>
      <c r="I256" s="1198"/>
    </row>
    <row r="257" spans="1:9">
      <c r="A257" s="1203">
        <v>1143927912</v>
      </c>
      <c r="B257" s="1204" t="s">
        <v>599</v>
      </c>
      <c r="C257" s="1204" t="s">
        <v>369</v>
      </c>
      <c r="D257" s="1204" t="s">
        <v>411</v>
      </c>
      <c r="E257" s="1204" t="s">
        <v>101</v>
      </c>
      <c r="F257" s="1204" t="s">
        <v>204</v>
      </c>
      <c r="G257" s="1204" t="s">
        <v>203</v>
      </c>
      <c r="H257" s="1198"/>
      <c r="I257" s="1198"/>
    </row>
    <row r="258" spans="1:9">
      <c r="A258" s="1203">
        <v>1143951557</v>
      </c>
      <c r="B258" s="1204" t="s">
        <v>845</v>
      </c>
      <c r="C258" s="1204" t="s">
        <v>369</v>
      </c>
      <c r="D258" s="1204" t="s">
        <v>823</v>
      </c>
      <c r="E258" s="1204" t="s">
        <v>233</v>
      </c>
      <c r="F258" s="1204" t="s">
        <v>226</v>
      </c>
      <c r="G258" s="1204" t="s">
        <v>225</v>
      </c>
      <c r="H258" s="1198"/>
      <c r="I258" s="1198"/>
    </row>
    <row r="259" spans="1:9">
      <c r="A259" s="1203">
        <v>1143955236</v>
      </c>
      <c r="B259" s="1204" t="s">
        <v>689</v>
      </c>
      <c r="C259" s="1204" t="s">
        <v>7</v>
      </c>
      <c r="D259" s="1204"/>
      <c r="E259" s="1204"/>
      <c r="F259" s="1204" t="s">
        <v>226</v>
      </c>
      <c r="G259" s="1204" t="s">
        <v>225</v>
      </c>
      <c r="H259" s="1198"/>
      <c r="I259" s="1198"/>
    </row>
    <row r="260" spans="1:9">
      <c r="A260" s="1203">
        <v>1143956895</v>
      </c>
      <c r="B260" s="1204" t="s">
        <v>860</v>
      </c>
      <c r="C260" s="1204" t="s">
        <v>369</v>
      </c>
      <c r="D260" s="1204" t="s">
        <v>820</v>
      </c>
      <c r="E260" s="1204" t="s">
        <v>137</v>
      </c>
      <c r="F260" s="1204" t="s">
        <v>232</v>
      </c>
      <c r="G260" s="1204" t="s">
        <v>231</v>
      </c>
      <c r="H260" s="1198"/>
      <c r="I260" s="1198"/>
    </row>
    <row r="261" spans="1:9">
      <c r="A261" s="1203">
        <v>1143960616</v>
      </c>
      <c r="B261" s="1204" t="s">
        <v>340</v>
      </c>
      <c r="C261" s="1204" t="s">
        <v>369</v>
      </c>
      <c r="D261" s="1204" t="s">
        <v>368</v>
      </c>
      <c r="E261" s="1204" t="s">
        <v>138</v>
      </c>
      <c r="F261" s="1204" t="s">
        <v>204</v>
      </c>
      <c r="G261" s="1204" t="s">
        <v>203</v>
      </c>
      <c r="H261" s="1198"/>
      <c r="I261" s="1198"/>
    </row>
    <row r="262" spans="1:9">
      <c r="A262" s="1203">
        <v>1143961507</v>
      </c>
      <c r="B262" s="1204" t="s">
        <v>446</v>
      </c>
      <c r="C262" s="1204" t="s">
        <v>369</v>
      </c>
      <c r="D262" s="1204" t="s">
        <v>371</v>
      </c>
      <c r="E262" s="1204" t="s">
        <v>131</v>
      </c>
      <c r="F262" s="1204" t="s">
        <v>226</v>
      </c>
      <c r="G262" s="1204" t="s">
        <v>225</v>
      </c>
      <c r="H262" s="1198"/>
      <c r="I262" s="1198"/>
    </row>
    <row r="263" spans="1:9">
      <c r="A263" s="1203">
        <v>1143968544</v>
      </c>
      <c r="B263" s="1204" t="s">
        <v>1337</v>
      </c>
      <c r="C263" s="1204" t="s">
        <v>7</v>
      </c>
      <c r="D263" s="1204"/>
      <c r="E263" s="1204"/>
      <c r="F263" s="1204" t="s">
        <v>224</v>
      </c>
      <c r="G263" s="1204" t="s">
        <v>223</v>
      </c>
      <c r="H263" s="1198"/>
      <c r="I263" s="1198"/>
    </row>
    <row r="264" spans="1:9">
      <c r="A264" s="1203">
        <v>1144006005</v>
      </c>
      <c r="B264" s="1204" t="s">
        <v>1338</v>
      </c>
      <c r="C264" s="1204" t="s">
        <v>7</v>
      </c>
      <c r="D264" s="1204"/>
      <c r="E264" s="1204"/>
      <c r="F264" s="1204" t="s">
        <v>214</v>
      </c>
      <c r="G264" s="1204" t="s">
        <v>213</v>
      </c>
      <c r="H264" s="1198"/>
      <c r="I264" s="1198"/>
    </row>
    <row r="265" spans="1:9">
      <c r="A265" s="1203">
        <v>1144029650</v>
      </c>
      <c r="B265" s="1204" t="s">
        <v>1130</v>
      </c>
      <c r="C265" s="1204" t="s">
        <v>367</v>
      </c>
      <c r="D265" s="1204" t="s">
        <v>368</v>
      </c>
      <c r="E265" s="1204" t="s">
        <v>138</v>
      </c>
      <c r="F265" s="1204" t="s">
        <v>212</v>
      </c>
      <c r="G265" s="1204" t="s">
        <v>211</v>
      </c>
      <c r="H265" s="1198"/>
      <c r="I265" s="1198"/>
    </row>
    <row r="266" spans="1:9">
      <c r="A266" s="1203">
        <v>1144041523</v>
      </c>
      <c r="B266" s="1204" t="s">
        <v>660</v>
      </c>
      <c r="C266" s="1204" t="s">
        <v>369</v>
      </c>
      <c r="D266" s="1204" t="s">
        <v>370</v>
      </c>
      <c r="E266" s="1204" t="s">
        <v>127</v>
      </c>
      <c r="F266" s="1204" t="s">
        <v>226</v>
      </c>
      <c r="G266" s="1204" t="s">
        <v>225</v>
      </c>
      <c r="H266" s="1198"/>
      <c r="I266" s="1198"/>
    </row>
    <row r="267" spans="1:9">
      <c r="A267" s="1203">
        <v>1144053759</v>
      </c>
      <c r="B267" s="1204" t="s">
        <v>1131</v>
      </c>
      <c r="C267" s="1204" t="s">
        <v>369</v>
      </c>
      <c r="D267" s="1204" t="s">
        <v>368</v>
      </c>
      <c r="E267" s="1204" t="s">
        <v>138</v>
      </c>
      <c r="F267" s="1204" t="s">
        <v>200</v>
      </c>
      <c r="G267" s="1204" t="s">
        <v>199</v>
      </c>
      <c r="H267" s="1198"/>
      <c r="I267" s="1198"/>
    </row>
    <row r="268" spans="1:9">
      <c r="A268" s="1203">
        <v>1144067452</v>
      </c>
      <c r="B268" s="1204" t="s">
        <v>602</v>
      </c>
      <c r="C268" s="1204" t="s">
        <v>369</v>
      </c>
      <c r="D268" s="1204" t="s">
        <v>371</v>
      </c>
      <c r="E268" s="1204" t="s">
        <v>131</v>
      </c>
      <c r="F268" s="1204" t="s">
        <v>226</v>
      </c>
      <c r="G268" s="1204" t="s">
        <v>225</v>
      </c>
      <c r="H268" s="1198"/>
      <c r="I268" s="1198"/>
    </row>
    <row r="269" spans="1:9">
      <c r="A269" s="1203">
        <v>1144109213</v>
      </c>
      <c r="B269" s="1204" t="s">
        <v>1132</v>
      </c>
      <c r="C269" s="1204" t="s">
        <v>369</v>
      </c>
      <c r="D269" s="1204" t="s">
        <v>374</v>
      </c>
      <c r="E269" s="1204" t="s">
        <v>102</v>
      </c>
      <c r="F269" s="1204" t="s">
        <v>226</v>
      </c>
      <c r="G269" s="1204" t="s">
        <v>225</v>
      </c>
      <c r="H269" s="1198"/>
      <c r="I269" s="1198"/>
    </row>
    <row r="270" spans="1:9">
      <c r="A270" s="1203">
        <v>1144109445</v>
      </c>
      <c r="B270" s="1204" t="s">
        <v>905</v>
      </c>
      <c r="C270" s="1204" t="s">
        <v>369</v>
      </c>
      <c r="D270" s="1204" t="s">
        <v>820</v>
      </c>
      <c r="E270" s="1204" t="s">
        <v>137</v>
      </c>
      <c r="F270" s="1204" t="s">
        <v>204</v>
      </c>
      <c r="G270" s="1204" t="s">
        <v>203</v>
      </c>
      <c r="H270" s="1198"/>
      <c r="I270" s="1198"/>
    </row>
    <row r="271" spans="1:9">
      <c r="A271" s="1203">
        <v>1144109619</v>
      </c>
      <c r="B271" s="1204" t="s">
        <v>917</v>
      </c>
      <c r="C271" s="1204" t="s">
        <v>369</v>
      </c>
      <c r="D271" s="1204" t="s">
        <v>828</v>
      </c>
      <c r="E271" s="1204" t="s">
        <v>109</v>
      </c>
      <c r="F271" s="1204" t="s">
        <v>230</v>
      </c>
      <c r="G271" s="1204" t="s">
        <v>229</v>
      </c>
      <c r="H271" s="1198"/>
      <c r="I271" s="1198"/>
    </row>
    <row r="272" spans="1:9">
      <c r="A272" s="1203">
        <v>1144111565</v>
      </c>
      <c r="B272" s="1204" t="s">
        <v>475</v>
      </c>
      <c r="C272" s="1204" t="s">
        <v>369</v>
      </c>
      <c r="D272" s="1204" t="s">
        <v>370</v>
      </c>
      <c r="E272" s="1204" t="s">
        <v>127</v>
      </c>
      <c r="F272" s="1204" t="s">
        <v>232</v>
      </c>
      <c r="G272" s="1204" t="s">
        <v>231</v>
      </c>
      <c r="H272" s="1198"/>
      <c r="I272" s="1198"/>
    </row>
    <row r="273" spans="1:9">
      <c r="A273" s="1203">
        <v>1144113751</v>
      </c>
      <c r="B273" s="1204" t="s">
        <v>445</v>
      </c>
      <c r="C273" s="1204" t="s">
        <v>369</v>
      </c>
      <c r="D273" s="1204" t="s">
        <v>371</v>
      </c>
      <c r="E273" s="1204" t="s">
        <v>131</v>
      </c>
      <c r="F273" s="1204" t="s">
        <v>230</v>
      </c>
      <c r="G273" s="1204" t="s">
        <v>229</v>
      </c>
      <c r="H273" s="1198"/>
      <c r="I273" s="1198"/>
    </row>
    <row r="274" spans="1:9">
      <c r="A274" s="1203">
        <v>1144118446</v>
      </c>
      <c r="B274" s="1204" t="s">
        <v>1339</v>
      </c>
      <c r="C274" s="1204" t="s">
        <v>7</v>
      </c>
      <c r="D274" s="1204"/>
      <c r="E274" s="1204"/>
      <c r="F274" s="1204" t="s">
        <v>212</v>
      </c>
      <c r="G274" s="1204" t="s">
        <v>211</v>
      </c>
      <c r="H274" s="1198"/>
      <c r="I274" s="1198"/>
    </row>
    <row r="275" spans="1:9">
      <c r="A275" s="1203">
        <v>1144120616</v>
      </c>
      <c r="B275" s="1204" t="s">
        <v>679</v>
      </c>
      <c r="C275" s="1204" t="s">
        <v>7</v>
      </c>
      <c r="D275" s="1204"/>
      <c r="E275" s="1204"/>
      <c r="F275" s="1204" t="s">
        <v>210</v>
      </c>
      <c r="G275" s="1204" t="s">
        <v>209</v>
      </c>
      <c r="H275" s="1198"/>
      <c r="I275" s="1198"/>
    </row>
    <row r="276" spans="1:9">
      <c r="A276" s="1203">
        <v>1144124626</v>
      </c>
      <c r="B276" s="1204" t="s">
        <v>1133</v>
      </c>
      <c r="C276" s="1204" t="s">
        <v>369</v>
      </c>
      <c r="D276" s="1204" t="s">
        <v>370</v>
      </c>
      <c r="E276" s="1204" t="s">
        <v>127</v>
      </c>
      <c r="F276" s="1204" t="s">
        <v>226</v>
      </c>
      <c r="G276" s="1204" t="s">
        <v>225</v>
      </c>
      <c r="H276" s="1198"/>
      <c r="I276" s="1198"/>
    </row>
    <row r="277" spans="1:9">
      <c r="A277" s="1203">
        <v>1144126654</v>
      </c>
      <c r="B277" s="1204" t="s">
        <v>1134</v>
      </c>
      <c r="C277" s="1204" t="s">
        <v>369</v>
      </c>
      <c r="D277" s="1204" t="s">
        <v>370</v>
      </c>
      <c r="E277" s="1204" t="s">
        <v>127</v>
      </c>
      <c r="F277" s="1204" t="s">
        <v>226</v>
      </c>
      <c r="G277" s="1204" t="s">
        <v>225</v>
      </c>
      <c r="H277" s="1198"/>
      <c r="I277" s="1198"/>
    </row>
    <row r="278" spans="1:9">
      <c r="A278" s="1203">
        <v>1144129492</v>
      </c>
      <c r="B278" s="1204" t="s">
        <v>466</v>
      </c>
      <c r="C278" s="1204" t="s">
        <v>369</v>
      </c>
      <c r="D278" s="1204" t="s">
        <v>372</v>
      </c>
      <c r="E278" s="1204" t="s">
        <v>134</v>
      </c>
      <c r="F278" s="1204" t="s">
        <v>226</v>
      </c>
      <c r="G278" s="1204" t="s">
        <v>225</v>
      </c>
      <c r="H278" s="1198"/>
      <c r="I278" s="1198"/>
    </row>
    <row r="279" spans="1:9">
      <c r="A279" s="1203">
        <v>1144132389</v>
      </c>
      <c r="B279" s="1204" t="s">
        <v>621</v>
      </c>
      <c r="C279" s="1204" t="s">
        <v>369</v>
      </c>
      <c r="D279" s="1204" t="s">
        <v>371</v>
      </c>
      <c r="E279" s="1204" t="s">
        <v>131</v>
      </c>
      <c r="F279" s="1204" t="s">
        <v>226</v>
      </c>
      <c r="G279" s="1204" t="s">
        <v>225</v>
      </c>
      <c r="H279" s="1198"/>
      <c r="I279" s="1198"/>
    </row>
    <row r="280" spans="1:9">
      <c r="A280" s="1203">
        <v>1144133866</v>
      </c>
      <c r="B280" s="1204" t="s">
        <v>854</v>
      </c>
      <c r="C280" s="1204" t="s">
        <v>369</v>
      </c>
      <c r="D280" s="1204" t="s">
        <v>820</v>
      </c>
      <c r="E280" s="1204" t="s">
        <v>137</v>
      </c>
      <c r="F280" s="1204" t="s">
        <v>226</v>
      </c>
      <c r="G280" s="1204" t="s">
        <v>225</v>
      </c>
      <c r="H280" s="1198"/>
      <c r="I280" s="1198"/>
    </row>
    <row r="281" spans="1:9">
      <c r="A281" s="1203">
        <v>1144134997</v>
      </c>
      <c r="B281" s="1204" t="s">
        <v>671</v>
      </c>
      <c r="C281" s="1204" t="s">
        <v>369</v>
      </c>
      <c r="D281" s="1204" t="s">
        <v>370</v>
      </c>
      <c r="E281" s="1204" t="s">
        <v>127</v>
      </c>
      <c r="F281" s="1204" t="s">
        <v>232</v>
      </c>
      <c r="G281" s="1204" t="s">
        <v>231</v>
      </c>
      <c r="H281" s="1198"/>
      <c r="I281" s="1198"/>
    </row>
    <row r="282" spans="1:9">
      <c r="A282" s="1203">
        <v>1144140135</v>
      </c>
      <c r="B282" s="1204" t="s">
        <v>915</v>
      </c>
      <c r="C282" s="1204" t="s">
        <v>369</v>
      </c>
      <c r="D282" s="1204" t="s">
        <v>820</v>
      </c>
      <c r="E282" s="1204" t="s">
        <v>137</v>
      </c>
      <c r="F282" s="1204" t="s">
        <v>204</v>
      </c>
      <c r="G282" s="1204" t="s">
        <v>203</v>
      </c>
      <c r="H282" s="1198"/>
      <c r="I282" s="1198"/>
    </row>
    <row r="283" spans="1:9">
      <c r="A283" s="1203">
        <v>1144146371</v>
      </c>
      <c r="B283" s="1204" t="s">
        <v>789</v>
      </c>
      <c r="C283" s="1204" t="s">
        <v>369</v>
      </c>
      <c r="D283" s="1204" t="s">
        <v>373</v>
      </c>
      <c r="E283" s="1204" t="s">
        <v>123</v>
      </c>
      <c r="F283" s="1204" t="s">
        <v>226</v>
      </c>
      <c r="G283" s="1204" t="s">
        <v>225</v>
      </c>
      <c r="H283" s="1198"/>
      <c r="I283" s="1198"/>
    </row>
    <row r="284" spans="1:9">
      <c r="A284" s="1203">
        <v>1144174456</v>
      </c>
      <c r="B284" s="1204" t="s">
        <v>1135</v>
      </c>
      <c r="C284" s="1204" t="s">
        <v>369</v>
      </c>
      <c r="D284" s="1204" t="s">
        <v>368</v>
      </c>
      <c r="E284" s="1204" t="s">
        <v>138</v>
      </c>
      <c r="F284" s="1204" t="s">
        <v>232</v>
      </c>
      <c r="G284" s="1204" t="s">
        <v>231</v>
      </c>
      <c r="H284" s="1198"/>
      <c r="I284" s="1198"/>
    </row>
    <row r="285" spans="1:9">
      <c r="A285" s="1203">
        <v>1144183366</v>
      </c>
      <c r="B285" s="1204" t="s">
        <v>620</v>
      </c>
      <c r="C285" s="1204" t="s">
        <v>369</v>
      </c>
      <c r="D285" s="1204" t="s">
        <v>370</v>
      </c>
      <c r="E285" s="1204" t="s">
        <v>127</v>
      </c>
      <c r="F285" s="1204" t="s">
        <v>204</v>
      </c>
      <c r="G285" s="1204" t="s">
        <v>203</v>
      </c>
      <c r="H285" s="1198"/>
      <c r="I285" s="1198"/>
    </row>
    <row r="286" spans="1:9">
      <c r="A286" s="1203">
        <v>1144185692</v>
      </c>
      <c r="B286" s="1204" t="s">
        <v>1340</v>
      </c>
      <c r="C286" s="1204" t="s">
        <v>7</v>
      </c>
      <c r="D286" s="1204"/>
      <c r="E286" s="1204"/>
      <c r="F286" s="1204" t="s">
        <v>214</v>
      </c>
      <c r="G286" s="1204" t="s">
        <v>213</v>
      </c>
      <c r="H286" s="1198"/>
      <c r="I286" s="1198"/>
    </row>
    <row r="287" spans="1:9">
      <c r="A287" s="1203">
        <v>1144197390</v>
      </c>
      <c r="B287" s="1204" t="s">
        <v>637</v>
      </c>
      <c r="C287" s="1204" t="s">
        <v>369</v>
      </c>
      <c r="D287" s="1204" t="s">
        <v>371</v>
      </c>
      <c r="E287" s="1204" t="s">
        <v>131</v>
      </c>
      <c r="F287" s="1204" t="s">
        <v>224</v>
      </c>
      <c r="G287" s="1204" t="s">
        <v>223</v>
      </c>
      <c r="H287" s="1198"/>
      <c r="I287" s="1198"/>
    </row>
    <row r="288" spans="1:9">
      <c r="A288" s="1203">
        <v>1144202976</v>
      </c>
      <c r="B288" s="1204" t="s">
        <v>617</v>
      </c>
      <c r="C288" s="1204" t="s">
        <v>369</v>
      </c>
      <c r="D288" s="1204" t="s">
        <v>370</v>
      </c>
      <c r="E288" s="1204" t="s">
        <v>127</v>
      </c>
      <c r="F288" s="1204" t="s">
        <v>214</v>
      </c>
      <c r="G288" s="1204" t="s">
        <v>213</v>
      </c>
      <c r="H288" s="1198"/>
      <c r="I288" s="1198"/>
    </row>
    <row r="289" spans="1:9">
      <c r="A289" s="1203">
        <v>1144204063</v>
      </c>
      <c r="B289" s="1204" t="s">
        <v>639</v>
      </c>
      <c r="C289" s="1204" t="s">
        <v>369</v>
      </c>
      <c r="D289" s="1204" t="s">
        <v>371</v>
      </c>
      <c r="E289" s="1204" t="s">
        <v>131</v>
      </c>
      <c r="F289" s="1204" t="s">
        <v>232</v>
      </c>
      <c r="G289" s="1204" t="s">
        <v>231</v>
      </c>
      <c r="H289" s="1198"/>
      <c r="I289" s="1198"/>
    </row>
    <row r="290" spans="1:9">
      <c r="A290" s="1203">
        <v>1144210532</v>
      </c>
      <c r="B290" s="1204" t="s">
        <v>473</v>
      </c>
      <c r="C290" s="1204" t="s">
        <v>369</v>
      </c>
      <c r="D290" s="1204" t="s">
        <v>370</v>
      </c>
      <c r="E290" s="1204" t="s">
        <v>127</v>
      </c>
      <c r="F290" s="1204" t="s">
        <v>212</v>
      </c>
      <c r="G290" s="1204" t="s">
        <v>211</v>
      </c>
      <c r="H290" s="1198"/>
      <c r="I290" s="1198"/>
    </row>
    <row r="291" spans="1:9">
      <c r="A291" s="1203">
        <v>1144215705</v>
      </c>
      <c r="B291" s="1204" t="s">
        <v>1341</v>
      </c>
      <c r="C291" s="1204" t="s">
        <v>7</v>
      </c>
      <c r="D291" s="1204"/>
      <c r="E291" s="1204"/>
      <c r="F291" s="1204" t="s">
        <v>218</v>
      </c>
      <c r="G291" s="1204" t="s">
        <v>217</v>
      </c>
      <c r="H291" s="1198"/>
      <c r="I291" s="1198"/>
    </row>
    <row r="292" spans="1:9">
      <c r="A292" s="1203">
        <v>1144219301</v>
      </c>
      <c r="B292" s="1204" t="s">
        <v>1136</v>
      </c>
      <c r="C292" s="1204" t="s">
        <v>367</v>
      </c>
      <c r="D292" s="1204" t="s">
        <v>368</v>
      </c>
      <c r="E292" s="1204" t="s">
        <v>138</v>
      </c>
      <c r="F292" s="1204" t="s">
        <v>202</v>
      </c>
      <c r="G292" s="1204" t="s">
        <v>201</v>
      </c>
      <c r="H292" s="1198"/>
      <c r="I292" s="1198"/>
    </row>
    <row r="293" spans="1:9">
      <c r="A293" s="1203">
        <v>1144241974</v>
      </c>
      <c r="B293" s="1204" t="s">
        <v>1137</v>
      </c>
      <c r="C293" s="1204" t="s">
        <v>369</v>
      </c>
      <c r="D293" s="1204" t="s">
        <v>368</v>
      </c>
      <c r="E293" s="1204" t="s">
        <v>138</v>
      </c>
      <c r="F293" s="1204" t="s">
        <v>204</v>
      </c>
      <c r="G293" s="1204" t="s">
        <v>203</v>
      </c>
      <c r="H293" s="1198"/>
      <c r="I293" s="1198"/>
    </row>
    <row r="294" spans="1:9">
      <c r="A294" s="1203">
        <v>1144243095</v>
      </c>
      <c r="B294" s="1204" t="s">
        <v>1342</v>
      </c>
      <c r="C294" s="1204" t="s">
        <v>7</v>
      </c>
      <c r="D294" s="1204"/>
      <c r="E294" s="1204"/>
      <c r="F294" s="1204" t="s">
        <v>226</v>
      </c>
      <c r="G294" s="1204" t="s">
        <v>225</v>
      </c>
      <c r="H294" s="1198"/>
      <c r="I294" s="1198"/>
    </row>
    <row r="295" spans="1:9">
      <c r="A295" s="1203">
        <v>1144254597</v>
      </c>
      <c r="B295" s="1204" t="s">
        <v>355</v>
      </c>
      <c r="C295" s="1204" t="s">
        <v>367</v>
      </c>
      <c r="D295" s="1204" t="s">
        <v>368</v>
      </c>
      <c r="E295" s="1204" t="s">
        <v>138</v>
      </c>
      <c r="F295" s="1204" t="s">
        <v>210</v>
      </c>
      <c r="G295" s="1204" t="s">
        <v>209</v>
      </c>
      <c r="H295" s="1198"/>
      <c r="I295" s="1198"/>
    </row>
    <row r="296" spans="1:9">
      <c r="A296" s="1203">
        <v>1144261501</v>
      </c>
      <c r="B296" s="1204" t="s">
        <v>910</v>
      </c>
      <c r="C296" s="1204" t="s">
        <v>369</v>
      </c>
      <c r="D296" s="1204" t="s">
        <v>820</v>
      </c>
      <c r="E296" s="1204" t="s">
        <v>137</v>
      </c>
      <c r="F296" s="1204" t="s">
        <v>204</v>
      </c>
      <c r="G296" s="1204" t="s">
        <v>203</v>
      </c>
      <c r="H296" s="1198"/>
      <c r="I296" s="1198"/>
    </row>
    <row r="297" spans="1:9">
      <c r="A297" s="1203">
        <v>1144265478</v>
      </c>
      <c r="B297" s="1204" t="s">
        <v>1343</v>
      </c>
      <c r="C297" s="1204" t="s">
        <v>7</v>
      </c>
      <c r="D297" s="1204"/>
      <c r="E297" s="1204"/>
      <c r="F297" s="1204" t="s">
        <v>216</v>
      </c>
      <c r="G297" s="1204" t="s">
        <v>215</v>
      </c>
      <c r="H297" s="1198"/>
      <c r="I297" s="1198"/>
    </row>
    <row r="298" spans="1:9">
      <c r="A298" s="1203">
        <v>1144318608</v>
      </c>
      <c r="B298" s="1204" t="s">
        <v>354</v>
      </c>
      <c r="C298" s="1204" t="s">
        <v>367</v>
      </c>
      <c r="D298" s="1204" t="s">
        <v>368</v>
      </c>
      <c r="E298" s="1204" t="s">
        <v>138</v>
      </c>
      <c r="F298" s="1204" t="s">
        <v>208</v>
      </c>
      <c r="G298" s="1204" t="s">
        <v>207</v>
      </c>
      <c r="H298" s="1198"/>
      <c r="I298" s="1198"/>
    </row>
    <row r="299" spans="1:9">
      <c r="A299" s="1203">
        <v>1144323582</v>
      </c>
      <c r="B299" s="1204" t="s">
        <v>856</v>
      </c>
      <c r="C299" s="1204" t="s">
        <v>369</v>
      </c>
      <c r="D299" s="1204" t="s">
        <v>820</v>
      </c>
      <c r="E299" s="1204" t="s">
        <v>137</v>
      </c>
      <c r="F299" s="1204" t="s">
        <v>230</v>
      </c>
      <c r="G299" s="1204" t="s">
        <v>229</v>
      </c>
      <c r="H299" s="1198"/>
      <c r="I299" s="1198"/>
    </row>
    <row r="300" spans="1:9">
      <c r="A300" s="1203">
        <v>1144338499</v>
      </c>
      <c r="B300" s="1204" t="s">
        <v>598</v>
      </c>
      <c r="C300" s="1204" t="s">
        <v>369</v>
      </c>
      <c r="D300" s="1204" t="s">
        <v>371</v>
      </c>
      <c r="E300" s="1204" t="s">
        <v>131</v>
      </c>
      <c r="F300" s="1204" t="s">
        <v>226</v>
      </c>
      <c r="G300" s="1204" t="s">
        <v>225</v>
      </c>
      <c r="H300" s="1198"/>
      <c r="I300" s="1198"/>
    </row>
    <row r="301" spans="1:9">
      <c r="A301" s="1203">
        <v>1144339562</v>
      </c>
      <c r="B301" s="1204" t="s">
        <v>465</v>
      </c>
      <c r="C301" s="1204" t="s">
        <v>369</v>
      </c>
      <c r="D301" s="1204" t="s">
        <v>373</v>
      </c>
      <c r="E301" s="1204" t="s">
        <v>123</v>
      </c>
      <c r="F301" s="1204" t="s">
        <v>218</v>
      </c>
      <c r="G301" s="1204" t="s">
        <v>217</v>
      </c>
      <c r="H301" s="1198"/>
      <c r="I301" s="1198"/>
    </row>
    <row r="302" spans="1:9">
      <c r="A302" s="1203">
        <v>1144361350</v>
      </c>
      <c r="B302" s="1204" t="s">
        <v>1344</v>
      </c>
      <c r="C302" s="1204" t="s">
        <v>7</v>
      </c>
      <c r="D302" s="1204"/>
      <c r="E302" s="1204"/>
      <c r="F302" s="1204" t="s">
        <v>202</v>
      </c>
      <c r="G302" s="1204" t="s">
        <v>201</v>
      </c>
      <c r="H302" s="1198"/>
      <c r="I302" s="1198"/>
    </row>
    <row r="303" spans="1:9">
      <c r="A303" s="1203">
        <v>1144362150</v>
      </c>
      <c r="B303" s="1204" t="s">
        <v>1345</v>
      </c>
      <c r="C303" s="1204" t="s">
        <v>7</v>
      </c>
      <c r="D303" s="1204"/>
      <c r="E303" s="1204"/>
      <c r="F303" s="1204" t="s">
        <v>210</v>
      </c>
      <c r="G303" s="1204" t="s">
        <v>209</v>
      </c>
      <c r="H303" s="1198"/>
      <c r="I303" s="1198"/>
    </row>
    <row r="304" spans="1:9">
      <c r="A304" s="1203">
        <v>1144431591</v>
      </c>
      <c r="B304" s="1204" t="s">
        <v>342</v>
      </c>
      <c r="C304" s="1204" t="s">
        <v>369</v>
      </c>
      <c r="D304" s="1204" t="s">
        <v>368</v>
      </c>
      <c r="E304" s="1204" t="s">
        <v>138</v>
      </c>
      <c r="F304" s="1204" t="s">
        <v>224</v>
      </c>
      <c r="G304" s="1204" t="s">
        <v>223</v>
      </c>
      <c r="H304" s="1198"/>
      <c r="I304" s="1198"/>
    </row>
    <row r="305" spans="1:9">
      <c r="A305" s="1203">
        <v>1144449106</v>
      </c>
      <c r="B305" s="1204" t="s">
        <v>375</v>
      </c>
      <c r="C305" s="1204" t="s">
        <v>367</v>
      </c>
      <c r="D305" s="1204" t="s">
        <v>368</v>
      </c>
      <c r="E305" s="1204" t="s">
        <v>138</v>
      </c>
      <c r="F305" s="1204" t="s">
        <v>212</v>
      </c>
      <c r="G305" s="1204" t="s">
        <v>211</v>
      </c>
      <c r="H305" s="1198"/>
      <c r="I305" s="1198"/>
    </row>
    <row r="306" spans="1:9">
      <c r="A306" s="1203">
        <v>1144458669</v>
      </c>
      <c r="B306" s="1204" t="s">
        <v>429</v>
      </c>
      <c r="C306" s="1204" t="s">
        <v>367</v>
      </c>
      <c r="D306" s="1204" t="s">
        <v>373</v>
      </c>
      <c r="E306" s="1204" t="s">
        <v>123</v>
      </c>
      <c r="F306" s="1204" t="s">
        <v>226</v>
      </c>
      <c r="G306" s="1204" t="s">
        <v>225</v>
      </c>
      <c r="H306" s="1198"/>
      <c r="I306" s="1198"/>
    </row>
    <row r="307" spans="1:9">
      <c r="A307" s="1203">
        <v>1144465003</v>
      </c>
      <c r="B307" s="1204" t="s">
        <v>331</v>
      </c>
      <c r="C307" s="1204" t="s">
        <v>369</v>
      </c>
      <c r="D307" s="1204" t="s">
        <v>368</v>
      </c>
      <c r="E307" s="1204" t="s">
        <v>138</v>
      </c>
      <c r="F307" s="1204" t="s">
        <v>202</v>
      </c>
      <c r="G307" s="1204" t="s">
        <v>201</v>
      </c>
      <c r="H307" s="1198"/>
      <c r="I307" s="1198"/>
    </row>
    <row r="308" spans="1:9">
      <c r="A308" s="1203">
        <v>1144467827</v>
      </c>
      <c r="B308" s="1204" t="s">
        <v>840</v>
      </c>
      <c r="C308" s="1204" t="s">
        <v>369</v>
      </c>
      <c r="D308" s="1204" t="s">
        <v>820</v>
      </c>
      <c r="E308" s="1204" t="s">
        <v>137</v>
      </c>
      <c r="F308" s="1204" t="s">
        <v>226</v>
      </c>
      <c r="G308" s="1204" t="s">
        <v>225</v>
      </c>
      <c r="H308" s="1198"/>
      <c r="I308" s="1198"/>
    </row>
    <row r="309" spans="1:9">
      <c r="A309" s="1203">
        <v>1144471407</v>
      </c>
      <c r="B309" s="1204" t="s">
        <v>923</v>
      </c>
      <c r="C309" s="1204" t="s">
        <v>369</v>
      </c>
      <c r="D309" s="1204" t="s">
        <v>820</v>
      </c>
      <c r="E309" s="1204" t="s">
        <v>137</v>
      </c>
      <c r="F309" s="1204" t="s">
        <v>222</v>
      </c>
      <c r="G309" s="1204" t="s">
        <v>221</v>
      </c>
      <c r="H309" s="1198"/>
      <c r="I309" s="1198"/>
    </row>
    <row r="310" spans="1:9">
      <c r="A310" s="1203">
        <v>1144491256</v>
      </c>
      <c r="B310" s="1204" t="s">
        <v>1346</v>
      </c>
      <c r="C310" s="1204" t="s">
        <v>7</v>
      </c>
      <c r="D310" s="1204"/>
      <c r="E310" s="1204"/>
      <c r="F310" s="1204" t="s">
        <v>210</v>
      </c>
      <c r="G310" s="1204" t="s">
        <v>209</v>
      </c>
      <c r="H310" s="1198"/>
      <c r="I310" s="1198"/>
    </row>
    <row r="311" spans="1:9">
      <c r="A311" s="1203">
        <v>1144495893</v>
      </c>
      <c r="B311" s="1204" t="s">
        <v>1347</v>
      </c>
      <c r="C311" s="1204" t="s">
        <v>7</v>
      </c>
      <c r="D311" s="1204"/>
      <c r="E311" s="1204"/>
      <c r="F311" s="1204" t="s">
        <v>210</v>
      </c>
      <c r="G311" s="1204" t="s">
        <v>209</v>
      </c>
      <c r="H311" s="1198"/>
      <c r="I311" s="1198"/>
    </row>
    <row r="312" spans="1:9">
      <c r="A312" s="1203">
        <v>1144503910</v>
      </c>
      <c r="B312" s="1204" t="s">
        <v>1348</v>
      </c>
      <c r="C312" s="1204" t="s">
        <v>7</v>
      </c>
      <c r="D312" s="1204"/>
      <c r="E312" s="1204"/>
      <c r="F312" s="1204" t="s">
        <v>226</v>
      </c>
      <c r="G312" s="1204" t="s">
        <v>225</v>
      </c>
      <c r="H312" s="1198"/>
      <c r="I312" s="1198"/>
    </row>
    <row r="313" spans="1:9">
      <c r="A313" s="1203">
        <v>1144515633</v>
      </c>
      <c r="B313" s="1204" t="s">
        <v>643</v>
      </c>
      <c r="C313" s="1204" t="s">
        <v>369</v>
      </c>
      <c r="D313" s="1204" t="s">
        <v>373</v>
      </c>
      <c r="E313" s="1204" t="s">
        <v>123</v>
      </c>
      <c r="F313" s="1204" t="s">
        <v>226</v>
      </c>
      <c r="G313" s="1204" t="s">
        <v>225</v>
      </c>
      <c r="H313" s="1198"/>
      <c r="I313" s="1198"/>
    </row>
    <row r="314" spans="1:9">
      <c r="A314" s="1203">
        <v>1144573830</v>
      </c>
      <c r="B314" s="1204" t="s">
        <v>1138</v>
      </c>
      <c r="C314" s="1204" t="s">
        <v>367</v>
      </c>
      <c r="D314" s="1204" t="s">
        <v>368</v>
      </c>
      <c r="E314" s="1204" t="s">
        <v>138</v>
      </c>
      <c r="F314" s="1204" t="s">
        <v>230</v>
      </c>
      <c r="G314" s="1204" t="s">
        <v>229</v>
      </c>
      <c r="H314" s="1198"/>
      <c r="I314" s="1198"/>
    </row>
    <row r="315" spans="1:9">
      <c r="A315" s="1203">
        <v>1144588820</v>
      </c>
      <c r="B315" s="1204" t="s">
        <v>319</v>
      </c>
      <c r="C315" s="1204" t="s">
        <v>369</v>
      </c>
      <c r="D315" s="1204" t="s">
        <v>370</v>
      </c>
      <c r="E315" s="1204" t="s">
        <v>127</v>
      </c>
      <c r="F315" s="1204" t="s">
        <v>226</v>
      </c>
      <c r="G315" s="1204" t="s">
        <v>225</v>
      </c>
      <c r="H315" s="1198"/>
      <c r="I315" s="1198"/>
    </row>
    <row r="316" spans="1:9">
      <c r="A316" s="1203">
        <v>1144612836</v>
      </c>
      <c r="B316" s="1204" t="s">
        <v>791</v>
      </c>
      <c r="C316" s="1204" t="s">
        <v>369</v>
      </c>
      <c r="D316" s="1204" t="s">
        <v>370</v>
      </c>
      <c r="E316" s="1204" t="s">
        <v>127</v>
      </c>
      <c r="F316" s="1204" t="s">
        <v>226</v>
      </c>
      <c r="G316" s="1204" t="s">
        <v>225</v>
      </c>
      <c r="H316" s="1198"/>
      <c r="I316" s="1198"/>
    </row>
    <row r="317" spans="1:9">
      <c r="A317" s="1203">
        <v>1144613529</v>
      </c>
      <c r="B317" s="1204" t="s">
        <v>1139</v>
      </c>
      <c r="C317" s="1204" t="s">
        <v>367</v>
      </c>
      <c r="D317" s="1204" t="s">
        <v>372</v>
      </c>
      <c r="E317" s="1204" t="s">
        <v>134</v>
      </c>
      <c r="F317" s="1204" t="s">
        <v>226</v>
      </c>
      <c r="G317" s="1204" t="s">
        <v>225</v>
      </c>
      <c r="H317" s="1198"/>
      <c r="I317" s="1198"/>
    </row>
    <row r="318" spans="1:9">
      <c r="A318" s="1203">
        <v>1144621548</v>
      </c>
      <c r="B318" s="1204" t="s">
        <v>344</v>
      </c>
      <c r="C318" s="1204" t="s">
        <v>369</v>
      </c>
      <c r="D318" s="1204" t="s">
        <v>368</v>
      </c>
      <c r="E318" s="1204" t="s">
        <v>138</v>
      </c>
      <c r="F318" s="1204" t="s">
        <v>216</v>
      </c>
      <c r="G318" s="1204" t="s">
        <v>215</v>
      </c>
      <c r="H318" s="1198"/>
      <c r="I318" s="1198"/>
    </row>
    <row r="319" spans="1:9">
      <c r="A319" s="1203">
        <v>1144638708</v>
      </c>
      <c r="B319" s="1204" t="s">
        <v>1349</v>
      </c>
      <c r="C319" s="1204" t="s">
        <v>7</v>
      </c>
      <c r="D319" s="1204"/>
      <c r="E319" s="1204"/>
      <c r="F319" s="1204" t="s">
        <v>204</v>
      </c>
      <c r="G319" s="1204" t="s">
        <v>203</v>
      </c>
      <c r="H319" s="1198"/>
      <c r="I319" s="1198"/>
    </row>
    <row r="320" spans="1:9">
      <c r="A320" s="1203">
        <v>1144653111</v>
      </c>
      <c r="B320" s="1204" t="s">
        <v>668</v>
      </c>
      <c r="C320" s="1204" t="s">
        <v>369</v>
      </c>
      <c r="D320" s="1204" t="s">
        <v>370</v>
      </c>
      <c r="E320" s="1204" t="s">
        <v>127</v>
      </c>
      <c r="F320" s="1204" t="s">
        <v>226</v>
      </c>
      <c r="G320" s="1204" t="s">
        <v>225</v>
      </c>
      <c r="H320" s="1198"/>
      <c r="I320" s="1198"/>
    </row>
    <row r="321" spans="1:9">
      <c r="A321" s="1203">
        <v>1144654085</v>
      </c>
      <c r="B321" s="1204" t="s">
        <v>556</v>
      </c>
      <c r="C321" s="1204" t="s">
        <v>369</v>
      </c>
      <c r="D321" s="1204" t="s">
        <v>370</v>
      </c>
      <c r="E321" s="1204" t="s">
        <v>127</v>
      </c>
      <c r="F321" s="1204" t="s">
        <v>220</v>
      </c>
      <c r="G321" s="1204" t="s">
        <v>219</v>
      </c>
      <c r="H321" s="1198"/>
      <c r="I321" s="1198"/>
    </row>
    <row r="322" spans="1:9">
      <c r="A322" s="1203">
        <v>1144688828</v>
      </c>
      <c r="B322" s="1204" t="s">
        <v>613</v>
      </c>
      <c r="C322" s="1204" t="s">
        <v>369</v>
      </c>
      <c r="D322" s="1204" t="s">
        <v>373</v>
      </c>
      <c r="E322" s="1204" t="s">
        <v>123</v>
      </c>
      <c r="F322" s="1204" t="s">
        <v>226</v>
      </c>
      <c r="G322" s="1204" t="s">
        <v>225</v>
      </c>
      <c r="H322" s="1198"/>
      <c r="I322" s="1198"/>
    </row>
    <row r="323" spans="1:9">
      <c r="A323" s="1203">
        <v>1144693844</v>
      </c>
      <c r="B323" s="1204" t="s">
        <v>1350</v>
      </c>
      <c r="C323" s="1204" t="s">
        <v>7</v>
      </c>
      <c r="D323" s="1204"/>
      <c r="E323" s="1204"/>
      <c r="F323" s="1204" t="s">
        <v>226</v>
      </c>
      <c r="G323" s="1204" t="s">
        <v>225</v>
      </c>
      <c r="H323" s="1198"/>
      <c r="I323" s="1198"/>
    </row>
    <row r="324" spans="1:9">
      <c r="A324" s="1203">
        <v>1144710549</v>
      </c>
      <c r="B324" s="1204" t="s">
        <v>1140</v>
      </c>
      <c r="C324" s="1204" t="s">
        <v>367</v>
      </c>
      <c r="D324" s="1204" t="s">
        <v>368</v>
      </c>
      <c r="E324" s="1204" t="s">
        <v>138</v>
      </c>
      <c r="F324" s="1204" t="s">
        <v>226</v>
      </c>
      <c r="G324" s="1204" t="s">
        <v>225</v>
      </c>
      <c r="H324" s="1198"/>
      <c r="I324" s="1198"/>
    </row>
    <row r="325" spans="1:9">
      <c r="A325" s="1203">
        <v>1144719615</v>
      </c>
      <c r="B325" s="1204" t="s">
        <v>1351</v>
      </c>
      <c r="C325" s="1204" t="s">
        <v>7</v>
      </c>
      <c r="D325" s="1204"/>
      <c r="E325" s="1204"/>
      <c r="F325" s="1204" t="s">
        <v>204</v>
      </c>
      <c r="G325" s="1204" t="s">
        <v>203</v>
      </c>
      <c r="H325" s="1198"/>
      <c r="I325" s="1198"/>
    </row>
    <row r="326" spans="1:9">
      <c r="A326" s="1203">
        <v>1144755106</v>
      </c>
      <c r="B326" s="1204" t="s">
        <v>801</v>
      </c>
      <c r="C326" s="1204" t="s">
        <v>7</v>
      </c>
      <c r="D326" s="1204"/>
      <c r="E326" s="1204"/>
      <c r="F326" s="1204" t="s">
        <v>226</v>
      </c>
      <c r="G326" s="1204" t="s">
        <v>225</v>
      </c>
      <c r="H326" s="1198"/>
      <c r="I326" s="1198"/>
    </row>
    <row r="327" spans="1:9">
      <c r="A327" s="1203">
        <v>1144773513</v>
      </c>
      <c r="B327" s="1204" t="s">
        <v>844</v>
      </c>
      <c r="C327" s="1204" t="s">
        <v>369</v>
      </c>
      <c r="D327" s="1204" t="s">
        <v>820</v>
      </c>
      <c r="E327" s="1204" t="s">
        <v>137</v>
      </c>
      <c r="F327" s="1204" t="s">
        <v>226</v>
      </c>
      <c r="G327" s="1204" t="s">
        <v>225</v>
      </c>
      <c r="H327" s="1198"/>
      <c r="I327" s="1198"/>
    </row>
    <row r="328" spans="1:9">
      <c r="A328" s="1203">
        <v>1144811172</v>
      </c>
      <c r="B328" s="1204" t="s">
        <v>364</v>
      </c>
      <c r="C328" s="1204" t="s">
        <v>367</v>
      </c>
      <c r="D328" s="1204" t="s">
        <v>368</v>
      </c>
      <c r="E328" s="1204" t="s">
        <v>138</v>
      </c>
      <c r="F328" s="1204" t="s">
        <v>202</v>
      </c>
      <c r="G328" s="1204" t="s">
        <v>201</v>
      </c>
      <c r="H328" s="1198"/>
      <c r="I328" s="1198"/>
    </row>
    <row r="329" spans="1:9">
      <c r="A329" s="1203">
        <v>1144857183</v>
      </c>
      <c r="B329" s="1204" t="s">
        <v>806</v>
      </c>
      <c r="C329" s="1204" t="s">
        <v>369</v>
      </c>
      <c r="D329" s="1204" t="s">
        <v>372</v>
      </c>
      <c r="E329" s="1204" t="s">
        <v>134</v>
      </c>
      <c r="F329" s="1204" t="s">
        <v>226</v>
      </c>
      <c r="G329" s="1204" t="s">
        <v>225</v>
      </c>
      <c r="H329" s="1198"/>
      <c r="I329" s="1198"/>
    </row>
    <row r="330" spans="1:9">
      <c r="A330" s="1203">
        <v>1144865020</v>
      </c>
      <c r="B330" s="1204" t="s">
        <v>567</v>
      </c>
      <c r="C330" s="1204" t="s">
        <v>369</v>
      </c>
      <c r="D330" s="1204" t="s">
        <v>373</v>
      </c>
      <c r="E330" s="1204" t="s">
        <v>123</v>
      </c>
      <c r="F330" s="1204" t="s">
        <v>226</v>
      </c>
      <c r="G330" s="1204" t="s">
        <v>225</v>
      </c>
      <c r="H330" s="1198"/>
      <c r="I330" s="1198"/>
    </row>
    <row r="331" spans="1:9">
      <c r="A331" s="1203">
        <v>1144890390</v>
      </c>
      <c r="B331" s="1204" t="s">
        <v>827</v>
      </c>
      <c r="C331" s="1204" t="s">
        <v>367</v>
      </c>
      <c r="D331" s="1204" t="s">
        <v>820</v>
      </c>
      <c r="E331" s="1204" t="s">
        <v>137</v>
      </c>
      <c r="F331" s="1204" t="s">
        <v>212</v>
      </c>
      <c r="G331" s="1204" t="s">
        <v>211</v>
      </c>
      <c r="H331" s="1198"/>
      <c r="I331" s="1198"/>
    </row>
    <row r="332" spans="1:9">
      <c r="A332" s="1203">
        <v>1144937076</v>
      </c>
      <c r="B332" s="1204" t="s">
        <v>584</v>
      </c>
      <c r="C332" s="1204" t="s">
        <v>369</v>
      </c>
      <c r="D332" s="1204" t="s">
        <v>373</v>
      </c>
      <c r="E332" s="1204" t="s">
        <v>123</v>
      </c>
      <c r="F332" s="1204" t="s">
        <v>226</v>
      </c>
      <c r="G332" s="1204" t="s">
        <v>225</v>
      </c>
      <c r="H332" s="1198"/>
      <c r="I332" s="1198"/>
    </row>
    <row r="333" spans="1:9">
      <c r="A333" s="1203">
        <v>1144987071</v>
      </c>
      <c r="B333" s="1204" t="s">
        <v>958</v>
      </c>
      <c r="C333" s="1204" t="s">
        <v>7</v>
      </c>
      <c r="D333" s="1204"/>
      <c r="E333" s="1204"/>
      <c r="F333" s="1204" t="s">
        <v>226</v>
      </c>
      <c r="G333" s="1204" t="s">
        <v>225</v>
      </c>
      <c r="H333" s="1198"/>
      <c r="I333" s="1198"/>
    </row>
    <row r="334" spans="1:9">
      <c r="A334" s="1203">
        <v>1145024296</v>
      </c>
      <c r="B334" s="1204" t="s">
        <v>1141</v>
      </c>
      <c r="C334" s="1204" t="s">
        <v>369</v>
      </c>
      <c r="D334" s="1204" t="s">
        <v>371</v>
      </c>
      <c r="E334" s="1204" t="s">
        <v>131</v>
      </c>
      <c r="F334" s="1204" t="s">
        <v>204</v>
      </c>
      <c r="G334" s="1204" t="s">
        <v>203</v>
      </c>
      <c r="H334" s="1198"/>
      <c r="I334" s="1198"/>
    </row>
    <row r="335" spans="1:9">
      <c r="A335" s="1203">
        <v>1145026770</v>
      </c>
      <c r="B335" s="1204" t="s">
        <v>829</v>
      </c>
      <c r="C335" s="1204" t="s">
        <v>367</v>
      </c>
      <c r="D335" s="1204" t="s">
        <v>820</v>
      </c>
      <c r="E335" s="1204" t="s">
        <v>137</v>
      </c>
      <c r="F335" s="1204" t="s">
        <v>218</v>
      </c>
      <c r="G335" s="1204" t="s">
        <v>217</v>
      </c>
      <c r="H335" s="1198"/>
      <c r="I335" s="1198"/>
    </row>
    <row r="336" spans="1:9">
      <c r="A336" s="1203">
        <v>1145030541</v>
      </c>
      <c r="B336" s="1204" t="s">
        <v>566</v>
      </c>
      <c r="C336" s="1204" t="s">
        <v>369</v>
      </c>
      <c r="D336" s="1204" t="s">
        <v>370</v>
      </c>
      <c r="E336" s="1204" t="s">
        <v>127</v>
      </c>
      <c r="F336" s="1204" t="s">
        <v>226</v>
      </c>
      <c r="G336" s="1204" t="s">
        <v>225</v>
      </c>
      <c r="H336" s="1198"/>
      <c r="I336" s="1198"/>
    </row>
    <row r="337" spans="1:9">
      <c r="A337" s="1203">
        <v>1145034600</v>
      </c>
      <c r="B337" s="1204" t="s">
        <v>1142</v>
      </c>
      <c r="C337" s="1204" t="s">
        <v>367</v>
      </c>
      <c r="D337" s="1204" t="s">
        <v>372</v>
      </c>
      <c r="E337" s="1204" t="s">
        <v>134</v>
      </c>
      <c r="F337" s="1204" t="s">
        <v>226</v>
      </c>
      <c r="G337" s="1204" t="s">
        <v>225</v>
      </c>
      <c r="H337" s="1198"/>
      <c r="I337" s="1198"/>
    </row>
    <row r="338" spans="1:9">
      <c r="A338" s="1203">
        <v>1145047412</v>
      </c>
      <c r="B338" s="1204" t="s">
        <v>912</v>
      </c>
      <c r="C338" s="1204" t="s">
        <v>369</v>
      </c>
      <c r="D338" s="1204" t="s">
        <v>820</v>
      </c>
      <c r="E338" s="1204" t="s">
        <v>137</v>
      </c>
      <c r="F338" s="1204" t="s">
        <v>212</v>
      </c>
      <c r="G338" s="1204" t="s">
        <v>211</v>
      </c>
      <c r="H338" s="1198"/>
      <c r="I338" s="1198"/>
    </row>
    <row r="339" spans="1:9">
      <c r="A339" s="1203">
        <v>1145052545</v>
      </c>
      <c r="B339" s="1204" t="s">
        <v>1352</v>
      </c>
      <c r="C339" s="1204" t="s">
        <v>7</v>
      </c>
      <c r="D339" s="1204"/>
      <c r="E339" s="1204"/>
      <c r="F339" s="1204" t="s">
        <v>218</v>
      </c>
      <c r="G339" s="1204" t="s">
        <v>217</v>
      </c>
      <c r="H339" s="1198"/>
      <c r="I339" s="1198"/>
    </row>
    <row r="340" spans="1:9">
      <c r="A340" s="1203">
        <v>1145078482</v>
      </c>
      <c r="B340" s="1204" t="s">
        <v>929</v>
      </c>
      <c r="C340" s="1204" t="s">
        <v>369</v>
      </c>
      <c r="D340" s="1204" t="s">
        <v>823</v>
      </c>
      <c r="E340" s="1204" t="s">
        <v>233</v>
      </c>
      <c r="F340" s="1204" t="s">
        <v>226</v>
      </c>
      <c r="G340" s="1204" t="s">
        <v>225</v>
      </c>
      <c r="H340" s="1198"/>
      <c r="I340" s="1198"/>
    </row>
    <row r="341" spans="1:9">
      <c r="A341" s="1203">
        <v>1145117900</v>
      </c>
      <c r="B341" s="1204" t="s">
        <v>931</v>
      </c>
      <c r="C341" s="1204" t="s">
        <v>369</v>
      </c>
      <c r="D341" s="1204" t="s">
        <v>823</v>
      </c>
      <c r="E341" s="1204" t="s">
        <v>233</v>
      </c>
      <c r="F341" s="1204" t="s">
        <v>226</v>
      </c>
      <c r="G341" s="1204" t="s">
        <v>225</v>
      </c>
      <c r="H341" s="1198"/>
      <c r="I341" s="1198"/>
    </row>
    <row r="342" spans="1:9">
      <c r="A342" s="1203">
        <v>1145228095</v>
      </c>
      <c r="B342" s="1204" t="s">
        <v>1143</v>
      </c>
      <c r="C342" s="1204" t="s">
        <v>367</v>
      </c>
      <c r="D342" s="1204" t="s">
        <v>373</v>
      </c>
      <c r="E342" s="1204" t="s">
        <v>123</v>
      </c>
      <c r="F342" s="1204" t="s">
        <v>226</v>
      </c>
      <c r="G342" s="1204" t="s">
        <v>225</v>
      </c>
      <c r="H342" s="1198"/>
      <c r="I342" s="1198"/>
    </row>
    <row r="343" spans="1:9">
      <c r="A343" s="1203">
        <v>1145230570</v>
      </c>
      <c r="B343" s="1204" t="s">
        <v>581</v>
      </c>
      <c r="C343" s="1204" t="s">
        <v>369</v>
      </c>
      <c r="D343" s="1204" t="s">
        <v>371</v>
      </c>
      <c r="E343" s="1204" t="s">
        <v>131</v>
      </c>
      <c r="F343" s="1204" t="s">
        <v>226</v>
      </c>
      <c r="G343" s="1204" t="s">
        <v>225</v>
      </c>
      <c r="H343" s="1198"/>
      <c r="I343" s="1198"/>
    </row>
    <row r="344" spans="1:9">
      <c r="A344" s="1203">
        <v>1145240090</v>
      </c>
      <c r="B344" s="1204" t="s">
        <v>882</v>
      </c>
      <c r="C344" s="1204" t="s">
        <v>369</v>
      </c>
      <c r="D344" s="1204" t="s">
        <v>838</v>
      </c>
      <c r="E344" s="1204" t="s">
        <v>136</v>
      </c>
      <c r="F344" s="1204" t="s">
        <v>202</v>
      </c>
      <c r="G344" s="1204" t="s">
        <v>201</v>
      </c>
      <c r="H344" s="1198"/>
      <c r="I344" s="1198"/>
    </row>
    <row r="345" spans="1:9">
      <c r="A345" s="1203">
        <v>1145278199</v>
      </c>
      <c r="B345" s="1204" t="s">
        <v>913</v>
      </c>
      <c r="C345" s="1204" t="s">
        <v>369</v>
      </c>
      <c r="D345" s="1204" t="s">
        <v>820</v>
      </c>
      <c r="E345" s="1204" t="s">
        <v>137</v>
      </c>
      <c r="F345" s="1204" t="s">
        <v>232</v>
      </c>
      <c r="G345" s="1204" t="s">
        <v>231</v>
      </c>
      <c r="H345" s="1198"/>
      <c r="I345" s="1198"/>
    </row>
    <row r="346" spans="1:9">
      <c r="A346" s="1203">
        <v>1145278314</v>
      </c>
      <c r="B346" s="1204" t="s">
        <v>1353</v>
      </c>
      <c r="C346" s="1204" t="s">
        <v>7</v>
      </c>
      <c r="D346" s="1204"/>
      <c r="E346" s="1204"/>
      <c r="F346" s="1204" t="s">
        <v>212</v>
      </c>
      <c r="G346" s="1204" t="s">
        <v>211</v>
      </c>
      <c r="H346" s="1198"/>
      <c r="I346" s="1198"/>
    </row>
    <row r="347" spans="1:9">
      <c r="A347" s="1203">
        <v>1145377744</v>
      </c>
      <c r="B347" s="1204" t="s">
        <v>1354</v>
      </c>
      <c r="C347" s="1204" t="s">
        <v>7</v>
      </c>
      <c r="D347" s="1204"/>
      <c r="E347" s="1204"/>
      <c r="F347" s="1204" t="s">
        <v>226</v>
      </c>
      <c r="G347" s="1204" t="s">
        <v>225</v>
      </c>
      <c r="H347" s="1198"/>
      <c r="I347" s="1198"/>
    </row>
    <row r="348" spans="1:9">
      <c r="A348" s="1203">
        <v>1145394202</v>
      </c>
      <c r="B348" s="1204" t="s">
        <v>385</v>
      </c>
      <c r="C348" s="1204" t="s">
        <v>369</v>
      </c>
      <c r="D348" s="1204" t="s">
        <v>368</v>
      </c>
      <c r="E348" s="1204" t="s">
        <v>138</v>
      </c>
      <c r="F348" s="1204" t="s">
        <v>200</v>
      </c>
      <c r="G348" s="1204" t="s">
        <v>199</v>
      </c>
      <c r="H348" s="1198"/>
      <c r="I348" s="1198"/>
    </row>
    <row r="349" spans="1:9">
      <c r="A349" s="1203">
        <v>1145440229</v>
      </c>
      <c r="B349" s="1204" t="s">
        <v>1144</v>
      </c>
      <c r="C349" s="1204" t="s">
        <v>369</v>
      </c>
      <c r="D349" s="1204" t="s">
        <v>373</v>
      </c>
      <c r="E349" s="1204" t="s">
        <v>123</v>
      </c>
      <c r="F349" s="1204" t="s">
        <v>222</v>
      </c>
      <c r="G349" s="1204" t="s">
        <v>221</v>
      </c>
      <c r="H349" s="1198"/>
      <c r="I349" s="1198"/>
    </row>
    <row r="350" spans="1:9">
      <c r="A350" s="1203">
        <v>1145454097</v>
      </c>
      <c r="B350" s="1204" t="s">
        <v>1145</v>
      </c>
      <c r="C350" s="1204" t="s">
        <v>369</v>
      </c>
      <c r="D350" s="1204" t="s">
        <v>371</v>
      </c>
      <c r="E350" s="1204" t="s">
        <v>131</v>
      </c>
      <c r="F350" s="1204" t="s">
        <v>226</v>
      </c>
      <c r="G350" s="1204" t="s">
        <v>225</v>
      </c>
      <c r="H350" s="1198"/>
      <c r="I350" s="1198"/>
    </row>
    <row r="351" spans="1:9">
      <c r="A351" s="1203">
        <v>1145464658</v>
      </c>
      <c r="B351" s="1204" t="s">
        <v>1355</v>
      </c>
      <c r="C351" s="1204" t="s">
        <v>7</v>
      </c>
      <c r="D351" s="1204"/>
      <c r="E351" s="1204"/>
      <c r="F351" s="1204" t="s">
        <v>230</v>
      </c>
      <c r="G351" s="1204" t="s">
        <v>229</v>
      </c>
      <c r="H351" s="1198"/>
      <c r="I351" s="1198"/>
    </row>
    <row r="352" spans="1:9">
      <c r="A352" s="1203">
        <v>1145471125</v>
      </c>
      <c r="B352" s="1204" t="s">
        <v>1146</v>
      </c>
      <c r="C352" s="1204" t="s">
        <v>369</v>
      </c>
      <c r="D352" s="1204" t="s">
        <v>368</v>
      </c>
      <c r="E352" s="1204" t="s">
        <v>138</v>
      </c>
      <c r="F352" s="1204" t="s">
        <v>212</v>
      </c>
      <c r="G352" s="1204" t="s">
        <v>211</v>
      </c>
      <c r="H352" s="1198"/>
      <c r="I352" s="1198"/>
    </row>
    <row r="353" spans="1:9">
      <c r="A353" s="1203">
        <v>1145545787</v>
      </c>
      <c r="B353" s="1204" t="s">
        <v>1147</v>
      </c>
      <c r="C353" s="1204" t="s">
        <v>369</v>
      </c>
      <c r="D353" s="1204" t="s">
        <v>370</v>
      </c>
      <c r="E353" s="1204" t="s">
        <v>127</v>
      </c>
      <c r="F353" s="1204" t="s">
        <v>226</v>
      </c>
      <c r="G353" s="1204" t="s">
        <v>225</v>
      </c>
      <c r="H353" s="1198"/>
      <c r="I353" s="1198"/>
    </row>
    <row r="354" spans="1:9">
      <c r="A354" s="1203">
        <v>1145593118</v>
      </c>
      <c r="B354" s="1204" t="s">
        <v>1148</v>
      </c>
      <c r="C354" s="1204" t="s">
        <v>367</v>
      </c>
      <c r="D354" s="1204" t="s">
        <v>368</v>
      </c>
      <c r="E354" s="1204" t="s">
        <v>138</v>
      </c>
      <c r="F354" s="1204" t="s">
        <v>222</v>
      </c>
      <c r="G354" s="1204" t="s">
        <v>221</v>
      </c>
      <c r="H354" s="1198"/>
      <c r="I354" s="1198"/>
    </row>
    <row r="355" spans="1:9">
      <c r="A355" s="1203">
        <v>1145690070</v>
      </c>
      <c r="B355" s="1204" t="s">
        <v>853</v>
      </c>
      <c r="C355" s="1204" t="s">
        <v>369</v>
      </c>
      <c r="D355" s="1204" t="s">
        <v>820</v>
      </c>
      <c r="E355" s="1204" t="s">
        <v>137</v>
      </c>
      <c r="F355" s="1204" t="s">
        <v>226</v>
      </c>
      <c r="G355" s="1204" t="s">
        <v>225</v>
      </c>
      <c r="H355" s="1198"/>
      <c r="I355" s="1198"/>
    </row>
    <row r="356" spans="1:9">
      <c r="A356" s="1203">
        <v>1145719515</v>
      </c>
      <c r="B356" s="1204" t="s">
        <v>1149</v>
      </c>
      <c r="C356" s="1204" t="s">
        <v>369</v>
      </c>
      <c r="D356" s="1204" t="s">
        <v>828</v>
      </c>
      <c r="E356" s="1204" t="s">
        <v>109</v>
      </c>
      <c r="F356" s="1204" t="s">
        <v>226</v>
      </c>
      <c r="G356" s="1204" t="s">
        <v>225</v>
      </c>
      <c r="H356" s="1198"/>
      <c r="I356" s="1198"/>
    </row>
    <row r="357" spans="1:9">
      <c r="A357" s="1203">
        <v>1145894730</v>
      </c>
      <c r="B357" s="1204" t="s">
        <v>1150</v>
      </c>
      <c r="C357" s="1204" t="s">
        <v>369</v>
      </c>
      <c r="D357" s="1204" t="s">
        <v>371</v>
      </c>
      <c r="E357" s="1204" t="s">
        <v>131</v>
      </c>
      <c r="F357" s="1204" t="s">
        <v>226</v>
      </c>
      <c r="G357" s="1204" t="s">
        <v>225</v>
      </c>
      <c r="H357" s="1198"/>
      <c r="I357" s="1198"/>
    </row>
    <row r="358" spans="1:9">
      <c r="A358" s="1203">
        <v>1145919206</v>
      </c>
      <c r="B358" s="1204" t="s">
        <v>1356</v>
      </c>
      <c r="C358" s="1204" t="s">
        <v>7</v>
      </c>
      <c r="D358" s="1204"/>
      <c r="E358" s="1204"/>
      <c r="F358" s="1204" t="s">
        <v>204</v>
      </c>
      <c r="G358" s="1204" t="s">
        <v>203</v>
      </c>
      <c r="H358" s="1198"/>
      <c r="I358" s="1198"/>
    </row>
    <row r="359" spans="1:9">
      <c r="A359" s="1203">
        <v>1146010955</v>
      </c>
      <c r="B359" s="1204" t="s">
        <v>1151</v>
      </c>
      <c r="C359" s="1204" t="s">
        <v>369</v>
      </c>
      <c r="D359" s="1204" t="s">
        <v>370</v>
      </c>
      <c r="E359" s="1204" t="s">
        <v>127</v>
      </c>
      <c r="F359" s="1204" t="s">
        <v>204</v>
      </c>
      <c r="G359" s="1204" t="s">
        <v>203</v>
      </c>
      <c r="H359" s="1198"/>
      <c r="I359" s="1198"/>
    </row>
    <row r="360" spans="1:9">
      <c r="A360" s="1203">
        <v>1146039723</v>
      </c>
      <c r="B360" s="1204" t="s">
        <v>842</v>
      </c>
      <c r="C360" s="1204" t="s">
        <v>369</v>
      </c>
      <c r="D360" s="1204" t="s">
        <v>823</v>
      </c>
      <c r="E360" s="1204" t="s">
        <v>233</v>
      </c>
      <c r="F360" s="1204" t="s">
        <v>226</v>
      </c>
      <c r="G360" s="1204" t="s">
        <v>225</v>
      </c>
      <c r="H360" s="1198"/>
      <c r="I360" s="1198"/>
    </row>
    <row r="361" spans="1:9">
      <c r="A361" s="1203">
        <v>1146067617</v>
      </c>
      <c r="B361" s="1204" t="s">
        <v>454</v>
      </c>
      <c r="C361" s="1204" t="s">
        <v>369</v>
      </c>
      <c r="D361" s="1204" t="s">
        <v>373</v>
      </c>
      <c r="E361" s="1204" t="s">
        <v>123</v>
      </c>
      <c r="F361" s="1204" t="s">
        <v>226</v>
      </c>
      <c r="G361" s="1204" t="s">
        <v>225</v>
      </c>
      <c r="H361" s="1198"/>
      <c r="I361" s="1198"/>
    </row>
    <row r="362" spans="1:9">
      <c r="A362" s="1203">
        <v>1146135414</v>
      </c>
      <c r="B362" s="1204" t="s">
        <v>934</v>
      </c>
      <c r="C362" s="1204" t="s">
        <v>369</v>
      </c>
      <c r="D362" s="1204" t="s">
        <v>820</v>
      </c>
      <c r="E362" s="1204" t="s">
        <v>137</v>
      </c>
      <c r="F362" s="1204" t="s">
        <v>232</v>
      </c>
      <c r="G362" s="1204" t="s">
        <v>231</v>
      </c>
      <c r="H362" s="1198"/>
      <c r="I362" s="1198"/>
    </row>
    <row r="363" spans="1:9">
      <c r="A363" s="1203">
        <v>1146225553</v>
      </c>
      <c r="B363" s="1204" t="s">
        <v>609</v>
      </c>
      <c r="C363" s="1204" t="s">
        <v>369</v>
      </c>
      <c r="D363" s="1204" t="s">
        <v>371</v>
      </c>
      <c r="E363" s="1204" t="s">
        <v>131</v>
      </c>
      <c r="F363" s="1204" t="s">
        <v>226</v>
      </c>
      <c r="G363" s="1204" t="s">
        <v>225</v>
      </c>
      <c r="H363" s="1198"/>
      <c r="I363" s="1198"/>
    </row>
    <row r="364" spans="1:9">
      <c r="A364" s="1203">
        <v>1146231288</v>
      </c>
      <c r="B364" s="1204" t="s">
        <v>539</v>
      </c>
      <c r="C364" s="1204" t="s">
        <v>367</v>
      </c>
      <c r="D364" s="1204" t="s">
        <v>370</v>
      </c>
      <c r="E364" s="1204" t="s">
        <v>127</v>
      </c>
      <c r="F364" s="1204" t="s">
        <v>226</v>
      </c>
      <c r="G364" s="1204" t="s">
        <v>225</v>
      </c>
      <c r="H364" s="1198"/>
      <c r="I364" s="1198"/>
    </row>
    <row r="365" spans="1:9">
      <c r="A365" s="1203">
        <v>1146248589</v>
      </c>
      <c r="B365" s="1204" t="s">
        <v>512</v>
      </c>
      <c r="C365" s="1204" t="s">
        <v>367</v>
      </c>
      <c r="D365" s="1204" t="s">
        <v>370</v>
      </c>
      <c r="E365" s="1204" t="s">
        <v>127</v>
      </c>
      <c r="F365" s="1204" t="s">
        <v>226</v>
      </c>
      <c r="G365" s="1204" t="s">
        <v>225</v>
      </c>
      <c r="H365" s="1198"/>
      <c r="I365" s="1198"/>
    </row>
    <row r="366" spans="1:9">
      <c r="A366" s="1203">
        <v>1146255097</v>
      </c>
      <c r="B366" s="1204" t="s">
        <v>640</v>
      </c>
      <c r="C366" s="1204" t="s">
        <v>367</v>
      </c>
      <c r="D366" s="1204" t="s">
        <v>373</v>
      </c>
      <c r="E366" s="1204" t="s">
        <v>123</v>
      </c>
      <c r="F366" s="1204" t="s">
        <v>226</v>
      </c>
      <c r="G366" s="1204" t="s">
        <v>225</v>
      </c>
      <c r="H366" s="1198"/>
      <c r="I366" s="1198"/>
    </row>
    <row r="367" spans="1:9">
      <c r="A367" s="1203">
        <v>1146269577</v>
      </c>
      <c r="B367" s="1204" t="s">
        <v>1357</v>
      </c>
      <c r="C367" s="1204" t="s">
        <v>7</v>
      </c>
      <c r="D367" s="1204"/>
      <c r="E367" s="1204"/>
      <c r="F367" s="1204" t="s">
        <v>216</v>
      </c>
      <c r="G367" s="1204" t="s">
        <v>215</v>
      </c>
      <c r="H367" s="1198"/>
      <c r="I367" s="1198"/>
    </row>
    <row r="368" spans="1:9">
      <c r="A368" s="1203">
        <v>1146372926</v>
      </c>
      <c r="B368" s="1204" t="s">
        <v>1152</v>
      </c>
      <c r="C368" s="1204" t="s">
        <v>369</v>
      </c>
      <c r="D368" s="1204" t="s">
        <v>371</v>
      </c>
      <c r="E368" s="1204" t="s">
        <v>131</v>
      </c>
      <c r="F368" s="1204" t="s">
        <v>226</v>
      </c>
      <c r="G368" s="1204" t="s">
        <v>225</v>
      </c>
      <c r="H368" s="1198"/>
      <c r="I368" s="1198"/>
    </row>
    <row r="369" spans="1:9">
      <c r="A369" s="1203">
        <v>1146385985</v>
      </c>
      <c r="B369" s="1204" t="s">
        <v>875</v>
      </c>
      <c r="C369" s="1204" t="s">
        <v>369</v>
      </c>
      <c r="D369" s="1204" t="s">
        <v>828</v>
      </c>
      <c r="E369" s="1204" t="s">
        <v>109</v>
      </c>
      <c r="F369" s="1204" t="s">
        <v>226</v>
      </c>
      <c r="G369" s="1204" t="s">
        <v>225</v>
      </c>
      <c r="H369" s="1198"/>
      <c r="I369" s="1198"/>
    </row>
    <row r="370" spans="1:9">
      <c r="A370" s="1203">
        <v>1146388476</v>
      </c>
      <c r="B370" s="1204" t="s">
        <v>1153</v>
      </c>
      <c r="C370" s="1204" t="s">
        <v>369</v>
      </c>
      <c r="D370" s="1204" t="s">
        <v>374</v>
      </c>
      <c r="E370" s="1204" t="s">
        <v>102</v>
      </c>
      <c r="F370" s="1204" t="s">
        <v>204</v>
      </c>
      <c r="G370" s="1204" t="s">
        <v>203</v>
      </c>
      <c r="H370" s="1198"/>
      <c r="I370" s="1198"/>
    </row>
    <row r="371" spans="1:9">
      <c r="A371" s="1203">
        <v>1146425799</v>
      </c>
      <c r="B371" s="1204" t="s">
        <v>909</v>
      </c>
      <c r="C371" s="1204" t="s">
        <v>369</v>
      </c>
      <c r="D371" s="1204" t="s">
        <v>820</v>
      </c>
      <c r="E371" s="1204" t="s">
        <v>137</v>
      </c>
      <c r="F371" s="1204" t="s">
        <v>226</v>
      </c>
      <c r="G371" s="1204" t="s">
        <v>225</v>
      </c>
      <c r="H371" s="1198"/>
      <c r="I371" s="1198"/>
    </row>
    <row r="372" spans="1:9">
      <c r="A372" s="1203">
        <v>1146442745</v>
      </c>
      <c r="B372" s="1204" t="s">
        <v>360</v>
      </c>
      <c r="C372" s="1204" t="s">
        <v>367</v>
      </c>
      <c r="D372" s="1204" t="s">
        <v>368</v>
      </c>
      <c r="E372" s="1204" t="s">
        <v>138</v>
      </c>
      <c r="F372" s="1204" t="s">
        <v>210</v>
      </c>
      <c r="G372" s="1204" t="s">
        <v>209</v>
      </c>
      <c r="H372" s="1198"/>
      <c r="I372" s="1198"/>
    </row>
    <row r="373" spans="1:9">
      <c r="A373" s="1203">
        <v>1146580601</v>
      </c>
      <c r="B373" s="1204" t="s">
        <v>879</v>
      </c>
      <c r="C373" s="1204" t="s">
        <v>369</v>
      </c>
      <c r="D373" s="1204" t="s">
        <v>820</v>
      </c>
      <c r="E373" s="1204" t="s">
        <v>137</v>
      </c>
      <c r="F373" s="1204" t="s">
        <v>222</v>
      </c>
      <c r="G373" s="1204" t="s">
        <v>221</v>
      </c>
      <c r="H373" s="1198"/>
      <c r="I373" s="1198"/>
    </row>
    <row r="374" spans="1:9">
      <c r="A374" s="1203">
        <v>1146587580</v>
      </c>
      <c r="B374" s="1204" t="s">
        <v>1154</v>
      </c>
      <c r="C374" s="1204" t="s">
        <v>369</v>
      </c>
      <c r="D374" s="1204" t="s">
        <v>370</v>
      </c>
      <c r="E374" s="1204" t="s">
        <v>127</v>
      </c>
      <c r="F374" s="1204" t="s">
        <v>226</v>
      </c>
      <c r="G374" s="1204" t="s">
        <v>225</v>
      </c>
      <c r="H374" s="1198"/>
      <c r="I374" s="1198"/>
    </row>
    <row r="375" spans="1:9">
      <c r="A375" s="1203">
        <v>1146614673</v>
      </c>
      <c r="B375" s="1204" t="s">
        <v>765</v>
      </c>
      <c r="C375" s="1204" t="s">
        <v>7</v>
      </c>
      <c r="D375" s="1204"/>
      <c r="E375" s="1204"/>
      <c r="F375" s="1204" t="s">
        <v>204</v>
      </c>
      <c r="G375" s="1204" t="s">
        <v>203</v>
      </c>
      <c r="H375" s="1198"/>
      <c r="I375" s="1198"/>
    </row>
    <row r="376" spans="1:9">
      <c r="A376" s="1203">
        <v>1146634176</v>
      </c>
      <c r="B376" s="1204" t="s">
        <v>1155</v>
      </c>
      <c r="C376" s="1204" t="s">
        <v>369</v>
      </c>
      <c r="D376" s="1204" t="s">
        <v>370</v>
      </c>
      <c r="E376" s="1204" t="s">
        <v>127</v>
      </c>
      <c r="F376" s="1204" t="s">
        <v>200</v>
      </c>
      <c r="G376" s="1204" t="s">
        <v>199</v>
      </c>
      <c r="H376" s="1198"/>
      <c r="I376" s="1198"/>
    </row>
    <row r="377" spans="1:9">
      <c r="A377" s="1203">
        <v>1146668919</v>
      </c>
      <c r="B377" s="1204" t="s">
        <v>1156</v>
      </c>
      <c r="C377" s="1204" t="s">
        <v>369</v>
      </c>
      <c r="D377" s="1204" t="s">
        <v>368</v>
      </c>
      <c r="E377" s="1204" t="s">
        <v>138</v>
      </c>
      <c r="F377" s="1204" t="s">
        <v>226</v>
      </c>
      <c r="G377" s="1204" t="s">
        <v>225</v>
      </c>
      <c r="H377" s="1198"/>
      <c r="I377" s="1198"/>
    </row>
    <row r="378" spans="1:9">
      <c r="A378" s="1203">
        <v>1146672325</v>
      </c>
      <c r="B378" s="1204" t="s">
        <v>651</v>
      </c>
      <c r="C378" s="1204" t="s">
        <v>369</v>
      </c>
      <c r="D378" s="1204" t="s">
        <v>371</v>
      </c>
      <c r="E378" s="1204" t="s">
        <v>131</v>
      </c>
      <c r="F378" s="1204" t="s">
        <v>226</v>
      </c>
      <c r="G378" s="1204" t="s">
        <v>225</v>
      </c>
      <c r="H378" s="1198"/>
      <c r="I378" s="1198"/>
    </row>
    <row r="379" spans="1:9">
      <c r="A379" s="1203">
        <v>1146726618</v>
      </c>
      <c r="B379" s="1204" t="s">
        <v>924</v>
      </c>
      <c r="C379" s="1204" t="s">
        <v>369</v>
      </c>
      <c r="D379" s="1204" t="s">
        <v>828</v>
      </c>
      <c r="E379" s="1204" t="s">
        <v>109</v>
      </c>
      <c r="F379" s="1204" t="s">
        <v>226</v>
      </c>
      <c r="G379" s="1204" t="s">
        <v>225</v>
      </c>
      <c r="H379" s="1198"/>
      <c r="I379" s="1198"/>
    </row>
    <row r="380" spans="1:9">
      <c r="A380" s="1203">
        <v>1146759767</v>
      </c>
      <c r="B380" s="1204" t="s">
        <v>1358</v>
      </c>
      <c r="C380" s="1204" t="s">
        <v>7</v>
      </c>
      <c r="D380" s="1204"/>
      <c r="E380" s="1204"/>
      <c r="F380" s="1204" t="s">
        <v>226</v>
      </c>
      <c r="G380" s="1204" t="s">
        <v>225</v>
      </c>
      <c r="H380" s="1198"/>
      <c r="I380" s="1198"/>
    </row>
    <row r="381" spans="1:9">
      <c r="A381" s="1203">
        <v>1146795688</v>
      </c>
      <c r="B381" s="1204" t="s">
        <v>653</v>
      </c>
      <c r="C381" s="1204" t="s">
        <v>369</v>
      </c>
      <c r="D381" s="1204" t="s">
        <v>370</v>
      </c>
      <c r="E381" s="1204" t="s">
        <v>127</v>
      </c>
      <c r="F381" s="1204" t="s">
        <v>226</v>
      </c>
      <c r="G381" s="1204" t="s">
        <v>225</v>
      </c>
      <c r="H381" s="1198"/>
      <c r="I381" s="1198"/>
    </row>
    <row r="382" spans="1:9">
      <c r="A382" s="1203">
        <v>1146804514</v>
      </c>
      <c r="B382" s="1204" t="s">
        <v>1359</v>
      </c>
      <c r="C382" s="1204" t="s">
        <v>7</v>
      </c>
      <c r="D382" s="1204"/>
      <c r="E382" s="1204"/>
      <c r="F382" s="1204" t="s">
        <v>226</v>
      </c>
      <c r="G382" s="1204" t="s">
        <v>225</v>
      </c>
      <c r="H382" s="1198"/>
      <c r="I382" s="1198"/>
    </row>
    <row r="383" spans="1:9">
      <c r="A383" s="1203">
        <v>1146815445</v>
      </c>
      <c r="B383" s="1204" t="s">
        <v>1360</v>
      </c>
      <c r="C383" s="1204" t="s">
        <v>7</v>
      </c>
      <c r="D383" s="1204"/>
      <c r="E383" s="1204"/>
      <c r="F383" s="1204" t="s">
        <v>226</v>
      </c>
      <c r="G383" s="1204" t="s">
        <v>225</v>
      </c>
      <c r="H383" s="1198"/>
      <c r="I383" s="1198"/>
    </row>
    <row r="384" spans="1:9">
      <c r="A384" s="1203">
        <v>1146816799</v>
      </c>
      <c r="B384" s="1204" t="s">
        <v>861</v>
      </c>
      <c r="C384" s="1204" t="s">
        <v>369</v>
      </c>
      <c r="D384" s="1204" t="s">
        <v>368</v>
      </c>
      <c r="E384" s="1204" t="s">
        <v>138</v>
      </c>
      <c r="F384" s="1204" t="s">
        <v>222</v>
      </c>
      <c r="G384" s="1204" t="s">
        <v>221</v>
      </c>
      <c r="H384" s="1198"/>
      <c r="I384" s="1198"/>
    </row>
    <row r="385" spans="1:9">
      <c r="A385" s="1203">
        <v>1146820874</v>
      </c>
      <c r="B385" s="1204" t="s">
        <v>500</v>
      </c>
      <c r="C385" s="1204" t="s">
        <v>367</v>
      </c>
      <c r="D385" s="1204" t="s">
        <v>371</v>
      </c>
      <c r="E385" s="1204" t="s">
        <v>131</v>
      </c>
      <c r="F385" s="1204" t="s">
        <v>204</v>
      </c>
      <c r="G385" s="1204" t="s">
        <v>203</v>
      </c>
      <c r="H385" s="1198"/>
      <c r="I385" s="1198"/>
    </row>
    <row r="386" spans="1:9">
      <c r="A386" s="1203">
        <v>1146942405</v>
      </c>
      <c r="B386" s="1204" t="s">
        <v>408</v>
      </c>
      <c r="C386" s="1204" t="s">
        <v>367</v>
      </c>
      <c r="D386" s="1204" t="s">
        <v>368</v>
      </c>
      <c r="E386" s="1204" t="s">
        <v>138</v>
      </c>
      <c r="F386" s="1204" t="s">
        <v>226</v>
      </c>
      <c r="G386" s="1204" t="s">
        <v>225</v>
      </c>
      <c r="H386" s="1198"/>
      <c r="I386" s="1198"/>
    </row>
    <row r="387" spans="1:9">
      <c r="A387" s="1203">
        <v>1146961868</v>
      </c>
      <c r="B387" s="1204" t="s">
        <v>869</v>
      </c>
      <c r="C387" s="1204" t="s">
        <v>369</v>
      </c>
      <c r="D387" s="1204" t="s">
        <v>820</v>
      </c>
      <c r="E387" s="1204" t="s">
        <v>137</v>
      </c>
      <c r="F387" s="1204" t="s">
        <v>204</v>
      </c>
      <c r="G387" s="1204" t="s">
        <v>203</v>
      </c>
      <c r="H387" s="1198"/>
      <c r="I387" s="1198"/>
    </row>
    <row r="388" spans="1:9">
      <c r="A388" s="1203">
        <v>1147022561</v>
      </c>
      <c r="B388" s="1204" t="s">
        <v>1361</v>
      </c>
      <c r="C388" s="1204" t="s">
        <v>7</v>
      </c>
      <c r="D388" s="1204"/>
      <c r="E388" s="1204"/>
      <c r="F388" s="1204" t="s">
        <v>226</v>
      </c>
      <c r="G388" s="1204" t="s">
        <v>225</v>
      </c>
      <c r="H388" s="1198"/>
      <c r="I388" s="1198"/>
    </row>
    <row r="389" spans="1:9">
      <c r="A389" s="1203">
        <v>1147049291</v>
      </c>
      <c r="B389" s="1204" t="s">
        <v>579</v>
      </c>
      <c r="C389" s="1204" t="s">
        <v>369</v>
      </c>
      <c r="D389" s="1204" t="s">
        <v>371</v>
      </c>
      <c r="E389" s="1204" t="s">
        <v>131</v>
      </c>
      <c r="F389" s="1204" t="s">
        <v>226</v>
      </c>
      <c r="G389" s="1204" t="s">
        <v>225</v>
      </c>
      <c r="H389" s="1198"/>
      <c r="I389" s="1198"/>
    </row>
    <row r="390" spans="1:9">
      <c r="A390" s="1203">
        <v>1147063987</v>
      </c>
      <c r="B390" s="1204" t="s">
        <v>1157</v>
      </c>
      <c r="C390" s="1204" t="s">
        <v>369</v>
      </c>
      <c r="D390" s="1204" t="s">
        <v>371</v>
      </c>
      <c r="E390" s="1204" t="s">
        <v>131</v>
      </c>
      <c r="F390" s="1204" t="s">
        <v>226</v>
      </c>
      <c r="G390" s="1204" t="s">
        <v>225</v>
      </c>
      <c r="H390" s="1198"/>
      <c r="I390" s="1198"/>
    </row>
    <row r="391" spans="1:9">
      <c r="A391" s="1203">
        <v>1147077052</v>
      </c>
      <c r="B391" s="1204" t="s">
        <v>1362</v>
      </c>
      <c r="C391" s="1204" t="s">
        <v>7</v>
      </c>
      <c r="D391" s="1204"/>
      <c r="E391" s="1204"/>
      <c r="F391" s="1204" t="s">
        <v>226</v>
      </c>
      <c r="G391" s="1204" t="s">
        <v>225</v>
      </c>
      <c r="H391" s="1198"/>
      <c r="I391" s="1198"/>
    </row>
    <row r="392" spans="1:9">
      <c r="A392" s="1203">
        <v>1147155916</v>
      </c>
      <c r="B392" s="1204" t="s">
        <v>813</v>
      </c>
      <c r="C392" s="1204" t="s">
        <v>369</v>
      </c>
      <c r="D392" s="1204" t="s">
        <v>411</v>
      </c>
      <c r="E392" s="1204" t="s">
        <v>101</v>
      </c>
      <c r="F392" s="1204" t="s">
        <v>226</v>
      </c>
      <c r="G392" s="1204" t="s">
        <v>225</v>
      </c>
      <c r="H392" s="1198"/>
      <c r="I392" s="1198"/>
    </row>
    <row r="393" spans="1:9">
      <c r="A393" s="1203">
        <v>1147238225</v>
      </c>
      <c r="B393" s="1204" t="s">
        <v>784</v>
      </c>
      <c r="C393" s="1204" t="s">
        <v>367</v>
      </c>
      <c r="D393" s="1204" t="s">
        <v>372</v>
      </c>
      <c r="E393" s="1204" t="s">
        <v>134</v>
      </c>
      <c r="F393" s="1204" t="s">
        <v>208</v>
      </c>
      <c r="G393" s="1204" t="s">
        <v>207</v>
      </c>
      <c r="H393" s="1198"/>
      <c r="I393" s="1198"/>
    </row>
    <row r="394" spans="1:9">
      <c r="A394" s="1203">
        <v>1147278783</v>
      </c>
      <c r="B394" s="1204" t="s">
        <v>1363</v>
      </c>
      <c r="C394" s="1204" t="s">
        <v>7</v>
      </c>
      <c r="D394" s="1204"/>
      <c r="E394" s="1204"/>
      <c r="F394" s="1204" t="s">
        <v>226</v>
      </c>
      <c r="G394" s="1204" t="s">
        <v>225</v>
      </c>
      <c r="H394" s="1198"/>
      <c r="I394" s="1198"/>
    </row>
    <row r="395" spans="1:9">
      <c r="A395" s="1203">
        <v>1147293287</v>
      </c>
      <c r="B395" s="1204" t="s">
        <v>1158</v>
      </c>
      <c r="C395" s="1204" t="s">
        <v>369</v>
      </c>
      <c r="D395" s="1204" t="s">
        <v>370</v>
      </c>
      <c r="E395" s="1204" t="s">
        <v>127</v>
      </c>
      <c r="F395" s="1204" t="s">
        <v>226</v>
      </c>
      <c r="G395" s="1204" t="s">
        <v>225</v>
      </c>
      <c r="H395" s="1198"/>
      <c r="I395" s="1198"/>
    </row>
    <row r="396" spans="1:9">
      <c r="A396" s="1203">
        <v>1147322458</v>
      </c>
      <c r="B396" s="1204" t="s">
        <v>1159</v>
      </c>
      <c r="C396" s="1204" t="s">
        <v>369</v>
      </c>
      <c r="D396" s="1204" t="s">
        <v>371</v>
      </c>
      <c r="E396" s="1204" t="s">
        <v>131</v>
      </c>
      <c r="F396" s="1204" t="s">
        <v>226</v>
      </c>
      <c r="G396" s="1204" t="s">
        <v>225</v>
      </c>
      <c r="H396" s="1198"/>
      <c r="I396" s="1198"/>
    </row>
    <row r="397" spans="1:9">
      <c r="A397" s="1203">
        <v>1147330097</v>
      </c>
      <c r="B397" s="1204" t="s">
        <v>873</v>
      </c>
      <c r="C397" s="1204" t="s">
        <v>369</v>
      </c>
      <c r="D397" s="1204" t="s">
        <v>820</v>
      </c>
      <c r="E397" s="1204" t="s">
        <v>137</v>
      </c>
      <c r="F397" s="1204" t="s">
        <v>226</v>
      </c>
      <c r="G397" s="1204" t="s">
        <v>225</v>
      </c>
      <c r="H397" s="1198"/>
      <c r="I397" s="1198"/>
    </row>
    <row r="398" spans="1:9">
      <c r="A398" s="1203">
        <v>1147435029</v>
      </c>
      <c r="B398" s="1204" t="s">
        <v>438</v>
      </c>
      <c r="C398" s="1204" t="s">
        <v>369</v>
      </c>
      <c r="D398" s="1204" t="s">
        <v>370</v>
      </c>
      <c r="E398" s="1204" t="s">
        <v>127</v>
      </c>
      <c r="F398" s="1204" t="s">
        <v>226</v>
      </c>
      <c r="G398" s="1204" t="s">
        <v>225</v>
      </c>
      <c r="H398" s="1198"/>
      <c r="I398" s="1198"/>
    </row>
    <row r="399" spans="1:9">
      <c r="A399" s="1203">
        <v>1147451869</v>
      </c>
      <c r="B399" s="1204" t="s">
        <v>393</v>
      </c>
      <c r="C399" s="1204" t="s">
        <v>369</v>
      </c>
      <c r="D399" s="1204" t="s">
        <v>368</v>
      </c>
      <c r="E399" s="1204" t="s">
        <v>138</v>
      </c>
      <c r="F399" s="1204" t="s">
        <v>208</v>
      </c>
      <c r="G399" s="1204" t="s">
        <v>207</v>
      </c>
      <c r="H399" s="1198"/>
      <c r="I399" s="1198"/>
    </row>
    <row r="400" spans="1:9">
      <c r="A400" s="1203">
        <v>1147494430</v>
      </c>
      <c r="B400" s="1204" t="s">
        <v>832</v>
      </c>
      <c r="C400" s="1204" t="s">
        <v>367</v>
      </c>
      <c r="D400" s="1204" t="s">
        <v>828</v>
      </c>
      <c r="E400" s="1204" t="s">
        <v>109</v>
      </c>
      <c r="F400" s="1204" t="s">
        <v>226</v>
      </c>
      <c r="G400" s="1204" t="s">
        <v>225</v>
      </c>
      <c r="H400" s="1198"/>
      <c r="I400" s="1198"/>
    </row>
    <row r="401" spans="1:9">
      <c r="A401" s="1203">
        <v>1147507546</v>
      </c>
      <c r="B401" s="1204" t="s">
        <v>1160</v>
      </c>
      <c r="C401" s="1204" t="s">
        <v>369</v>
      </c>
      <c r="D401" s="1204" t="s">
        <v>370</v>
      </c>
      <c r="E401" s="1204" t="s">
        <v>127</v>
      </c>
      <c r="F401" s="1204" t="s">
        <v>226</v>
      </c>
      <c r="G401" s="1204" t="s">
        <v>225</v>
      </c>
      <c r="H401" s="1198"/>
      <c r="I401" s="1198"/>
    </row>
    <row r="402" spans="1:9">
      <c r="A402" s="1203">
        <v>1147529003</v>
      </c>
      <c r="B402" s="1204" t="s">
        <v>1161</v>
      </c>
      <c r="C402" s="1204" t="s">
        <v>369</v>
      </c>
      <c r="D402" s="1204" t="s">
        <v>371</v>
      </c>
      <c r="E402" s="1204" t="s">
        <v>131</v>
      </c>
      <c r="F402" s="1204" t="s">
        <v>204</v>
      </c>
      <c r="G402" s="1204" t="s">
        <v>203</v>
      </c>
      <c r="H402" s="1198"/>
      <c r="I402" s="1198"/>
    </row>
    <row r="403" spans="1:9">
      <c r="A403" s="1203">
        <v>1147576400</v>
      </c>
      <c r="B403" s="1204" t="s">
        <v>1162</v>
      </c>
      <c r="C403" s="1204" t="s">
        <v>369</v>
      </c>
      <c r="D403" s="1204" t="s">
        <v>370</v>
      </c>
      <c r="E403" s="1204" t="s">
        <v>127</v>
      </c>
      <c r="F403" s="1204" t="s">
        <v>226</v>
      </c>
      <c r="G403" s="1204" t="s">
        <v>225</v>
      </c>
      <c r="H403" s="1198"/>
      <c r="I403" s="1198"/>
    </row>
    <row r="404" spans="1:9">
      <c r="A404" s="1203">
        <v>1147657671</v>
      </c>
      <c r="B404" s="1204" t="s">
        <v>1163</v>
      </c>
      <c r="C404" s="1204" t="s">
        <v>369</v>
      </c>
      <c r="D404" s="1204" t="s">
        <v>368</v>
      </c>
      <c r="E404" s="1204" t="s">
        <v>138</v>
      </c>
      <c r="F404" s="1204" t="s">
        <v>206</v>
      </c>
      <c r="G404" s="1204" t="s">
        <v>205</v>
      </c>
      <c r="H404" s="1198"/>
      <c r="I404" s="1198"/>
    </row>
    <row r="405" spans="1:9">
      <c r="A405" s="1203">
        <v>1147708912</v>
      </c>
      <c r="B405" s="1204" t="s">
        <v>1164</v>
      </c>
      <c r="C405" s="1204" t="s">
        <v>369</v>
      </c>
      <c r="D405" s="1204" t="s">
        <v>368</v>
      </c>
      <c r="E405" s="1204" t="s">
        <v>138</v>
      </c>
      <c r="F405" s="1204" t="s">
        <v>214</v>
      </c>
      <c r="G405" s="1204" t="s">
        <v>213</v>
      </c>
      <c r="H405" s="1198"/>
      <c r="I405" s="1198"/>
    </row>
    <row r="406" spans="1:9">
      <c r="A406" s="1203">
        <v>1147723812</v>
      </c>
      <c r="B406" s="1204" t="s">
        <v>1165</v>
      </c>
      <c r="C406" s="1204" t="s">
        <v>369</v>
      </c>
      <c r="D406" s="1204" t="s">
        <v>371</v>
      </c>
      <c r="E406" s="1204" t="s">
        <v>131</v>
      </c>
      <c r="F406" s="1204" t="s">
        <v>226</v>
      </c>
      <c r="G406" s="1204" t="s">
        <v>225</v>
      </c>
      <c r="H406" s="1198"/>
      <c r="I406" s="1198"/>
    </row>
    <row r="407" spans="1:9">
      <c r="A407" s="1203">
        <v>1147724760</v>
      </c>
      <c r="B407" s="1204" t="s">
        <v>1166</v>
      </c>
      <c r="C407" s="1204" t="s">
        <v>367</v>
      </c>
      <c r="D407" s="1204" t="s">
        <v>823</v>
      </c>
      <c r="E407" s="1204" t="s">
        <v>233</v>
      </c>
      <c r="F407" s="1204" t="s">
        <v>226</v>
      </c>
      <c r="G407" s="1204" t="s">
        <v>225</v>
      </c>
      <c r="H407" s="1198"/>
      <c r="I407" s="1198"/>
    </row>
    <row r="408" spans="1:9">
      <c r="A408" s="1203">
        <v>1147738398</v>
      </c>
      <c r="B408" s="1204" t="s">
        <v>1167</v>
      </c>
      <c r="C408" s="1204" t="s">
        <v>367</v>
      </c>
      <c r="D408" s="1204" t="s">
        <v>368</v>
      </c>
      <c r="E408" s="1204" t="s">
        <v>138</v>
      </c>
      <c r="F408" s="1204" t="s">
        <v>202</v>
      </c>
      <c r="G408" s="1204" t="s">
        <v>201</v>
      </c>
      <c r="H408" s="1198"/>
      <c r="I408" s="1198"/>
    </row>
    <row r="409" spans="1:9">
      <c r="A409" s="1203">
        <v>1147790001</v>
      </c>
      <c r="B409" s="1204" t="s">
        <v>876</v>
      </c>
      <c r="C409" s="1204" t="s">
        <v>369</v>
      </c>
      <c r="D409" s="1204" t="s">
        <v>820</v>
      </c>
      <c r="E409" s="1204" t="s">
        <v>137</v>
      </c>
      <c r="F409" s="1204" t="s">
        <v>204</v>
      </c>
      <c r="G409" s="1204" t="s">
        <v>203</v>
      </c>
      <c r="H409" s="1198"/>
      <c r="I409" s="1198"/>
    </row>
    <row r="410" spans="1:9">
      <c r="A410" s="1203">
        <v>1147798749</v>
      </c>
      <c r="B410" s="1204" t="s">
        <v>947</v>
      </c>
      <c r="C410" s="1204" t="s">
        <v>369</v>
      </c>
      <c r="D410" s="1204" t="s">
        <v>828</v>
      </c>
      <c r="E410" s="1204" t="s">
        <v>109</v>
      </c>
      <c r="F410" s="1204" t="s">
        <v>226</v>
      </c>
      <c r="G410" s="1204" t="s">
        <v>225</v>
      </c>
      <c r="H410" s="1198"/>
      <c r="I410" s="1198"/>
    </row>
    <row r="411" spans="1:9">
      <c r="A411" s="1203">
        <v>1147859061</v>
      </c>
      <c r="B411" s="1204" t="s">
        <v>625</v>
      </c>
      <c r="C411" s="1204" t="s">
        <v>369</v>
      </c>
      <c r="D411" s="1204" t="s">
        <v>370</v>
      </c>
      <c r="E411" s="1204" t="s">
        <v>127</v>
      </c>
      <c r="F411" s="1204" t="s">
        <v>226</v>
      </c>
      <c r="G411" s="1204" t="s">
        <v>225</v>
      </c>
      <c r="H411" s="1198"/>
      <c r="I411" s="1198"/>
    </row>
    <row r="412" spans="1:9">
      <c r="A412" s="1203">
        <v>1147890363</v>
      </c>
      <c r="B412" s="1204" t="s">
        <v>1364</v>
      </c>
      <c r="C412" s="1204" t="s">
        <v>7</v>
      </c>
      <c r="D412" s="1204"/>
      <c r="E412" s="1204"/>
      <c r="F412" s="1204" t="s">
        <v>224</v>
      </c>
      <c r="G412" s="1204" t="s">
        <v>223</v>
      </c>
      <c r="H412" s="1198"/>
      <c r="I412" s="1198"/>
    </row>
    <row r="413" spans="1:9">
      <c r="A413" s="1203">
        <v>1147949524</v>
      </c>
      <c r="B413" s="1204" t="s">
        <v>550</v>
      </c>
      <c r="C413" s="1204" t="s">
        <v>367</v>
      </c>
      <c r="D413" s="1204" t="s">
        <v>373</v>
      </c>
      <c r="E413" s="1204" t="s">
        <v>123</v>
      </c>
      <c r="F413" s="1204" t="s">
        <v>226</v>
      </c>
      <c r="G413" s="1204" t="s">
        <v>225</v>
      </c>
      <c r="H413" s="1198"/>
      <c r="I413" s="1198"/>
    </row>
    <row r="414" spans="1:9">
      <c r="A414" s="1203">
        <v>1147964010</v>
      </c>
      <c r="B414" s="1204" t="s">
        <v>1168</v>
      </c>
      <c r="C414" s="1204" t="s">
        <v>369</v>
      </c>
      <c r="D414" s="1204" t="s">
        <v>820</v>
      </c>
      <c r="E414" s="1204" t="s">
        <v>137</v>
      </c>
      <c r="F414" s="1204" t="s">
        <v>200</v>
      </c>
      <c r="G414" s="1204" t="s">
        <v>199</v>
      </c>
      <c r="H414" s="1198"/>
      <c r="I414" s="1198"/>
    </row>
    <row r="415" spans="1:9">
      <c r="A415" s="1203">
        <v>1147979968</v>
      </c>
      <c r="B415" s="1204" t="s">
        <v>1169</v>
      </c>
      <c r="C415" s="1204" t="s">
        <v>369</v>
      </c>
      <c r="D415" s="1204" t="s">
        <v>372</v>
      </c>
      <c r="E415" s="1204" t="s">
        <v>134</v>
      </c>
      <c r="F415" s="1204" t="s">
        <v>226</v>
      </c>
      <c r="G415" s="1204" t="s">
        <v>225</v>
      </c>
      <c r="H415" s="1198"/>
      <c r="I415" s="1198"/>
    </row>
    <row r="416" spans="1:9">
      <c r="A416" s="1203">
        <v>1148027718</v>
      </c>
      <c r="B416" s="1204" t="s">
        <v>775</v>
      </c>
      <c r="C416" s="1204" t="s">
        <v>369</v>
      </c>
      <c r="D416" s="1204" t="s">
        <v>372</v>
      </c>
      <c r="E416" s="1204" t="s">
        <v>134</v>
      </c>
      <c r="F416" s="1204" t="s">
        <v>226</v>
      </c>
      <c r="G416" s="1204" t="s">
        <v>225</v>
      </c>
      <c r="H416" s="1198"/>
      <c r="I416" s="1198"/>
    </row>
    <row r="417" spans="1:9">
      <c r="A417" s="1203">
        <v>1148057830</v>
      </c>
      <c r="B417" s="1204" t="s">
        <v>513</v>
      </c>
      <c r="C417" s="1204" t="s">
        <v>367</v>
      </c>
      <c r="D417" s="1204" t="s">
        <v>370</v>
      </c>
      <c r="E417" s="1204" t="s">
        <v>127</v>
      </c>
      <c r="F417" s="1204" t="s">
        <v>212</v>
      </c>
      <c r="G417" s="1204" t="s">
        <v>211</v>
      </c>
      <c r="H417" s="1198"/>
      <c r="I417" s="1198"/>
    </row>
    <row r="418" spans="1:9">
      <c r="A418" s="1203">
        <v>1148080519</v>
      </c>
      <c r="B418" s="1204" t="s">
        <v>638</v>
      </c>
      <c r="C418" s="1204" t="s">
        <v>369</v>
      </c>
      <c r="D418" s="1204" t="s">
        <v>371</v>
      </c>
      <c r="E418" s="1204" t="s">
        <v>131</v>
      </c>
      <c r="F418" s="1204" t="s">
        <v>212</v>
      </c>
      <c r="G418" s="1204" t="s">
        <v>211</v>
      </c>
      <c r="H418" s="1198"/>
      <c r="I418" s="1198"/>
    </row>
    <row r="419" spans="1:9">
      <c r="A419" s="1203">
        <v>1148091847</v>
      </c>
      <c r="B419" s="1204" t="s">
        <v>400</v>
      </c>
      <c r="C419" s="1204" t="s">
        <v>369</v>
      </c>
      <c r="D419" s="1204" t="s">
        <v>368</v>
      </c>
      <c r="E419" s="1204" t="s">
        <v>138</v>
      </c>
      <c r="F419" s="1204" t="s">
        <v>214</v>
      </c>
      <c r="G419" s="1204" t="s">
        <v>213</v>
      </c>
      <c r="H419" s="1198"/>
      <c r="I419" s="1198"/>
    </row>
    <row r="420" spans="1:9">
      <c r="A420" s="1203">
        <v>1148105175</v>
      </c>
      <c r="B420" s="1204" t="s">
        <v>1170</v>
      </c>
      <c r="C420" s="1204" t="s">
        <v>369</v>
      </c>
      <c r="D420" s="1204" t="s">
        <v>371</v>
      </c>
      <c r="E420" s="1204" t="s">
        <v>131</v>
      </c>
      <c r="F420" s="1204" t="s">
        <v>226</v>
      </c>
      <c r="G420" s="1204" t="s">
        <v>225</v>
      </c>
      <c r="H420" s="1198"/>
      <c r="I420" s="1198"/>
    </row>
    <row r="421" spans="1:9">
      <c r="A421" s="1203">
        <v>1148105498</v>
      </c>
      <c r="B421" s="1204" t="s">
        <v>416</v>
      </c>
      <c r="C421" s="1204" t="s">
        <v>369</v>
      </c>
      <c r="D421" s="1204" t="s">
        <v>370</v>
      </c>
      <c r="E421" s="1204" t="s">
        <v>127</v>
      </c>
      <c r="F421" s="1204" t="s">
        <v>220</v>
      </c>
      <c r="G421" s="1204" t="s">
        <v>219</v>
      </c>
      <c r="H421" s="1198"/>
      <c r="I421" s="1198"/>
    </row>
    <row r="422" spans="1:9">
      <c r="A422" s="1203">
        <v>1148108161</v>
      </c>
      <c r="B422" s="1204" t="s">
        <v>1365</v>
      </c>
      <c r="C422" s="1204" t="s">
        <v>7</v>
      </c>
      <c r="D422" s="1204"/>
      <c r="E422" s="1204"/>
      <c r="F422" s="1204" t="s">
        <v>212</v>
      </c>
      <c r="G422" s="1204" t="s">
        <v>211</v>
      </c>
      <c r="H422" s="1198"/>
      <c r="I422" s="1198"/>
    </row>
    <row r="423" spans="1:9">
      <c r="A423" s="1203">
        <v>1148115604</v>
      </c>
      <c r="B423" s="1204" t="s">
        <v>555</v>
      </c>
      <c r="C423" s="1204" t="s">
        <v>369</v>
      </c>
      <c r="D423" s="1204" t="s">
        <v>374</v>
      </c>
      <c r="E423" s="1204" t="s">
        <v>102</v>
      </c>
      <c r="F423" s="1204" t="s">
        <v>226</v>
      </c>
      <c r="G423" s="1204" t="s">
        <v>225</v>
      </c>
      <c r="H423" s="1198"/>
      <c r="I423" s="1198"/>
    </row>
    <row r="424" spans="1:9">
      <c r="A424" s="1203">
        <v>1148125751</v>
      </c>
      <c r="B424" s="1204" t="s">
        <v>1171</v>
      </c>
      <c r="C424" s="1204" t="s">
        <v>369</v>
      </c>
      <c r="D424" s="1204" t="s">
        <v>371</v>
      </c>
      <c r="E424" s="1204" t="s">
        <v>131</v>
      </c>
      <c r="F424" s="1204" t="s">
        <v>226</v>
      </c>
      <c r="G424" s="1204" t="s">
        <v>225</v>
      </c>
      <c r="H424" s="1198"/>
      <c r="I424" s="1198"/>
    </row>
    <row r="425" spans="1:9">
      <c r="A425" s="1203">
        <v>1148130454</v>
      </c>
      <c r="B425" s="1204" t="s">
        <v>812</v>
      </c>
      <c r="C425" s="1204" t="s">
        <v>369</v>
      </c>
      <c r="D425" s="1204" t="s">
        <v>372</v>
      </c>
      <c r="E425" s="1204" t="s">
        <v>134</v>
      </c>
      <c r="F425" s="1204" t="s">
        <v>226</v>
      </c>
      <c r="G425" s="1204" t="s">
        <v>225</v>
      </c>
      <c r="H425" s="1198"/>
      <c r="I425" s="1198"/>
    </row>
    <row r="426" spans="1:9">
      <c r="A426" s="1203">
        <v>1148151690</v>
      </c>
      <c r="B426" s="1204" t="s">
        <v>437</v>
      </c>
      <c r="C426" s="1204" t="s">
        <v>369</v>
      </c>
      <c r="D426" s="1204" t="s">
        <v>373</v>
      </c>
      <c r="E426" s="1204" t="s">
        <v>123</v>
      </c>
      <c r="F426" s="1204" t="s">
        <v>226</v>
      </c>
      <c r="G426" s="1204" t="s">
        <v>225</v>
      </c>
      <c r="H426" s="1198"/>
      <c r="I426" s="1198"/>
    </row>
    <row r="427" spans="1:9">
      <c r="A427" s="1203">
        <v>1148159008</v>
      </c>
      <c r="B427" s="1204" t="s">
        <v>554</v>
      </c>
      <c r="C427" s="1204" t="s">
        <v>369</v>
      </c>
      <c r="D427" s="1204" t="s">
        <v>371</v>
      </c>
      <c r="E427" s="1204" t="s">
        <v>131</v>
      </c>
      <c r="F427" s="1204" t="s">
        <v>226</v>
      </c>
      <c r="G427" s="1204" t="s">
        <v>225</v>
      </c>
      <c r="H427" s="1198"/>
      <c r="I427" s="1198"/>
    </row>
    <row r="428" spans="1:9">
      <c r="A428" s="1203">
        <v>1148163950</v>
      </c>
      <c r="B428" s="1204" t="s">
        <v>1366</v>
      </c>
      <c r="C428" s="1204" t="s">
        <v>7</v>
      </c>
      <c r="D428" s="1204"/>
      <c r="E428" s="1204"/>
      <c r="F428" s="1204" t="s">
        <v>214</v>
      </c>
      <c r="G428" s="1204" t="s">
        <v>213</v>
      </c>
      <c r="H428" s="1198"/>
      <c r="I428" s="1198"/>
    </row>
    <row r="429" spans="1:9">
      <c r="A429" s="1203">
        <v>1148184683</v>
      </c>
      <c r="B429" s="1204" t="s">
        <v>600</v>
      </c>
      <c r="C429" s="1204" t="s">
        <v>369</v>
      </c>
      <c r="D429" s="1204" t="s">
        <v>373</v>
      </c>
      <c r="E429" s="1204" t="s">
        <v>123</v>
      </c>
      <c r="F429" s="1204" t="s">
        <v>226</v>
      </c>
      <c r="G429" s="1204" t="s">
        <v>225</v>
      </c>
      <c r="H429" s="1198"/>
      <c r="I429" s="1198"/>
    </row>
    <row r="430" spans="1:9">
      <c r="A430" s="1203">
        <v>1148197669</v>
      </c>
      <c r="B430" s="1204" t="s">
        <v>751</v>
      </c>
      <c r="C430" s="1204" t="s">
        <v>7</v>
      </c>
      <c r="D430" s="1204"/>
      <c r="E430" s="1204"/>
      <c r="F430" s="1204" t="s">
        <v>226</v>
      </c>
      <c r="G430" s="1204" t="s">
        <v>225</v>
      </c>
      <c r="H430" s="1198"/>
      <c r="I430" s="1198"/>
    </row>
    <row r="431" spans="1:9">
      <c r="A431" s="1203">
        <v>1148236046</v>
      </c>
      <c r="B431" s="1204" t="s">
        <v>1172</v>
      </c>
      <c r="C431" s="1204" t="s">
        <v>369</v>
      </c>
      <c r="D431" s="1204" t="s">
        <v>371</v>
      </c>
      <c r="E431" s="1204" t="s">
        <v>131</v>
      </c>
      <c r="F431" s="1204" t="s">
        <v>220</v>
      </c>
      <c r="G431" s="1204" t="s">
        <v>219</v>
      </c>
      <c r="H431" s="1198"/>
      <c r="I431" s="1198"/>
    </row>
    <row r="432" spans="1:9">
      <c r="A432" s="1203">
        <v>1148257588</v>
      </c>
      <c r="B432" s="1204" t="s">
        <v>1367</v>
      </c>
      <c r="C432" s="1204" t="s">
        <v>7</v>
      </c>
      <c r="D432" s="1204"/>
      <c r="E432" s="1204"/>
      <c r="F432" s="1204" t="s">
        <v>232</v>
      </c>
      <c r="G432" s="1204" t="s">
        <v>231</v>
      </c>
      <c r="H432" s="1198"/>
      <c r="I432" s="1198"/>
    </row>
    <row r="433" spans="1:9">
      <c r="A433" s="1203">
        <v>1148271704</v>
      </c>
      <c r="B433" s="1204" t="s">
        <v>953</v>
      </c>
      <c r="C433" s="1204" t="s">
        <v>7</v>
      </c>
      <c r="D433" s="1204"/>
      <c r="E433" s="1204"/>
      <c r="F433" s="1204" t="s">
        <v>232</v>
      </c>
      <c r="G433" s="1204" t="s">
        <v>231</v>
      </c>
      <c r="H433" s="1198"/>
      <c r="I433" s="1198"/>
    </row>
    <row r="434" spans="1:9">
      <c r="A434" s="1203">
        <v>1148289870</v>
      </c>
      <c r="B434" s="1204" t="s">
        <v>1368</v>
      </c>
      <c r="C434" s="1204" t="s">
        <v>7</v>
      </c>
      <c r="D434" s="1204"/>
      <c r="E434" s="1204"/>
      <c r="F434" s="1204" t="s">
        <v>224</v>
      </c>
      <c r="G434" s="1204" t="s">
        <v>223</v>
      </c>
      <c r="H434" s="1198"/>
      <c r="I434" s="1198"/>
    </row>
    <row r="435" spans="1:9">
      <c r="A435" s="1203">
        <v>1148305429</v>
      </c>
      <c r="B435" s="1204" t="s">
        <v>1369</v>
      </c>
      <c r="C435" s="1204" t="s">
        <v>7</v>
      </c>
      <c r="D435" s="1204"/>
      <c r="E435" s="1204"/>
      <c r="F435" s="1204" t="s">
        <v>226</v>
      </c>
      <c r="G435" s="1204" t="s">
        <v>225</v>
      </c>
      <c r="H435" s="1198"/>
      <c r="I435" s="1198"/>
    </row>
    <row r="436" spans="1:9">
      <c r="A436" s="1203">
        <v>1148327324</v>
      </c>
      <c r="B436" s="1204" t="s">
        <v>1370</v>
      </c>
      <c r="C436" s="1204" t="s">
        <v>7</v>
      </c>
      <c r="D436" s="1204"/>
      <c r="E436" s="1204"/>
      <c r="F436" s="1204" t="s">
        <v>208</v>
      </c>
      <c r="G436" s="1204" t="s">
        <v>207</v>
      </c>
      <c r="H436" s="1198"/>
      <c r="I436" s="1198"/>
    </row>
    <row r="437" spans="1:9">
      <c r="A437" s="1203">
        <v>1148328249</v>
      </c>
      <c r="B437" s="1204" t="s">
        <v>623</v>
      </c>
      <c r="C437" s="1204" t="s">
        <v>369</v>
      </c>
      <c r="D437" s="1204" t="s">
        <v>370</v>
      </c>
      <c r="E437" s="1204" t="s">
        <v>127</v>
      </c>
      <c r="F437" s="1204" t="s">
        <v>222</v>
      </c>
      <c r="G437" s="1204" t="s">
        <v>221</v>
      </c>
      <c r="H437" s="1198"/>
      <c r="I437" s="1198"/>
    </row>
    <row r="438" spans="1:9">
      <c r="A438" s="1203">
        <v>1148340939</v>
      </c>
      <c r="B438" s="1204" t="s">
        <v>665</v>
      </c>
      <c r="C438" s="1204" t="s">
        <v>369</v>
      </c>
      <c r="D438" s="1204" t="s">
        <v>370</v>
      </c>
      <c r="E438" s="1204" t="s">
        <v>127</v>
      </c>
      <c r="F438" s="1204" t="s">
        <v>226</v>
      </c>
      <c r="G438" s="1204" t="s">
        <v>225</v>
      </c>
      <c r="H438" s="1198"/>
      <c r="I438" s="1198"/>
    </row>
    <row r="439" spans="1:9">
      <c r="A439" s="1203">
        <v>1148345482</v>
      </c>
      <c r="B439" s="1204" t="s">
        <v>772</v>
      </c>
      <c r="C439" s="1204" t="s">
        <v>369</v>
      </c>
      <c r="D439" s="1204" t="s">
        <v>372</v>
      </c>
      <c r="E439" s="1204" t="s">
        <v>134</v>
      </c>
      <c r="F439" s="1204" t="s">
        <v>230</v>
      </c>
      <c r="G439" s="1204" t="s">
        <v>229</v>
      </c>
      <c r="H439" s="1198"/>
      <c r="I439" s="1198"/>
    </row>
    <row r="440" spans="1:9">
      <c r="A440" s="1203">
        <v>1148357925</v>
      </c>
      <c r="B440" s="1204" t="s">
        <v>386</v>
      </c>
      <c r="C440" s="1204" t="s">
        <v>369</v>
      </c>
      <c r="D440" s="1204" t="s">
        <v>368</v>
      </c>
      <c r="E440" s="1204" t="s">
        <v>138</v>
      </c>
      <c r="F440" s="1204" t="s">
        <v>222</v>
      </c>
      <c r="G440" s="1204" t="s">
        <v>221</v>
      </c>
      <c r="H440" s="1198"/>
      <c r="I440" s="1198"/>
    </row>
    <row r="441" spans="1:9">
      <c r="A441" s="1203">
        <v>1148367247</v>
      </c>
      <c r="B441" s="1204" t="s">
        <v>1371</v>
      </c>
      <c r="C441" s="1204" t="s">
        <v>7</v>
      </c>
      <c r="D441" s="1204"/>
      <c r="E441" s="1204"/>
      <c r="F441" s="1204" t="s">
        <v>226</v>
      </c>
      <c r="G441" s="1204" t="s">
        <v>225</v>
      </c>
      <c r="H441" s="1198"/>
      <c r="I441" s="1198"/>
    </row>
    <row r="442" spans="1:9">
      <c r="A442" s="1203">
        <v>1148399869</v>
      </c>
      <c r="B442" s="1204" t="s">
        <v>928</v>
      </c>
      <c r="C442" s="1204" t="s">
        <v>367</v>
      </c>
      <c r="D442" s="1204" t="s">
        <v>820</v>
      </c>
      <c r="E442" s="1204" t="s">
        <v>137</v>
      </c>
      <c r="F442" s="1204" t="s">
        <v>214</v>
      </c>
      <c r="G442" s="1204" t="s">
        <v>213</v>
      </c>
      <c r="H442" s="1198"/>
      <c r="I442" s="1198"/>
    </row>
    <row r="443" spans="1:9">
      <c r="A443" s="1203">
        <v>1148404792</v>
      </c>
      <c r="B443" s="1204" t="s">
        <v>1372</v>
      </c>
      <c r="C443" s="1204" t="s">
        <v>7</v>
      </c>
      <c r="D443" s="1204"/>
      <c r="E443" s="1204"/>
      <c r="F443" s="1204" t="s">
        <v>226</v>
      </c>
      <c r="G443" s="1204" t="s">
        <v>225</v>
      </c>
      <c r="H443" s="1198"/>
      <c r="I443" s="1198"/>
    </row>
    <row r="444" spans="1:9">
      <c r="A444" s="1203">
        <v>1148413298</v>
      </c>
      <c r="B444" s="1204" t="s">
        <v>365</v>
      </c>
      <c r="C444" s="1204" t="s">
        <v>367</v>
      </c>
      <c r="D444" s="1204" t="s">
        <v>368</v>
      </c>
      <c r="E444" s="1204" t="s">
        <v>138</v>
      </c>
      <c r="F444" s="1204" t="s">
        <v>208</v>
      </c>
      <c r="G444" s="1204" t="s">
        <v>207</v>
      </c>
      <c r="H444" s="1198"/>
      <c r="I444" s="1198"/>
    </row>
    <row r="445" spans="1:9">
      <c r="A445" s="1203">
        <v>1148425961</v>
      </c>
      <c r="B445" s="1204" t="s">
        <v>1173</v>
      </c>
      <c r="C445" s="1204" t="s">
        <v>369</v>
      </c>
      <c r="D445" s="1204" t="s">
        <v>370</v>
      </c>
      <c r="E445" s="1204" t="s">
        <v>127</v>
      </c>
      <c r="F445" s="1204" t="s">
        <v>218</v>
      </c>
      <c r="G445" s="1204" t="s">
        <v>217</v>
      </c>
      <c r="H445" s="1198"/>
      <c r="I445" s="1198"/>
    </row>
    <row r="446" spans="1:9">
      <c r="A446" s="1203">
        <v>1148441174</v>
      </c>
      <c r="B446" s="1204" t="s">
        <v>545</v>
      </c>
      <c r="C446" s="1204" t="s">
        <v>367</v>
      </c>
      <c r="D446" s="1204" t="s">
        <v>370</v>
      </c>
      <c r="E446" s="1204" t="s">
        <v>127</v>
      </c>
      <c r="F446" s="1204" t="s">
        <v>226</v>
      </c>
      <c r="G446" s="1204" t="s">
        <v>225</v>
      </c>
      <c r="H446" s="1198"/>
      <c r="I446" s="1198"/>
    </row>
    <row r="447" spans="1:9">
      <c r="A447" s="1203">
        <v>1148442925</v>
      </c>
      <c r="B447" s="1204" t="s">
        <v>436</v>
      </c>
      <c r="C447" s="1204" t="s">
        <v>369</v>
      </c>
      <c r="D447" s="1204" t="s">
        <v>371</v>
      </c>
      <c r="E447" s="1204" t="s">
        <v>131</v>
      </c>
      <c r="F447" s="1204" t="s">
        <v>212</v>
      </c>
      <c r="G447" s="1204" t="s">
        <v>211</v>
      </c>
      <c r="H447" s="1198"/>
      <c r="I447" s="1198"/>
    </row>
    <row r="448" spans="1:9">
      <c r="A448" s="1203">
        <v>1148485908</v>
      </c>
      <c r="B448" s="1204" t="s">
        <v>552</v>
      </c>
      <c r="C448" s="1204" t="s">
        <v>369</v>
      </c>
      <c r="D448" s="1204" t="s">
        <v>374</v>
      </c>
      <c r="E448" s="1204" t="s">
        <v>102</v>
      </c>
      <c r="F448" s="1204" t="s">
        <v>226</v>
      </c>
      <c r="G448" s="1204" t="s">
        <v>225</v>
      </c>
      <c r="H448" s="1198"/>
      <c r="I448" s="1198"/>
    </row>
    <row r="449" spans="1:9">
      <c r="A449" s="1203">
        <v>1148526404</v>
      </c>
      <c r="B449" s="1204" t="s">
        <v>725</v>
      </c>
      <c r="C449" s="1204" t="s">
        <v>7</v>
      </c>
      <c r="D449" s="1204"/>
      <c r="E449" s="1204"/>
      <c r="F449" s="1204" t="s">
        <v>226</v>
      </c>
      <c r="G449" s="1204" t="s">
        <v>225</v>
      </c>
      <c r="H449" s="1198"/>
      <c r="I449" s="1198"/>
    </row>
    <row r="450" spans="1:9">
      <c r="A450" s="1203">
        <v>1148527089</v>
      </c>
      <c r="B450" s="1204" t="s">
        <v>601</v>
      </c>
      <c r="C450" s="1204" t="s">
        <v>369</v>
      </c>
      <c r="D450" s="1204" t="s">
        <v>373</v>
      </c>
      <c r="E450" s="1204" t="s">
        <v>123</v>
      </c>
      <c r="F450" s="1204" t="s">
        <v>204</v>
      </c>
      <c r="G450" s="1204" t="s">
        <v>203</v>
      </c>
      <c r="H450" s="1198"/>
      <c r="I450" s="1198"/>
    </row>
    <row r="451" spans="1:9">
      <c r="A451" s="1203">
        <v>1148554950</v>
      </c>
      <c r="B451" s="1204" t="s">
        <v>1174</v>
      </c>
      <c r="C451" s="1204" t="s">
        <v>369</v>
      </c>
      <c r="D451" s="1204" t="s">
        <v>368</v>
      </c>
      <c r="E451" s="1204" t="s">
        <v>138</v>
      </c>
      <c r="F451" s="1204" t="s">
        <v>212</v>
      </c>
      <c r="G451" s="1204" t="s">
        <v>211</v>
      </c>
      <c r="H451" s="1198"/>
      <c r="I451" s="1198"/>
    </row>
    <row r="452" spans="1:9">
      <c r="A452" s="1203">
        <v>1148569438</v>
      </c>
      <c r="B452" s="1204" t="s">
        <v>926</v>
      </c>
      <c r="C452" s="1204" t="s">
        <v>369</v>
      </c>
      <c r="D452" s="1204" t="s">
        <v>828</v>
      </c>
      <c r="E452" s="1204" t="s">
        <v>109</v>
      </c>
      <c r="F452" s="1204" t="s">
        <v>226</v>
      </c>
      <c r="G452" s="1204" t="s">
        <v>225</v>
      </c>
      <c r="H452" s="1198"/>
      <c r="I452" s="1198"/>
    </row>
    <row r="453" spans="1:9">
      <c r="A453" s="1203">
        <v>1148609473</v>
      </c>
      <c r="B453" s="1204" t="s">
        <v>702</v>
      </c>
      <c r="C453" s="1204" t="s">
        <v>7</v>
      </c>
      <c r="D453" s="1204"/>
      <c r="E453" s="1204"/>
      <c r="F453" s="1204" t="s">
        <v>226</v>
      </c>
      <c r="G453" s="1204" t="s">
        <v>225</v>
      </c>
      <c r="H453" s="1198"/>
      <c r="I453" s="1198"/>
    </row>
    <row r="454" spans="1:9">
      <c r="A454" s="1203">
        <v>1148622583</v>
      </c>
      <c r="B454" s="1204" t="s">
        <v>502</v>
      </c>
      <c r="C454" s="1204" t="s">
        <v>367</v>
      </c>
      <c r="D454" s="1204" t="s">
        <v>371</v>
      </c>
      <c r="E454" s="1204" t="s">
        <v>131</v>
      </c>
      <c r="F454" s="1204" t="s">
        <v>204</v>
      </c>
      <c r="G454" s="1204" t="s">
        <v>203</v>
      </c>
      <c r="H454" s="1198"/>
      <c r="I454" s="1198"/>
    </row>
    <row r="455" spans="1:9">
      <c r="A455" s="1203">
        <v>1148622682</v>
      </c>
      <c r="B455" s="1204" t="s">
        <v>677</v>
      </c>
      <c r="C455" s="1204" t="s">
        <v>369</v>
      </c>
      <c r="D455" s="1204" t="s">
        <v>371</v>
      </c>
      <c r="E455" s="1204" t="s">
        <v>131</v>
      </c>
      <c r="F455" s="1204" t="s">
        <v>226</v>
      </c>
      <c r="G455" s="1204" t="s">
        <v>225</v>
      </c>
      <c r="H455" s="1198"/>
      <c r="I455" s="1198"/>
    </row>
    <row r="456" spans="1:9">
      <c r="A456" s="1203">
        <v>1148623821</v>
      </c>
      <c r="B456" s="1204" t="s">
        <v>1175</v>
      </c>
      <c r="C456" s="1204" t="s">
        <v>369</v>
      </c>
      <c r="D456" s="1204" t="s">
        <v>820</v>
      </c>
      <c r="E456" s="1204" t="s">
        <v>137</v>
      </c>
      <c r="F456" s="1204" t="s">
        <v>204</v>
      </c>
      <c r="G456" s="1204" t="s">
        <v>203</v>
      </c>
      <c r="H456" s="1198"/>
      <c r="I456" s="1198"/>
    </row>
    <row r="457" spans="1:9">
      <c r="A457" s="1203">
        <v>1148644926</v>
      </c>
      <c r="B457" s="1204" t="s">
        <v>347</v>
      </c>
      <c r="C457" s="1204" t="s">
        <v>369</v>
      </c>
      <c r="D457" s="1204" t="s">
        <v>368</v>
      </c>
      <c r="E457" s="1204" t="s">
        <v>138</v>
      </c>
      <c r="F457" s="1204" t="s">
        <v>226</v>
      </c>
      <c r="G457" s="1204" t="s">
        <v>225</v>
      </c>
      <c r="H457" s="1198"/>
      <c r="I457" s="1198"/>
    </row>
    <row r="458" spans="1:9">
      <c r="A458" s="1203">
        <v>1148680748</v>
      </c>
      <c r="B458" s="1204" t="s">
        <v>1373</v>
      </c>
      <c r="C458" s="1204" t="s">
        <v>7</v>
      </c>
      <c r="D458" s="1204"/>
      <c r="E458" s="1204"/>
      <c r="F458" s="1204" t="s">
        <v>226</v>
      </c>
      <c r="G458" s="1204" t="s">
        <v>225</v>
      </c>
      <c r="H458" s="1198"/>
      <c r="I458" s="1198"/>
    </row>
    <row r="459" spans="1:9">
      <c r="A459" s="1203">
        <v>1148768360</v>
      </c>
      <c r="B459" s="1204" t="s">
        <v>737</v>
      </c>
      <c r="C459" s="1204" t="s">
        <v>7</v>
      </c>
      <c r="D459" s="1204"/>
      <c r="E459" s="1204"/>
      <c r="F459" s="1204" t="s">
        <v>226</v>
      </c>
      <c r="G459" s="1204" t="s">
        <v>225</v>
      </c>
      <c r="H459" s="1198"/>
      <c r="I459" s="1198"/>
    </row>
    <row r="460" spans="1:9">
      <c r="A460" s="1203">
        <v>1148781728</v>
      </c>
      <c r="B460" s="1204" t="s">
        <v>943</v>
      </c>
      <c r="C460" s="1204" t="s">
        <v>7</v>
      </c>
      <c r="D460" s="1204"/>
      <c r="E460" s="1204"/>
      <c r="F460" s="1204" t="s">
        <v>202</v>
      </c>
      <c r="G460" s="1204" t="s">
        <v>201</v>
      </c>
      <c r="H460" s="1198"/>
      <c r="I460" s="1198"/>
    </row>
    <row r="461" spans="1:9">
      <c r="A461" s="1203">
        <v>1148825327</v>
      </c>
      <c r="B461" s="1204" t="s">
        <v>571</v>
      </c>
      <c r="C461" s="1204" t="s">
        <v>369</v>
      </c>
      <c r="D461" s="1204" t="s">
        <v>373</v>
      </c>
      <c r="E461" s="1204" t="s">
        <v>123</v>
      </c>
      <c r="F461" s="1204" t="s">
        <v>226</v>
      </c>
      <c r="G461" s="1204" t="s">
        <v>225</v>
      </c>
      <c r="H461" s="1198"/>
      <c r="I461" s="1198"/>
    </row>
    <row r="462" spans="1:9">
      <c r="A462" s="1203">
        <v>1148839096</v>
      </c>
      <c r="B462" s="1204" t="s">
        <v>627</v>
      </c>
      <c r="C462" s="1204" t="s">
        <v>369</v>
      </c>
      <c r="D462" s="1204" t="s">
        <v>371</v>
      </c>
      <c r="E462" s="1204" t="s">
        <v>131</v>
      </c>
      <c r="F462" s="1204" t="s">
        <v>216</v>
      </c>
      <c r="G462" s="1204" t="s">
        <v>215</v>
      </c>
      <c r="H462" s="1198"/>
      <c r="I462" s="1198"/>
    </row>
    <row r="463" spans="1:9">
      <c r="A463" s="1203">
        <v>1148923262</v>
      </c>
      <c r="B463" s="1204" t="s">
        <v>1374</v>
      </c>
      <c r="C463" s="1204" t="s">
        <v>7</v>
      </c>
      <c r="D463" s="1204"/>
      <c r="E463" s="1204"/>
      <c r="F463" s="1204" t="s">
        <v>224</v>
      </c>
      <c r="G463" s="1204" t="s">
        <v>223</v>
      </c>
      <c r="H463" s="1198"/>
      <c r="I463" s="1198"/>
    </row>
    <row r="464" spans="1:9">
      <c r="A464" s="1203">
        <v>1148923601</v>
      </c>
      <c r="B464" s="1204" t="s">
        <v>410</v>
      </c>
      <c r="C464" s="1204" t="s">
        <v>369</v>
      </c>
      <c r="D464" s="1204" t="s">
        <v>411</v>
      </c>
      <c r="E464" s="1204" t="s">
        <v>101</v>
      </c>
      <c r="F464" s="1204" t="s">
        <v>226</v>
      </c>
      <c r="G464" s="1204" t="s">
        <v>225</v>
      </c>
      <c r="H464" s="1198"/>
      <c r="I464" s="1198"/>
    </row>
    <row r="465" spans="1:9">
      <c r="A465" s="1203">
        <v>1148975650</v>
      </c>
      <c r="B465" s="1204" t="s">
        <v>514</v>
      </c>
      <c r="C465" s="1204" t="s">
        <v>367</v>
      </c>
      <c r="D465" s="1204" t="s">
        <v>371</v>
      </c>
      <c r="E465" s="1204" t="s">
        <v>131</v>
      </c>
      <c r="F465" s="1204" t="s">
        <v>232</v>
      </c>
      <c r="G465" s="1204" t="s">
        <v>231</v>
      </c>
      <c r="H465" s="1198"/>
      <c r="I465" s="1198"/>
    </row>
    <row r="466" spans="1:9">
      <c r="A466" s="1203">
        <v>1148995880</v>
      </c>
      <c r="B466" s="1204" t="s">
        <v>1375</v>
      </c>
      <c r="C466" s="1204" t="s">
        <v>7</v>
      </c>
      <c r="D466" s="1204"/>
      <c r="E466" s="1204"/>
      <c r="F466" s="1204" t="s">
        <v>224</v>
      </c>
      <c r="G466" s="1204" t="s">
        <v>223</v>
      </c>
      <c r="H466" s="1198"/>
      <c r="I466" s="1198"/>
    </row>
    <row r="467" spans="1:9">
      <c r="A467" s="1203">
        <v>1149002108</v>
      </c>
      <c r="B467" s="1204" t="s">
        <v>809</v>
      </c>
      <c r="C467" s="1204" t="s">
        <v>369</v>
      </c>
      <c r="D467" s="1204" t="s">
        <v>372</v>
      </c>
      <c r="E467" s="1204" t="s">
        <v>134</v>
      </c>
      <c r="F467" s="1204" t="s">
        <v>226</v>
      </c>
      <c r="G467" s="1204" t="s">
        <v>225</v>
      </c>
      <c r="H467" s="1198"/>
      <c r="I467" s="1198"/>
    </row>
    <row r="468" spans="1:9">
      <c r="A468" s="1203">
        <v>1149031438</v>
      </c>
      <c r="B468" s="1204" t="s">
        <v>1376</v>
      </c>
      <c r="C468" s="1204" t="s">
        <v>7</v>
      </c>
      <c r="D468" s="1204"/>
      <c r="E468" s="1204"/>
      <c r="F468" s="1204" t="s">
        <v>200</v>
      </c>
      <c r="G468" s="1204" t="s">
        <v>199</v>
      </c>
      <c r="H468" s="1198"/>
      <c r="I468" s="1198"/>
    </row>
    <row r="469" spans="1:9">
      <c r="A469" s="1203">
        <v>1149034044</v>
      </c>
      <c r="B469" s="1204" t="s">
        <v>1176</v>
      </c>
      <c r="C469" s="1204" t="s">
        <v>369</v>
      </c>
      <c r="D469" s="1204" t="s">
        <v>371</v>
      </c>
      <c r="E469" s="1204" t="s">
        <v>131</v>
      </c>
      <c r="F469" s="1204" t="s">
        <v>232</v>
      </c>
      <c r="G469" s="1204" t="s">
        <v>231</v>
      </c>
      <c r="H469" s="1198"/>
      <c r="I469" s="1198"/>
    </row>
    <row r="470" spans="1:9">
      <c r="A470" s="1203">
        <v>1149093834</v>
      </c>
      <c r="B470" s="1204" t="s">
        <v>391</v>
      </c>
      <c r="C470" s="1204" t="s">
        <v>369</v>
      </c>
      <c r="D470" s="1204" t="s">
        <v>368</v>
      </c>
      <c r="E470" s="1204" t="s">
        <v>138</v>
      </c>
      <c r="F470" s="1204" t="s">
        <v>206</v>
      </c>
      <c r="G470" s="1204" t="s">
        <v>205</v>
      </c>
      <c r="H470" s="1198"/>
      <c r="I470" s="1198"/>
    </row>
    <row r="471" spans="1:9">
      <c r="A471" s="1203">
        <v>1149144702</v>
      </c>
      <c r="B471" s="1204" t="s">
        <v>903</v>
      </c>
      <c r="C471" s="1204" t="s">
        <v>369</v>
      </c>
      <c r="D471" s="1204" t="s">
        <v>823</v>
      </c>
      <c r="E471" s="1204" t="s">
        <v>233</v>
      </c>
      <c r="F471" s="1204" t="s">
        <v>202</v>
      </c>
      <c r="G471" s="1204" t="s">
        <v>201</v>
      </c>
      <c r="H471" s="1198"/>
      <c r="I471" s="1198"/>
    </row>
    <row r="472" spans="1:9">
      <c r="A472" s="1203">
        <v>1149166770</v>
      </c>
      <c r="B472" s="1204" t="s">
        <v>777</v>
      </c>
      <c r="C472" s="1204" t="s">
        <v>369</v>
      </c>
      <c r="D472" s="1204" t="s">
        <v>372</v>
      </c>
      <c r="E472" s="1204" t="s">
        <v>134</v>
      </c>
      <c r="F472" s="1204" t="s">
        <v>204</v>
      </c>
      <c r="G472" s="1204" t="s">
        <v>203</v>
      </c>
      <c r="H472" s="1198"/>
      <c r="I472" s="1198"/>
    </row>
    <row r="473" spans="1:9">
      <c r="A473" s="1203">
        <v>1149178387</v>
      </c>
      <c r="B473" s="1204" t="s">
        <v>395</v>
      </c>
      <c r="C473" s="1204" t="s">
        <v>369</v>
      </c>
      <c r="D473" s="1204" t="s">
        <v>368</v>
      </c>
      <c r="E473" s="1204" t="s">
        <v>138</v>
      </c>
      <c r="F473" s="1204" t="s">
        <v>214</v>
      </c>
      <c r="G473" s="1204" t="s">
        <v>213</v>
      </c>
      <c r="H473" s="1198"/>
      <c r="I473" s="1198"/>
    </row>
    <row r="474" spans="1:9">
      <c r="A474" s="1203">
        <v>1149200140</v>
      </c>
      <c r="B474" s="1204" t="s">
        <v>420</v>
      </c>
      <c r="C474" s="1204" t="s">
        <v>367</v>
      </c>
      <c r="D474" s="1204" t="s">
        <v>371</v>
      </c>
      <c r="E474" s="1204" t="s">
        <v>131</v>
      </c>
      <c r="F474" s="1204" t="s">
        <v>218</v>
      </c>
      <c r="G474" s="1204" t="s">
        <v>217</v>
      </c>
      <c r="H474" s="1198"/>
      <c r="I474" s="1198"/>
    </row>
    <row r="475" spans="1:9">
      <c r="A475" s="1203">
        <v>1149220874</v>
      </c>
      <c r="B475" s="1204" t="s">
        <v>650</v>
      </c>
      <c r="C475" s="1204" t="s">
        <v>369</v>
      </c>
      <c r="D475" s="1204" t="s">
        <v>371</v>
      </c>
      <c r="E475" s="1204" t="s">
        <v>131</v>
      </c>
      <c r="F475" s="1204" t="s">
        <v>226</v>
      </c>
      <c r="G475" s="1204" t="s">
        <v>225</v>
      </c>
      <c r="H475" s="1198"/>
      <c r="I475" s="1198"/>
    </row>
    <row r="476" spans="1:9">
      <c r="A476" s="1203">
        <v>1149317720</v>
      </c>
      <c r="B476" s="1204" t="s">
        <v>792</v>
      </c>
      <c r="C476" s="1204" t="s">
        <v>369</v>
      </c>
      <c r="D476" s="1204" t="s">
        <v>370</v>
      </c>
      <c r="E476" s="1204" t="s">
        <v>127</v>
      </c>
      <c r="F476" s="1204" t="s">
        <v>226</v>
      </c>
      <c r="G476" s="1204" t="s">
        <v>225</v>
      </c>
      <c r="H476" s="1198"/>
      <c r="I476" s="1198"/>
    </row>
    <row r="477" spans="1:9">
      <c r="A477" s="1203">
        <v>1149325384</v>
      </c>
      <c r="B477" s="1204" t="s">
        <v>1177</v>
      </c>
      <c r="C477" s="1204" t="s">
        <v>367</v>
      </c>
      <c r="D477" s="1204" t="s">
        <v>368</v>
      </c>
      <c r="E477" s="1204" t="s">
        <v>138</v>
      </c>
      <c r="F477" s="1204" t="s">
        <v>218</v>
      </c>
      <c r="G477" s="1204" t="s">
        <v>217</v>
      </c>
      <c r="H477" s="1198"/>
      <c r="I477" s="1198"/>
    </row>
    <row r="478" spans="1:9">
      <c r="A478" s="1203">
        <v>1149325418</v>
      </c>
      <c r="B478" s="1204" t="s">
        <v>590</v>
      </c>
      <c r="C478" s="1204" t="s">
        <v>369</v>
      </c>
      <c r="D478" s="1204" t="s">
        <v>374</v>
      </c>
      <c r="E478" s="1204" t="s">
        <v>102</v>
      </c>
      <c r="F478" s="1204" t="s">
        <v>226</v>
      </c>
      <c r="G478" s="1204" t="s">
        <v>225</v>
      </c>
      <c r="H478" s="1198"/>
      <c r="I478" s="1198"/>
    </row>
    <row r="479" spans="1:9">
      <c r="A479" s="1203">
        <v>1149326952</v>
      </c>
      <c r="B479" s="1204" t="s">
        <v>376</v>
      </c>
      <c r="C479" s="1204" t="s">
        <v>367</v>
      </c>
      <c r="D479" s="1204" t="s">
        <v>368</v>
      </c>
      <c r="E479" s="1204" t="s">
        <v>138</v>
      </c>
      <c r="F479" s="1204" t="s">
        <v>214</v>
      </c>
      <c r="G479" s="1204" t="s">
        <v>213</v>
      </c>
      <c r="H479" s="1198"/>
      <c r="I479" s="1198"/>
    </row>
    <row r="480" spans="1:9">
      <c r="A480" s="1203">
        <v>1149431323</v>
      </c>
      <c r="B480" s="1204" t="s">
        <v>664</v>
      </c>
      <c r="C480" s="1204" t="s">
        <v>369</v>
      </c>
      <c r="D480" s="1204" t="s">
        <v>370</v>
      </c>
      <c r="E480" s="1204" t="s">
        <v>127</v>
      </c>
      <c r="F480" s="1204" t="s">
        <v>214</v>
      </c>
      <c r="G480" s="1204" t="s">
        <v>213</v>
      </c>
      <c r="H480" s="1198"/>
      <c r="I480" s="1198"/>
    </row>
    <row r="481" spans="1:9">
      <c r="A481" s="1203">
        <v>1149432800</v>
      </c>
      <c r="B481" s="1204" t="s">
        <v>694</v>
      </c>
      <c r="C481" s="1204" t="s">
        <v>367</v>
      </c>
      <c r="D481" s="1204" t="s">
        <v>373</v>
      </c>
      <c r="E481" s="1204" t="s">
        <v>123</v>
      </c>
      <c r="F481" s="1204" t="s">
        <v>226</v>
      </c>
      <c r="G481" s="1204" t="s">
        <v>225</v>
      </c>
      <c r="H481" s="1198"/>
      <c r="I481" s="1198"/>
    </row>
    <row r="482" spans="1:9">
      <c r="A482" s="1203">
        <v>1149460413</v>
      </c>
      <c r="B482" s="1204" t="s">
        <v>1377</v>
      </c>
      <c r="C482" s="1204" t="s">
        <v>7</v>
      </c>
      <c r="D482" s="1204"/>
      <c r="E482" s="1204"/>
      <c r="F482" s="1204" t="s">
        <v>230</v>
      </c>
      <c r="G482" s="1204" t="s">
        <v>229</v>
      </c>
      <c r="H482" s="1198"/>
      <c r="I482" s="1198"/>
    </row>
    <row r="483" spans="1:9">
      <c r="A483" s="1203">
        <v>1149464571</v>
      </c>
      <c r="B483" s="1204" t="s">
        <v>770</v>
      </c>
      <c r="C483" s="1204" t="s">
        <v>367</v>
      </c>
      <c r="D483" s="1204" t="s">
        <v>372</v>
      </c>
      <c r="E483" s="1204" t="s">
        <v>134</v>
      </c>
      <c r="F483" s="1204" t="s">
        <v>204</v>
      </c>
      <c r="G483" s="1204" t="s">
        <v>203</v>
      </c>
      <c r="H483" s="1198"/>
      <c r="I483" s="1198"/>
    </row>
    <row r="484" spans="1:9">
      <c r="A484" s="1203">
        <v>1149483878</v>
      </c>
      <c r="B484" s="1204" t="s">
        <v>768</v>
      </c>
      <c r="C484" s="1204" t="s">
        <v>7</v>
      </c>
      <c r="D484" s="1204"/>
      <c r="E484" s="1204"/>
      <c r="F484" s="1204" t="s">
        <v>220</v>
      </c>
      <c r="G484" s="1204" t="s">
        <v>219</v>
      </c>
      <c r="H484" s="1198"/>
      <c r="I484" s="1198"/>
    </row>
    <row r="485" spans="1:9">
      <c r="A485" s="1203">
        <v>1149529480</v>
      </c>
      <c r="B485" s="1204" t="s">
        <v>1378</v>
      </c>
      <c r="C485" s="1204" t="s">
        <v>7</v>
      </c>
      <c r="D485" s="1204"/>
      <c r="E485" s="1204"/>
      <c r="F485" s="1204" t="s">
        <v>226</v>
      </c>
      <c r="G485" s="1204" t="s">
        <v>225</v>
      </c>
      <c r="H485" s="1198"/>
      <c r="I485" s="1198"/>
    </row>
    <row r="486" spans="1:9">
      <c r="A486" s="1203">
        <v>1149529860</v>
      </c>
      <c r="B486" s="1204" t="s">
        <v>1379</v>
      </c>
      <c r="C486" s="1204" t="s">
        <v>7</v>
      </c>
      <c r="D486" s="1204"/>
      <c r="E486" s="1204"/>
      <c r="F486" s="1204" t="s">
        <v>226</v>
      </c>
      <c r="G486" s="1204" t="s">
        <v>225</v>
      </c>
      <c r="H486" s="1198"/>
      <c r="I486" s="1198"/>
    </row>
    <row r="487" spans="1:9">
      <c r="A487" s="1203">
        <v>1149538903</v>
      </c>
      <c r="B487" s="1204" t="s">
        <v>1178</v>
      </c>
      <c r="C487" s="1204" t="s">
        <v>367</v>
      </c>
      <c r="D487" s="1204" t="s">
        <v>368</v>
      </c>
      <c r="E487" s="1204" t="s">
        <v>138</v>
      </c>
      <c r="F487" s="1204" t="s">
        <v>212</v>
      </c>
      <c r="G487" s="1204" t="s">
        <v>211</v>
      </c>
      <c r="H487" s="1198"/>
      <c r="I487" s="1198"/>
    </row>
    <row r="488" spans="1:9">
      <c r="A488" s="1203">
        <v>1149584832</v>
      </c>
      <c r="B488" s="1204" t="s">
        <v>790</v>
      </c>
      <c r="C488" s="1204" t="s">
        <v>369</v>
      </c>
      <c r="D488" s="1204" t="s">
        <v>373</v>
      </c>
      <c r="E488" s="1204" t="s">
        <v>123</v>
      </c>
      <c r="F488" s="1204" t="s">
        <v>226</v>
      </c>
      <c r="G488" s="1204" t="s">
        <v>225</v>
      </c>
      <c r="H488" s="1198"/>
      <c r="I488" s="1198"/>
    </row>
    <row r="489" spans="1:9">
      <c r="A489" s="1203">
        <v>1149594427</v>
      </c>
      <c r="B489" s="1204" t="s">
        <v>834</v>
      </c>
      <c r="C489" s="1204" t="s">
        <v>369</v>
      </c>
      <c r="D489" s="1204" t="s">
        <v>835</v>
      </c>
      <c r="E489" s="1204" t="s">
        <v>135</v>
      </c>
      <c r="F489" s="1204" t="s">
        <v>204</v>
      </c>
      <c r="G489" s="1204" t="s">
        <v>203</v>
      </c>
      <c r="H489" s="1198"/>
      <c r="I489" s="1198"/>
    </row>
    <row r="490" spans="1:9">
      <c r="A490" s="1203">
        <v>1149598246</v>
      </c>
      <c r="B490" s="1204" t="s">
        <v>769</v>
      </c>
      <c r="C490" s="1204" t="s">
        <v>367</v>
      </c>
      <c r="D490" s="1204" t="s">
        <v>372</v>
      </c>
      <c r="E490" s="1204" t="s">
        <v>134</v>
      </c>
      <c r="F490" s="1204" t="s">
        <v>226</v>
      </c>
      <c r="G490" s="1204" t="s">
        <v>225</v>
      </c>
      <c r="H490" s="1198"/>
      <c r="I490" s="1198"/>
    </row>
    <row r="491" spans="1:9">
      <c r="A491" s="1203">
        <v>1149637002</v>
      </c>
      <c r="B491" s="1204" t="s">
        <v>423</v>
      </c>
      <c r="C491" s="1204" t="s">
        <v>367</v>
      </c>
      <c r="D491" s="1204" t="s">
        <v>371</v>
      </c>
      <c r="E491" s="1204" t="s">
        <v>131</v>
      </c>
      <c r="F491" s="1204" t="s">
        <v>204</v>
      </c>
      <c r="G491" s="1204" t="s">
        <v>203</v>
      </c>
      <c r="H491" s="1198"/>
      <c r="I491" s="1198"/>
    </row>
    <row r="492" spans="1:9">
      <c r="A492" s="1203">
        <v>1149639636</v>
      </c>
      <c r="B492" s="1204" t="s">
        <v>649</v>
      </c>
      <c r="C492" s="1204" t="s">
        <v>369</v>
      </c>
      <c r="D492" s="1204" t="s">
        <v>371</v>
      </c>
      <c r="E492" s="1204" t="s">
        <v>131</v>
      </c>
      <c r="F492" s="1204" t="s">
        <v>226</v>
      </c>
      <c r="G492" s="1204" t="s">
        <v>225</v>
      </c>
      <c r="H492" s="1198"/>
      <c r="I492" s="1198"/>
    </row>
    <row r="493" spans="1:9">
      <c r="A493" s="1203">
        <v>1149646102</v>
      </c>
      <c r="B493" s="1204" t="s">
        <v>1179</v>
      </c>
      <c r="C493" s="1204" t="s">
        <v>369</v>
      </c>
      <c r="D493" s="1204" t="s">
        <v>372</v>
      </c>
      <c r="E493" s="1204" t="s">
        <v>134</v>
      </c>
      <c r="F493" s="1204" t="s">
        <v>202</v>
      </c>
      <c r="G493" s="1204" t="s">
        <v>201</v>
      </c>
      <c r="H493" s="1198"/>
      <c r="I493" s="1198"/>
    </row>
    <row r="494" spans="1:9">
      <c r="A494" s="1203">
        <v>1149656721</v>
      </c>
      <c r="B494" s="1204" t="s">
        <v>774</v>
      </c>
      <c r="C494" s="1204" t="s">
        <v>369</v>
      </c>
      <c r="D494" s="1204" t="s">
        <v>372</v>
      </c>
      <c r="E494" s="1204" t="s">
        <v>134</v>
      </c>
      <c r="F494" s="1204" t="s">
        <v>204</v>
      </c>
      <c r="G494" s="1204" t="s">
        <v>203</v>
      </c>
      <c r="H494" s="1198"/>
      <c r="I494" s="1198"/>
    </row>
    <row r="495" spans="1:9">
      <c r="A495" s="1203">
        <v>1149666373</v>
      </c>
      <c r="B495" s="1204" t="s">
        <v>1180</v>
      </c>
      <c r="C495" s="1204" t="s">
        <v>367</v>
      </c>
      <c r="D495" s="1204" t="s">
        <v>368</v>
      </c>
      <c r="E495" s="1204" t="s">
        <v>138</v>
      </c>
      <c r="F495" s="1204" t="s">
        <v>226</v>
      </c>
      <c r="G495" s="1204" t="s">
        <v>225</v>
      </c>
      <c r="H495" s="1198"/>
      <c r="I495" s="1198"/>
    </row>
    <row r="496" spans="1:9">
      <c r="A496" s="1203">
        <v>1149667363</v>
      </c>
      <c r="B496" s="1204" t="s">
        <v>911</v>
      </c>
      <c r="C496" s="1204" t="s">
        <v>369</v>
      </c>
      <c r="D496" s="1204" t="s">
        <v>828</v>
      </c>
      <c r="E496" s="1204" t="s">
        <v>109</v>
      </c>
      <c r="F496" s="1204" t="s">
        <v>226</v>
      </c>
      <c r="G496" s="1204" t="s">
        <v>225</v>
      </c>
      <c r="H496" s="1198"/>
      <c r="I496" s="1198"/>
    </row>
    <row r="497" spans="1:9">
      <c r="A497" s="1203">
        <v>1149693054</v>
      </c>
      <c r="B497" s="1204" t="s">
        <v>1380</v>
      </c>
      <c r="C497" s="1204" t="s">
        <v>7</v>
      </c>
      <c r="D497" s="1204"/>
      <c r="E497" s="1204"/>
      <c r="F497" s="1204" t="s">
        <v>204</v>
      </c>
      <c r="G497" s="1204" t="s">
        <v>203</v>
      </c>
      <c r="H497" s="1198"/>
      <c r="I497" s="1198"/>
    </row>
    <row r="498" spans="1:9">
      <c r="A498" s="1203">
        <v>1149700701</v>
      </c>
      <c r="B498" s="1204" t="s">
        <v>948</v>
      </c>
      <c r="C498" s="1204" t="s">
        <v>7</v>
      </c>
      <c r="D498" s="1204"/>
      <c r="E498" s="1204"/>
      <c r="F498" s="1204" t="s">
        <v>232</v>
      </c>
      <c r="G498" s="1204" t="s">
        <v>231</v>
      </c>
      <c r="H498" s="1198"/>
      <c r="I498" s="1198"/>
    </row>
    <row r="499" spans="1:9">
      <c r="A499" s="1203">
        <v>1149702475</v>
      </c>
      <c r="B499" s="1204" t="s">
        <v>1381</v>
      </c>
      <c r="C499" s="1204" t="s">
        <v>7</v>
      </c>
      <c r="D499" s="1204"/>
      <c r="E499" s="1204"/>
      <c r="F499" s="1204" t="s">
        <v>232</v>
      </c>
      <c r="G499" s="1204" t="s">
        <v>231</v>
      </c>
      <c r="H499" s="1198"/>
      <c r="I499" s="1198"/>
    </row>
    <row r="500" spans="1:9">
      <c r="A500" s="1203">
        <v>1149705890</v>
      </c>
      <c r="B500" s="1204" t="s">
        <v>1181</v>
      </c>
      <c r="C500" s="1204" t="s">
        <v>369</v>
      </c>
      <c r="D500" s="1204" t="s">
        <v>368</v>
      </c>
      <c r="E500" s="1204" t="s">
        <v>138</v>
      </c>
      <c r="F500" s="1204" t="s">
        <v>218</v>
      </c>
      <c r="G500" s="1204" t="s">
        <v>217</v>
      </c>
      <c r="H500" s="1198"/>
      <c r="I500" s="1198"/>
    </row>
    <row r="501" spans="1:9">
      <c r="A501" s="1203">
        <v>1149707136</v>
      </c>
      <c r="B501" s="1204" t="s">
        <v>867</v>
      </c>
      <c r="C501" s="1204" t="s">
        <v>367</v>
      </c>
      <c r="D501" s="1204" t="s">
        <v>828</v>
      </c>
      <c r="E501" s="1204" t="s">
        <v>109</v>
      </c>
      <c r="F501" s="1204" t="s">
        <v>226</v>
      </c>
      <c r="G501" s="1204" t="s">
        <v>225</v>
      </c>
      <c r="H501" s="1198"/>
      <c r="I501" s="1198"/>
    </row>
    <row r="502" spans="1:9">
      <c r="A502" s="1203">
        <v>1149724784</v>
      </c>
      <c r="B502" s="1204" t="s">
        <v>1382</v>
      </c>
      <c r="C502" s="1204" t="s">
        <v>7</v>
      </c>
      <c r="D502" s="1204"/>
      <c r="E502" s="1204"/>
      <c r="F502" s="1204" t="s">
        <v>224</v>
      </c>
      <c r="G502" s="1204" t="s">
        <v>223</v>
      </c>
      <c r="H502" s="1198"/>
      <c r="I502" s="1198"/>
    </row>
    <row r="503" spans="1:9">
      <c r="A503" s="1203">
        <v>1149738214</v>
      </c>
      <c r="B503" s="1204" t="s">
        <v>456</v>
      </c>
      <c r="C503" s="1204" t="s">
        <v>7</v>
      </c>
      <c r="D503" s="1204"/>
      <c r="E503" s="1204"/>
      <c r="F503" s="1204" t="s">
        <v>208</v>
      </c>
      <c r="G503" s="1204" t="s">
        <v>207</v>
      </c>
      <c r="H503" s="1198"/>
      <c r="I503" s="1198"/>
    </row>
    <row r="504" spans="1:9">
      <c r="A504" s="1203">
        <v>1149799059</v>
      </c>
      <c r="B504" s="1204" t="s">
        <v>448</v>
      </c>
      <c r="C504" s="1204" t="s">
        <v>369</v>
      </c>
      <c r="D504" s="1204" t="s">
        <v>371</v>
      </c>
      <c r="E504" s="1204" t="s">
        <v>131</v>
      </c>
      <c r="F504" s="1204" t="s">
        <v>226</v>
      </c>
      <c r="G504" s="1204" t="s">
        <v>225</v>
      </c>
      <c r="H504" s="1198"/>
      <c r="I504" s="1198"/>
    </row>
    <row r="505" spans="1:9">
      <c r="A505" s="1203">
        <v>1149810088</v>
      </c>
      <c r="B505" s="1204" t="s">
        <v>426</v>
      </c>
      <c r="C505" s="1204" t="s">
        <v>367</v>
      </c>
      <c r="D505" s="1204" t="s">
        <v>371</v>
      </c>
      <c r="E505" s="1204" t="s">
        <v>131</v>
      </c>
      <c r="F505" s="1204" t="s">
        <v>226</v>
      </c>
      <c r="G505" s="1204" t="s">
        <v>225</v>
      </c>
      <c r="H505" s="1198"/>
      <c r="I505" s="1198"/>
    </row>
    <row r="506" spans="1:9">
      <c r="A506" s="1203">
        <v>1149815814</v>
      </c>
      <c r="B506" s="1204" t="s">
        <v>925</v>
      </c>
      <c r="C506" s="1204" t="s">
        <v>369</v>
      </c>
      <c r="D506" s="1204" t="s">
        <v>828</v>
      </c>
      <c r="E506" s="1204" t="s">
        <v>109</v>
      </c>
      <c r="F506" s="1204" t="s">
        <v>226</v>
      </c>
      <c r="G506" s="1204" t="s">
        <v>225</v>
      </c>
      <c r="H506" s="1198"/>
      <c r="I506" s="1198"/>
    </row>
    <row r="507" spans="1:9">
      <c r="A507" s="1203">
        <v>1149817505</v>
      </c>
      <c r="B507" s="1204" t="s">
        <v>401</v>
      </c>
      <c r="C507" s="1204" t="s">
        <v>369</v>
      </c>
      <c r="D507" s="1204" t="s">
        <v>368</v>
      </c>
      <c r="E507" s="1204" t="s">
        <v>138</v>
      </c>
      <c r="F507" s="1204" t="s">
        <v>212</v>
      </c>
      <c r="G507" s="1204" t="s">
        <v>211</v>
      </c>
      <c r="H507" s="1198"/>
      <c r="I507" s="1198"/>
    </row>
    <row r="508" spans="1:9">
      <c r="A508" s="1203">
        <v>1149823727</v>
      </c>
      <c r="B508" s="1204" t="s">
        <v>1383</v>
      </c>
      <c r="C508" s="1204" t="s">
        <v>7</v>
      </c>
      <c r="D508" s="1204"/>
      <c r="E508" s="1204"/>
      <c r="F508" s="1204" t="s">
        <v>230</v>
      </c>
      <c r="G508" s="1204" t="s">
        <v>229</v>
      </c>
      <c r="H508" s="1198"/>
      <c r="I508" s="1198"/>
    </row>
    <row r="509" spans="1:9">
      <c r="A509" s="1203">
        <v>1149826183</v>
      </c>
      <c r="B509" s="1204" t="s">
        <v>1384</v>
      </c>
      <c r="C509" s="1204" t="s">
        <v>7</v>
      </c>
      <c r="D509" s="1204"/>
      <c r="E509" s="1204"/>
      <c r="F509" s="1204" t="s">
        <v>230</v>
      </c>
      <c r="G509" s="1204" t="s">
        <v>229</v>
      </c>
      <c r="H509" s="1198"/>
      <c r="I509" s="1198"/>
    </row>
    <row r="510" spans="1:9">
      <c r="A510" s="1203">
        <v>1149836372</v>
      </c>
      <c r="B510" s="1204" t="s">
        <v>1182</v>
      </c>
      <c r="C510" s="1204" t="s">
        <v>369</v>
      </c>
      <c r="D510" s="1204" t="s">
        <v>820</v>
      </c>
      <c r="E510" s="1204" t="s">
        <v>137</v>
      </c>
      <c r="F510" s="1204" t="s">
        <v>226</v>
      </c>
      <c r="G510" s="1204" t="s">
        <v>225</v>
      </c>
      <c r="H510" s="1198"/>
      <c r="I510" s="1198"/>
    </row>
    <row r="511" spans="1:9">
      <c r="A511" s="1203">
        <v>1149846181</v>
      </c>
      <c r="B511" s="1204" t="s">
        <v>833</v>
      </c>
      <c r="C511" s="1204" t="s">
        <v>367</v>
      </c>
      <c r="D511" s="1204" t="s">
        <v>828</v>
      </c>
      <c r="E511" s="1204" t="s">
        <v>109</v>
      </c>
      <c r="F511" s="1204" t="s">
        <v>226</v>
      </c>
      <c r="G511" s="1204" t="s">
        <v>225</v>
      </c>
      <c r="H511" s="1198"/>
      <c r="I511" s="1198"/>
    </row>
    <row r="512" spans="1:9">
      <c r="A512" s="1203">
        <v>1149852783</v>
      </c>
      <c r="B512" s="1204" t="s">
        <v>1385</v>
      </c>
      <c r="C512" s="1204" t="s">
        <v>7</v>
      </c>
      <c r="D512" s="1204"/>
      <c r="E512" s="1204"/>
      <c r="F512" s="1204" t="s">
        <v>212</v>
      </c>
      <c r="G512" s="1204" t="s">
        <v>211</v>
      </c>
      <c r="H512" s="1198"/>
      <c r="I512" s="1198"/>
    </row>
    <row r="513" spans="1:9">
      <c r="A513" s="1203">
        <v>1149871197</v>
      </c>
      <c r="B513" s="1204" t="s">
        <v>616</v>
      </c>
      <c r="C513" s="1204" t="s">
        <v>369</v>
      </c>
      <c r="D513" s="1204" t="s">
        <v>370</v>
      </c>
      <c r="E513" s="1204" t="s">
        <v>127</v>
      </c>
      <c r="F513" s="1204" t="s">
        <v>204</v>
      </c>
      <c r="G513" s="1204" t="s">
        <v>203</v>
      </c>
      <c r="H513" s="1198"/>
      <c r="I513" s="1198"/>
    </row>
    <row r="514" spans="1:9">
      <c r="A514" s="1203">
        <v>1149888886</v>
      </c>
      <c r="B514" s="1204" t="s">
        <v>549</v>
      </c>
      <c r="C514" s="1204" t="s">
        <v>367</v>
      </c>
      <c r="D514" s="1204" t="s">
        <v>371</v>
      </c>
      <c r="E514" s="1204" t="s">
        <v>131</v>
      </c>
      <c r="F514" s="1204" t="s">
        <v>226</v>
      </c>
      <c r="G514" s="1204" t="s">
        <v>225</v>
      </c>
      <c r="H514" s="1198"/>
      <c r="I514" s="1198"/>
    </row>
    <row r="515" spans="1:9">
      <c r="A515" s="1203">
        <v>1149897259</v>
      </c>
      <c r="B515" s="1204" t="s">
        <v>1183</v>
      </c>
      <c r="C515" s="1204" t="s">
        <v>367</v>
      </c>
      <c r="D515" s="1204" t="s">
        <v>370</v>
      </c>
      <c r="E515" s="1204" t="s">
        <v>127</v>
      </c>
      <c r="F515" s="1204" t="s">
        <v>226</v>
      </c>
      <c r="G515" s="1204" t="s">
        <v>225</v>
      </c>
      <c r="H515" s="1198"/>
      <c r="I515" s="1198"/>
    </row>
    <row r="516" spans="1:9">
      <c r="A516" s="1203">
        <v>1149915762</v>
      </c>
      <c r="B516" s="1204" t="s">
        <v>1386</v>
      </c>
      <c r="C516" s="1204" t="s">
        <v>7</v>
      </c>
      <c r="D516" s="1204"/>
      <c r="E516" s="1204"/>
      <c r="F516" s="1204" t="s">
        <v>226</v>
      </c>
      <c r="G516" s="1204" t="s">
        <v>225</v>
      </c>
      <c r="H516" s="1198"/>
      <c r="I516" s="1198"/>
    </row>
    <row r="517" spans="1:9">
      <c r="A517" s="1203">
        <v>1149921232</v>
      </c>
      <c r="B517" s="1204" t="s">
        <v>1184</v>
      </c>
      <c r="C517" s="1204" t="s">
        <v>369</v>
      </c>
      <c r="D517" s="1204" t="s">
        <v>372</v>
      </c>
      <c r="E517" s="1204" t="s">
        <v>134</v>
      </c>
      <c r="F517" s="1204" t="s">
        <v>226</v>
      </c>
      <c r="G517" s="1204" t="s">
        <v>225</v>
      </c>
      <c r="H517" s="1198"/>
      <c r="I517" s="1198"/>
    </row>
    <row r="518" spans="1:9">
      <c r="A518" s="1203">
        <v>1149934706</v>
      </c>
      <c r="B518" s="1204" t="s">
        <v>1387</v>
      </c>
      <c r="C518" s="1204" t="s">
        <v>7</v>
      </c>
      <c r="D518" s="1204"/>
      <c r="E518" s="1204"/>
      <c r="F518" s="1204" t="s">
        <v>226</v>
      </c>
      <c r="G518" s="1204" t="s">
        <v>225</v>
      </c>
      <c r="H518" s="1198"/>
      <c r="I518" s="1198"/>
    </row>
    <row r="519" spans="1:9">
      <c r="A519" s="1203">
        <v>1149942337</v>
      </c>
      <c r="B519" s="1204" t="s">
        <v>1388</v>
      </c>
      <c r="C519" s="1204" t="s">
        <v>7</v>
      </c>
      <c r="D519" s="1204"/>
      <c r="E519" s="1204"/>
      <c r="F519" s="1204" t="s">
        <v>200</v>
      </c>
      <c r="G519" s="1204" t="s">
        <v>199</v>
      </c>
      <c r="H519" s="1198"/>
      <c r="I519" s="1198"/>
    </row>
    <row r="520" spans="1:9">
      <c r="A520" s="1203">
        <v>1160039328</v>
      </c>
      <c r="B520" s="1204" t="s">
        <v>564</v>
      </c>
      <c r="C520" s="1204" t="s">
        <v>369</v>
      </c>
      <c r="D520" s="1204" t="s">
        <v>371</v>
      </c>
      <c r="E520" s="1204" t="s">
        <v>131</v>
      </c>
      <c r="F520" s="1204" t="s">
        <v>226</v>
      </c>
      <c r="G520" s="1204" t="s">
        <v>225</v>
      </c>
      <c r="H520" s="1198"/>
      <c r="I520" s="1198"/>
    </row>
    <row r="521" spans="1:9">
      <c r="A521" s="1203">
        <v>1160039427</v>
      </c>
      <c r="B521" s="1204" t="s">
        <v>1185</v>
      </c>
      <c r="C521" s="1204" t="s">
        <v>367</v>
      </c>
      <c r="D521" s="1204" t="s">
        <v>368</v>
      </c>
      <c r="E521" s="1204" t="s">
        <v>138</v>
      </c>
      <c r="F521" s="1204" t="s">
        <v>208</v>
      </c>
      <c r="G521" s="1204" t="s">
        <v>207</v>
      </c>
      <c r="H521" s="1198"/>
      <c r="I521" s="1198"/>
    </row>
    <row r="522" spans="1:9">
      <c r="A522" s="1203">
        <v>1160055787</v>
      </c>
      <c r="B522" s="1204" t="s">
        <v>1186</v>
      </c>
      <c r="C522" s="1204" t="s">
        <v>369</v>
      </c>
      <c r="D522" s="1204" t="s">
        <v>368</v>
      </c>
      <c r="E522" s="1204" t="s">
        <v>138</v>
      </c>
      <c r="F522" s="1204" t="s">
        <v>212</v>
      </c>
      <c r="G522" s="1204" t="s">
        <v>211</v>
      </c>
      <c r="H522" s="1198"/>
      <c r="I522" s="1198"/>
    </row>
    <row r="523" spans="1:9">
      <c r="A523" s="1203">
        <v>1160079944</v>
      </c>
      <c r="B523" s="1204" t="s">
        <v>619</v>
      </c>
      <c r="C523" s="1204" t="s">
        <v>369</v>
      </c>
      <c r="D523" s="1204" t="s">
        <v>370</v>
      </c>
      <c r="E523" s="1204" t="s">
        <v>127</v>
      </c>
      <c r="F523" s="1204" t="s">
        <v>226</v>
      </c>
      <c r="G523" s="1204" t="s">
        <v>225</v>
      </c>
      <c r="H523" s="1198"/>
      <c r="I523" s="1198"/>
    </row>
    <row r="524" spans="1:9">
      <c r="A524" s="1203">
        <v>1160086634</v>
      </c>
      <c r="B524" s="1204" t="s">
        <v>682</v>
      </c>
      <c r="C524" s="1204" t="s">
        <v>369</v>
      </c>
      <c r="D524" s="1204" t="s">
        <v>373</v>
      </c>
      <c r="E524" s="1204" t="s">
        <v>123</v>
      </c>
      <c r="F524" s="1204" t="s">
        <v>220</v>
      </c>
      <c r="G524" s="1204" t="s">
        <v>219</v>
      </c>
      <c r="H524" s="1198"/>
      <c r="I524" s="1198"/>
    </row>
    <row r="525" spans="1:9">
      <c r="A525" s="1203">
        <v>1160111929</v>
      </c>
      <c r="B525" s="1204" t="s">
        <v>1389</v>
      </c>
      <c r="C525" s="1204" t="s">
        <v>7</v>
      </c>
      <c r="D525" s="1204"/>
      <c r="E525" s="1204"/>
      <c r="F525" s="1204" t="s">
        <v>226</v>
      </c>
      <c r="G525" s="1204" t="s">
        <v>225</v>
      </c>
      <c r="H525" s="1198"/>
      <c r="I525" s="1198"/>
    </row>
    <row r="526" spans="1:9">
      <c r="A526" s="1203">
        <v>1160156338</v>
      </c>
      <c r="B526" s="1204" t="s">
        <v>1187</v>
      </c>
      <c r="C526" s="1204" t="s">
        <v>369</v>
      </c>
      <c r="D526" s="1204" t="s">
        <v>371</v>
      </c>
      <c r="E526" s="1204" t="s">
        <v>131</v>
      </c>
      <c r="F526" s="1204" t="s">
        <v>226</v>
      </c>
      <c r="G526" s="1204" t="s">
        <v>225</v>
      </c>
      <c r="H526" s="1198"/>
      <c r="I526" s="1198"/>
    </row>
    <row r="527" spans="1:9">
      <c r="A527" s="1203">
        <v>1160177789</v>
      </c>
      <c r="B527" s="1204" t="s">
        <v>870</v>
      </c>
      <c r="C527" s="1204" t="s">
        <v>369</v>
      </c>
      <c r="D527" s="1204" t="s">
        <v>820</v>
      </c>
      <c r="E527" s="1204" t="s">
        <v>137</v>
      </c>
      <c r="F527" s="1204" t="s">
        <v>226</v>
      </c>
      <c r="G527" s="1204" t="s">
        <v>225</v>
      </c>
      <c r="H527" s="1198"/>
      <c r="I527" s="1198"/>
    </row>
    <row r="528" spans="1:9">
      <c r="A528" s="1203">
        <v>1160287257</v>
      </c>
      <c r="B528" s="1204" t="s">
        <v>808</v>
      </c>
      <c r="C528" s="1204" t="s">
        <v>369</v>
      </c>
      <c r="D528" s="1204" t="s">
        <v>372</v>
      </c>
      <c r="E528" s="1204" t="s">
        <v>134</v>
      </c>
      <c r="F528" s="1204" t="s">
        <v>208</v>
      </c>
      <c r="G528" s="1204" t="s">
        <v>207</v>
      </c>
      <c r="H528" s="1198"/>
      <c r="I528" s="1198"/>
    </row>
    <row r="529" spans="1:9">
      <c r="A529" s="1203">
        <v>1160306792</v>
      </c>
      <c r="B529" s="1204" t="s">
        <v>641</v>
      </c>
      <c r="C529" s="1204" t="s">
        <v>369</v>
      </c>
      <c r="D529" s="1204" t="s">
        <v>371</v>
      </c>
      <c r="E529" s="1204" t="s">
        <v>131</v>
      </c>
      <c r="F529" s="1204" t="s">
        <v>226</v>
      </c>
      <c r="G529" s="1204" t="s">
        <v>225</v>
      </c>
      <c r="H529" s="1198"/>
      <c r="I529" s="1198"/>
    </row>
    <row r="530" spans="1:9">
      <c r="A530" s="1203">
        <v>1160312584</v>
      </c>
      <c r="B530" s="1204" t="s">
        <v>612</v>
      </c>
      <c r="C530" s="1204" t="s">
        <v>369</v>
      </c>
      <c r="D530" s="1204" t="s">
        <v>374</v>
      </c>
      <c r="E530" s="1204" t="s">
        <v>102</v>
      </c>
      <c r="F530" s="1204" t="s">
        <v>226</v>
      </c>
      <c r="G530" s="1204" t="s">
        <v>225</v>
      </c>
      <c r="H530" s="1198"/>
      <c r="I530" s="1198"/>
    </row>
    <row r="531" spans="1:9">
      <c r="A531" s="1203">
        <v>1160316502</v>
      </c>
      <c r="B531" s="1204" t="s">
        <v>1390</v>
      </c>
      <c r="C531" s="1204" t="s">
        <v>7</v>
      </c>
      <c r="D531" s="1204"/>
      <c r="E531" s="1204"/>
      <c r="F531" s="1204" t="s">
        <v>214</v>
      </c>
      <c r="G531" s="1204" t="s">
        <v>213</v>
      </c>
      <c r="H531" s="1198"/>
      <c r="I531" s="1198"/>
    </row>
    <row r="532" spans="1:9">
      <c r="A532" s="1203">
        <v>1160328804</v>
      </c>
      <c r="B532" s="1204" t="s">
        <v>1391</v>
      </c>
      <c r="C532" s="1204" t="s">
        <v>7</v>
      </c>
      <c r="D532" s="1204"/>
      <c r="E532" s="1204"/>
      <c r="F532" s="1204" t="s">
        <v>218</v>
      </c>
      <c r="G532" s="1204" t="s">
        <v>217</v>
      </c>
      <c r="H532" s="1198"/>
      <c r="I532" s="1198"/>
    </row>
    <row r="533" spans="1:9">
      <c r="A533" s="1203">
        <v>1160353166</v>
      </c>
      <c r="B533" s="1204" t="s">
        <v>388</v>
      </c>
      <c r="C533" s="1204" t="s">
        <v>369</v>
      </c>
      <c r="D533" s="1204" t="s">
        <v>368</v>
      </c>
      <c r="E533" s="1204" t="s">
        <v>138</v>
      </c>
      <c r="F533" s="1204" t="s">
        <v>206</v>
      </c>
      <c r="G533" s="1204" t="s">
        <v>205</v>
      </c>
      <c r="H533" s="1198"/>
      <c r="I533" s="1198"/>
    </row>
    <row r="534" spans="1:9">
      <c r="A534" s="1203">
        <v>1160388972</v>
      </c>
      <c r="B534" s="1204" t="s">
        <v>1392</v>
      </c>
      <c r="C534" s="1204" t="s">
        <v>7</v>
      </c>
      <c r="D534" s="1204"/>
      <c r="E534" s="1204"/>
      <c r="F534" s="1204" t="s">
        <v>232</v>
      </c>
      <c r="G534" s="1204" t="s">
        <v>231</v>
      </c>
      <c r="H534" s="1198"/>
      <c r="I534" s="1198"/>
    </row>
    <row r="535" spans="1:9">
      <c r="A535" s="1203">
        <v>1160393451</v>
      </c>
      <c r="B535" s="1204" t="s">
        <v>570</v>
      </c>
      <c r="C535" s="1204" t="s">
        <v>369</v>
      </c>
      <c r="D535" s="1204" t="s">
        <v>371</v>
      </c>
      <c r="E535" s="1204" t="s">
        <v>131</v>
      </c>
      <c r="F535" s="1204" t="s">
        <v>226</v>
      </c>
      <c r="G535" s="1204" t="s">
        <v>225</v>
      </c>
      <c r="H535" s="1198"/>
      <c r="I535" s="1198"/>
    </row>
    <row r="536" spans="1:9">
      <c r="A536" s="1203">
        <v>1160395290</v>
      </c>
      <c r="B536" s="1204" t="s">
        <v>588</v>
      </c>
      <c r="C536" s="1204" t="s">
        <v>369</v>
      </c>
      <c r="D536" s="1204" t="s">
        <v>370</v>
      </c>
      <c r="E536" s="1204" t="s">
        <v>127</v>
      </c>
      <c r="F536" s="1204" t="s">
        <v>226</v>
      </c>
      <c r="G536" s="1204" t="s">
        <v>225</v>
      </c>
      <c r="H536" s="1198"/>
      <c r="I536" s="1198"/>
    </row>
    <row r="537" spans="1:9">
      <c r="A537" s="1203">
        <v>1160429651</v>
      </c>
      <c r="B537" s="1204" t="s">
        <v>950</v>
      </c>
      <c r="C537" s="1204" t="s">
        <v>7</v>
      </c>
      <c r="D537" s="1204"/>
      <c r="E537" s="1204"/>
      <c r="F537" s="1204" t="s">
        <v>226</v>
      </c>
      <c r="G537" s="1204" t="s">
        <v>225</v>
      </c>
      <c r="H537" s="1198"/>
      <c r="I537" s="1198"/>
    </row>
    <row r="538" spans="1:9">
      <c r="A538" s="1203">
        <v>1160459856</v>
      </c>
      <c r="B538" s="1204" t="s">
        <v>1393</v>
      </c>
      <c r="C538" s="1204" t="s">
        <v>7</v>
      </c>
      <c r="D538" s="1204"/>
      <c r="E538" s="1204"/>
      <c r="F538" s="1204" t="s">
        <v>212</v>
      </c>
      <c r="G538" s="1204" t="s">
        <v>211</v>
      </c>
      <c r="H538" s="1198"/>
      <c r="I538" s="1198"/>
    </row>
    <row r="539" spans="1:9">
      <c r="A539" s="1203">
        <v>1160476355</v>
      </c>
      <c r="B539" s="1204" t="s">
        <v>525</v>
      </c>
      <c r="C539" s="1204" t="s">
        <v>367</v>
      </c>
      <c r="D539" s="1204" t="s">
        <v>371</v>
      </c>
      <c r="E539" s="1204" t="s">
        <v>131</v>
      </c>
      <c r="F539" s="1204" t="s">
        <v>226</v>
      </c>
      <c r="G539" s="1204" t="s">
        <v>225</v>
      </c>
      <c r="H539" s="1198"/>
      <c r="I539" s="1198"/>
    </row>
    <row r="540" spans="1:9">
      <c r="A540" s="1203">
        <v>1160503653</v>
      </c>
      <c r="B540" s="1204" t="s">
        <v>956</v>
      </c>
      <c r="C540" s="1204" t="s">
        <v>7</v>
      </c>
      <c r="D540" s="1204"/>
      <c r="E540" s="1204"/>
      <c r="F540" s="1204" t="s">
        <v>218</v>
      </c>
      <c r="G540" s="1204" t="s">
        <v>217</v>
      </c>
      <c r="H540" s="1198"/>
      <c r="I540" s="1198"/>
    </row>
    <row r="541" spans="1:9">
      <c r="A541" s="1203">
        <v>1160517505</v>
      </c>
      <c r="B541" s="1204" t="s">
        <v>715</v>
      </c>
      <c r="C541" s="1204" t="s">
        <v>7</v>
      </c>
      <c r="D541" s="1204"/>
      <c r="E541" s="1204"/>
      <c r="F541" s="1204" t="s">
        <v>226</v>
      </c>
      <c r="G541" s="1204" t="s">
        <v>225</v>
      </c>
      <c r="H541" s="1198"/>
      <c r="I541" s="1198"/>
    </row>
    <row r="542" spans="1:9">
      <c r="A542" s="1203">
        <v>1160522265</v>
      </c>
      <c r="B542" s="1204" t="s">
        <v>880</v>
      </c>
      <c r="C542" s="1204" t="s">
        <v>369</v>
      </c>
      <c r="D542" s="1204" t="s">
        <v>820</v>
      </c>
      <c r="E542" s="1204" t="s">
        <v>137</v>
      </c>
      <c r="F542" s="1204" t="s">
        <v>204</v>
      </c>
      <c r="G542" s="1204" t="s">
        <v>203</v>
      </c>
      <c r="H542" s="1198"/>
      <c r="I542" s="1198"/>
    </row>
    <row r="543" spans="1:9">
      <c r="A543" s="1203">
        <v>1160522711</v>
      </c>
      <c r="B543" s="1204" t="s">
        <v>622</v>
      </c>
      <c r="C543" s="1204" t="s">
        <v>369</v>
      </c>
      <c r="D543" s="1204" t="s">
        <v>371</v>
      </c>
      <c r="E543" s="1204" t="s">
        <v>131</v>
      </c>
      <c r="F543" s="1204" t="s">
        <v>226</v>
      </c>
      <c r="G543" s="1204" t="s">
        <v>225</v>
      </c>
      <c r="H543" s="1198"/>
      <c r="I543" s="1198"/>
    </row>
    <row r="544" spans="1:9">
      <c r="A544" s="1203">
        <v>1160557402</v>
      </c>
      <c r="B544" s="1204" t="s">
        <v>353</v>
      </c>
      <c r="C544" s="1204" t="s">
        <v>367</v>
      </c>
      <c r="D544" s="1204" t="s">
        <v>368</v>
      </c>
      <c r="E544" s="1204" t="s">
        <v>138</v>
      </c>
      <c r="F544" s="1204" t="s">
        <v>214</v>
      </c>
      <c r="G544" s="1204" t="s">
        <v>213</v>
      </c>
      <c r="H544" s="1198"/>
      <c r="I544" s="1198"/>
    </row>
    <row r="545" spans="1:9">
      <c r="A545" s="1203">
        <v>1160566403</v>
      </c>
      <c r="B545" s="1204" t="s">
        <v>776</v>
      </c>
      <c r="C545" s="1204" t="s">
        <v>369</v>
      </c>
      <c r="D545" s="1204" t="s">
        <v>372</v>
      </c>
      <c r="E545" s="1204" t="s">
        <v>134</v>
      </c>
      <c r="F545" s="1204" t="s">
        <v>212</v>
      </c>
      <c r="G545" s="1204" t="s">
        <v>211</v>
      </c>
      <c r="H545" s="1198"/>
      <c r="I545" s="1198"/>
    </row>
    <row r="546" spans="1:9">
      <c r="A546" s="1203">
        <v>1160585015</v>
      </c>
      <c r="B546" s="1204" t="s">
        <v>941</v>
      </c>
      <c r="C546" s="1204" t="s">
        <v>7</v>
      </c>
      <c r="D546" s="1204"/>
      <c r="E546" s="1204"/>
      <c r="F546" s="1204" t="s">
        <v>206</v>
      </c>
      <c r="G546" s="1204" t="s">
        <v>205</v>
      </c>
      <c r="H546" s="1198"/>
      <c r="I546" s="1198"/>
    </row>
    <row r="547" spans="1:9">
      <c r="A547" s="1203">
        <v>1160587920</v>
      </c>
      <c r="B547" s="1204" t="s">
        <v>1394</v>
      </c>
      <c r="C547" s="1204" t="s">
        <v>7</v>
      </c>
      <c r="D547" s="1204"/>
      <c r="E547" s="1204"/>
      <c r="F547" s="1204" t="s">
        <v>226</v>
      </c>
      <c r="G547" s="1204" t="s">
        <v>225</v>
      </c>
      <c r="H547" s="1198"/>
      <c r="I547" s="1198"/>
    </row>
    <row r="548" spans="1:9">
      <c r="A548" s="1203">
        <v>1160588357</v>
      </c>
      <c r="B548" s="1204" t="s">
        <v>1395</v>
      </c>
      <c r="C548" s="1204" t="s">
        <v>7</v>
      </c>
      <c r="D548" s="1204"/>
      <c r="E548" s="1204"/>
      <c r="F548" s="1204" t="s">
        <v>226</v>
      </c>
      <c r="G548" s="1204" t="s">
        <v>225</v>
      </c>
      <c r="H548" s="1198"/>
      <c r="I548" s="1198"/>
    </row>
    <row r="549" spans="1:9">
      <c r="A549" s="1203">
        <v>1160592672</v>
      </c>
      <c r="B549" s="1204" t="s">
        <v>904</v>
      </c>
      <c r="C549" s="1204" t="s">
        <v>369</v>
      </c>
      <c r="D549" s="1204" t="s">
        <v>823</v>
      </c>
      <c r="E549" s="1204" t="s">
        <v>233</v>
      </c>
      <c r="F549" s="1204" t="s">
        <v>226</v>
      </c>
      <c r="G549" s="1204" t="s">
        <v>225</v>
      </c>
      <c r="H549" s="1198"/>
      <c r="I549" s="1198"/>
    </row>
    <row r="550" spans="1:9">
      <c r="A550" s="1203">
        <v>1160599347</v>
      </c>
      <c r="B550" s="1204" t="s">
        <v>580</v>
      </c>
      <c r="C550" s="1204" t="s">
        <v>369</v>
      </c>
      <c r="D550" s="1204" t="s">
        <v>371</v>
      </c>
      <c r="E550" s="1204" t="s">
        <v>131</v>
      </c>
      <c r="F550" s="1204" t="s">
        <v>226</v>
      </c>
      <c r="G550" s="1204" t="s">
        <v>225</v>
      </c>
      <c r="H550" s="1198"/>
      <c r="I550" s="1198"/>
    </row>
    <row r="551" spans="1:9">
      <c r="A551" s="1203">
        <v>1160611241</v>
      </c>
      <c r="B551" s="1204" t="s">
        <v>727</v>
      </c>
      <c r="C551" s="1204" t="s">
        <v>7</v>
      </c>
      <c r="D551" s="1204"/>
      <c r="E551" s="1204"/>
      <c r="F551" s="1204" t="s">
        <v>200</v>
      </c>
      <c r="G551" s="1204" t="s">
        <v>199</v>
      </c>
      <c r="H551" s="1198"/>
      <c r="I551" s="1198"/>
    </row>
    <row r="552" spans="1:9">
      <c r="A552" s="1203">
        <v>1160632544</v>
      </c>
      <c r="B552" s="1204" t="s">
        <v>1396</v>
      </c>
      <c r="C552" s="1204" t="s">
        <v>7</v>
      </c>
      <c r="D552" s="1204"/>
      <c r="E552" s="1204"/>
      <c r="F552" s="1204" t="s">
        <v>226</v>
      </c>
      <c r="G552" s="1204" t="s">
        <v>225</v>
      </c>
      <c r="H552" s="1198"/>
      <c r="I552" s="1198"/>
    </row>
    <row r="553" spans="1:9">
      <c r="A553" s="1203">
        <v>1160636156</v>
      </c>
      <c r="B553" s="1204" t="s">
        <v>1397</v>
      </c>
      <c r="C553" s="1204" t="s">
        <v>7</v>
      </c>
      <c r="D553" s="1204"/>
      <c r="E553" s="1204"/>
      <c r="F553" s="1204" t="s">
        <v>220</v>
      </c>
      <c r="G553" s="1204" t="s">
        <v>219</v>
      </c>
      <c r="H553" s="1198"/>
      <c r="I553" s="1198"/>
    </row>
    <row r="554" spans="1:9">
      <c r="A554" s="1203">
        <v>1160645306</v>
      </c>
      <c r="B554" s="1204" t="s">
        <v>1398</v>
      </c>
      <c r="C554" s="1204" t="s">
        <v>7</v>
      </c>
      <c r="D554" s="1204"/>
      <c r="E554" s="1204"/>
      <c r="F554" s="1204" t="s">
        <v>226</v>
      </c>
      <c r="G554" s="1204" t="s">
        <v>225</v>
      </c>
      <c r="H554" s="1198"/>
      <c r="I554" s="1198"/>
    </row>
    <row r="555" spans="1:9">
      <c r="A555" s="1203">
        <v>1160675691</v>
      </c>
      <c r="B555" s="1204" t="s">
        <v>452</v>
      </c>
      <c r="C555" s="1204" t="s">
        <v>369</v>
      </c>
      <c r="D555" s="1204" t="s">
        <v>371</v>
      </c>
      <c r="E555" s="1204" t="s">
        <v>131</v>
      </c>
      <c r="F555" s="1204" t="s">
        <v>202</v>
      </c>
      <c r="G555" s="1204" t="s">
        <v>201</v>
      </c>
      <c r="H555" s="1198"/>
      <c r="I555" s="1198"/>
    </row>
    <row r="556" spans="1:9">
      <c r="A556" s="1203">
        <v>1160768082</v>
      </c>
      <c r="B556" s="1204" t="s">
        <v>610</v>
      </c>
      <c r="C556" s="1204" t="s">
        <v>369</v>
      </c>
      <c r="D556" s="1204" t="s">
        <v>411</v>
      </c>
      <c r="E556" s="1204" t="s">
        <v>101</v>
      </c>
      <c r="F556" s="1204" t="s">
        <v>226</v>
      </c>
      <c r="G556" s="1204" t="s">
        <v>225</v>
      </c>
      <c r="H556" s="1198"/>
      <c r="I556" s="1198"/>
    </row>
    <row r="557" spans="1:9">
      <c r="A557" s="1203">
        <v>1160777885</v>
      </c>
      <c r="B557" s="1204" t="s">
        <v>1399</v>
      </c>
      <c r="C557" s="1204" t="s">
        <v>7</v>
      </c>
      <c r="D557" s="1204"/>
      <c r="E557" s="1204"/>
      <c r="F557" s="1204" t="s">
        <v>204</v>
      </c>
      <c r="G557" s="1204" t="s">
        <v>203</v>
      </c>
      <c r="H557" s="1198"/>
      <c r="I557" s="1198"/>
    </row>
    <row r="558" spans="1:9">
      <c r="A558" s="1203">
        <v>1160792777</v>
      </c>
      <c r="B558" s="1204" t="s">
        <v>1400</v>
      </c>
      <c r="C558" s="1204" t="s">
        <v>7</v>
      </c>
      <c r="D558" s="1204"/>
      <c r="E558" s="1204"/>
      <c r="F558" s="1204" t="s">
        <v>226</v>
      </c>
      <c r="G558" s="1204" t="s">
        <v>225</v>
      </c>
      <c r="H558" s="1198"/>
      <c r="I558" s="1198"/>
    </row>
    <row r="559" spans="1:9">
      <c r="A559" s="1203">
        <v>1160812112</v>
      </c>
      <c r="B559" s="1204" t="s">
        <v>1401</v>
      </c>
      <c r="C559" s="1204" t="s">
        <v>7</v>
      </c>
      <c r="D559" s="1204"/>
      <c r="E559" s="1204"/>
      <c r="F559" s="1204" t="s">
        <v>226</v>
      </c>
      <c r="G559" s="1204" t="s">
        <v>225</v>
      </c>
      <c r="H559" s="1198"/>
      <c r="I559" s="1198"/>
    </row>
    <row r="560" spans="1:9">
      <c r="A560" s="1203">
        <v>1160830130</v>
      </c>
      <c r="B560" s="1204" t="s">
        <v>1188</v>
      </c>
      <c r="C560" s="1204" t="s">
        <v>367</v>
      </c>
      <c r="D560" s="1204" t="s">
        <v>372</v>
      </c>
      <c r="E560" s="1204" t="s">
        <v>134</v>
      </c>
      <c r="F560" s="1204" t="s">
        <v>214</v>
      </c>
      <c r="G560" s="1204" t="s">
        <v>213</v>
      </c>
      <c r="H560" s="1198"/>
      <c r="I560" s="1198"/>
    </row>
    <row r="561" spans="1:9">
      <c r="A561" s="1203">
        <v>1160902384</v>
      </c>
      <c r="B561" s="1204" t="s">
        <v>1402</v>
      </c>
      <c r="C561" s="1204" t="s">
        <v>7</v>
      </c>
      <c r="D561" s="1204"/>
      <c r="E561" s="1204"/>
      <c r="F561" s="1204" t="s">
        <v>208</v>
      </c>
      <c r="G561" s="1204" t="s">
        <v>207</v>
      </c>
      <c r="H561" s="1198"/>
      <c r="I561" s="1198"/>
    </row>
    <row r="562" spans="1:9">
      <c r="A562" s="1203">
        <v>1160918372</v>
      </c>
      <c r="B562" s="1204" t="s">
        <v>330</v>
      </c>
      <c r="C562" s="1204" t="s">
        <v>367</v>
      </c>
      <c r="D562" s="1204" t="s">
        <v>368</v>
      </c>
      <c r="E562" s="1204" t="s">
        <v>138</v>
      </c>
      <c r="F562" s="1204" t="s">
        <v>210</v>
      </c>
      <c r="G562" s="1204" t="s">
        <v>209</v>
      </c>
      <c r="H562" s="1198"/>
      <c r="I562" s="1198"/>
    </row>
    <row r="563" spans="1:9">
      <c r="A563" s="1203">
        <v>1160953940</v>
      </c>
      <c r="B563" s="1204" t="s">
        <v>345</v>
      </c>
      <c r="C563" s="1204" t="s">
        <v>369</v>
      </c>
      <c r="D563" s="1204" t="s">
        <v>368</v>
      </c>
      <c r="E563" s="1204" t="s">
        <v>138</v>
      </c>
      <c r="F563" s="1204" t="s">
        <v>230</v>
      </c>
      <c r="G563" s="1204" t="s">
        <v>229</v>
      </c>
      <c r="H563" s="1198"/>
      <c r="I563" s="1198"/>
    </row>
    <row r="564" spans="1:9">
      <c r="A564" s="1203">
        <v>1160965233</v>
      </c>
      <c r="B564" s="1204" t="s">
        <v>669</v>
      </c>
      <c r="C564" s="1204" t="s">
        <v>369</v>
      </c>
      <c r="D564" s="1204" t="s">
        <v>370</v>
      </c>
      <c r="E564" s="1204" t="s">
        <v>127</v>
      </c>
      <c r="F564" s="1204" t="s">
        <v>226</v>
      </c>
      <c r="G564" s="1204" t="s">
        <v>225</v>
      </c>
      <c r="H564" s="1198"/>
      <c r="I564" s="1198"/>
    </row>
    <row r="565" spans="1:9">
      <c r="A565" s="1203">
        <v>1160986593</v>
      </c>
      <c r="B565" s="1204" t="s">
        <v>804</v>
      </c>
      <c r="C565" s="1204" t="s">
        <v>369</v>
      </c>
      <c r="D565" s="1204" t="s">
        <v>372</v>
      </c>
      <c r="E565" s="1204" t="s">
        <v>134</v>
      </c>
      <c r="F565" s="1204" t="s">
        <v>226</v>
      </c>
      <c r="G565" s="1204" t="s">
        <v>225</v>
      </c>
      <c r="H565" s="1198"/>
      <c r="I565" s="1198"/>
    </row>
    <row r="566" spans="1:9">
      <c r="A566" s="1203">
        <v>1161008603</v>
      </c>
      <c r="B566" s="1204" t="s">
        <v>433</v>
      </c>
      <c r="C566" s="1204" t="s">
        <v>369</v>
      </c>
      <c r="D566" s="1204" t="s">
        <v>371</v>
      </c>
      <c r="E566" s="1204" t="s">
        <v>131</v>
      </c>
      <c r="F566" s="1204" t="s">
        <v>216</v>
      </c>
      <c r="G566" s="1204" t="s">
        <v>215</v>
      </c>
      <c r="H566" s="1198"/>
      <c r="I566" s="1198"/>
    </row>
    <row r="567" spans="1:9">
      <c r="A567" s="1203">
        <v>1161040168</v>
      </c>
      <c r="B567" s="1204" t="s">
        <v>881</v>
      </c>
      <c r="C567" s="1204" t="s">
        <v>369</v>
      </c>
      <c r="D567" s="1204" t="s">
        <v>820</v>
      </c>
      <c r="E567" s="1204" t="s">
        <v>137</v>
      </c>
      <c r="F567" s="1204" t="s">
        <v>226</v>
      </c>
      <c r="G567" s="1204" t="s">
        <v>225</v>
      </c>
      <c r="H567" s="1198"/>
      <c r="I567" s="1198"/>
    </row>
    <row r="568" spans="1:9">
      <c r="A568" s="1203">
        <v>1161087086</v>
      </c>
      <c r="B568" s="1204" t="s">
        <v>451</v>
      </c>
      <c r="C568" s="1204" t="s">
        <v>369</v>
      </c>
      <c r="D568" s="1204" t="s">
        <v>371</v>
      </c>
      <c r="E568" s="1204" t="s">
        <v>131</v>
      </c>
      <c r="F568" s="1204" t="s">
        <v>226</v>
      </c>
      <c r="G568" s="1204" t="s">
        <v>225</v>
      </c>
      <c r="H568" s="1198"/>
      <c r="I568" s="1198"/>
    </row>
    <row r="569" spans="1:9">
      <c r="A569" s="1203">
        <v>1161133682</v>
      </c>
      <c r="B569" s="1204" t="s">
        <v>424</v>
      </c>
      <c r="C569" s="1204" t="s">
        <v>367</v>
      </c>
      <c r="D569" s="1204" t="s">
        <v>371</v>
      </c>
      <c r="E569" s="1204" t="s">
        <v>131</v>
      </c>
      <c r="F569" s="1204" t="s">
        <v>204</v>
      </c>
      <c r="G569" s="1204" t="s">
        <v>203</v>
      </c>
      <c r="H569" s="1198"/>
      <c r="I569" s="1198"/>
    </row>
    <row r="570" spans="1:9">
      <c r="A570" s="1203">
        <v>1161160768</v>
      </c>
      <c r="B570" s="1204" t="s">
        <v>1189</v>
      </c>
      <c r="C570" s="1204" t="s">
        <v>369</v>
      </c>
      <c r="D570" s="1204" t="s">
        <v>371</v>
      </c>
      <c r="E570" s="1204" t="s">
        <v>131</v>
      </c>
      <c r="F570" s="1204" t="s">
        <v>226</v>
      </c>
      <c r="G570" s="1204" t="s">
        <v>225</v>
      </c>
      <c r="H570" s="1198"/>
      <c r="I570" s="1198"/>
    </row>
    <row r="571" spans="1:9">
      <c r="A571" s="1203">
        <v>1161182325</v>
      </c>
      <c r="B571" s="1204" t="s">
        <v>352</v>
      </c>
      <c r="C571" s="1204" t="s">
        <v>367</v>
      </c>
      <c r="D571" s="1204" t="s">
        <v>368</v>
      </c>
      <c r="E571" s="1204" t="s">
        <v>138</v>
      </c>
      <c r="F571" s="1204" t="s">
        <v>226</v>
      </c>
      <c r="G571" s="1204" t="s">
        <v>225</v>
      </c>
      <c r="H571" s="1198"/>
      <c r="I571" s="1198"/>
    </row>
    <row r="572" spans="1:9">
      <c r="A572" s="1203">
        <v>1161224929</v>
      </c>
      <c r="B572" s="1204" t="s">
        <v>810</v>
      </c>
      <c r="C572" s="1204" t="s">
        <v>369</v>
      </c>
      <c r="D572" s="1204" t="s">
        <v>372</v>
      </c>
      <c r="E572" s="1204" t="s">
        <v>134</v>
      </c>
      <c r="F572" s="1204" t="s">
        <v>226</v>
      </c>
      <c r="G572" s="1204" t="s">
        <v>225</v>
      </c>
      <c r="H572" s="1198"/>
      <c r="I572" s="1198"/>
    </row>
    <row r="573" spans="1:9">
      <c r="A573" s="1203">
        <v>1161247730</v>
      </c>
      <c r="B573" s="1204" t="s">
        <v>773</v>
      </c>
      <c r="C573" s="1204" t="s">
        <v>369</v>
      </c>
      <c r="D573" s="1204" t="s">
        <v>372</v>
      </c>
      <c r="E573" s="1204" t="s">
        <v>134</v>
      </c>
      <c r="F573" s="1204" t="s">
        <v>212</v>
      </c>
      <c r="G573" s="1204" t="s">
        <v>211</v>
      </c>
      <c r="H573" s="1198"/>
      <c r="I573" s="1198"/>
    </row>
    <row r="574" spans="1:9">
      <c r="A574" s="1203">
        <v>1161253845</v>
      </c>
      <c r="B574" s="1204" t="s">
        <v>706</v>
      </c>
      <c r="C574" s="1204" t="s">
        <v>7</v>
      </c>
      <c r="D574" s="1204"/>
      <c r="E574" s="1204"/>
      <c r="F574" s="1204" t="s">
        <v>226</v>
      </c>
      <c r="G574" s="1204" t="s">
        <v>225</v>
      </c>
      <c r="H574" s="1198"/>
      <c r="I574" s="1198"/>
    </row>
    <row r="575" spans="1:9">
      <c r="A575" s="1203">
        <v>1161282299</v>
      </c>
      <c r="B575" s="1204" t="s">
        <v>647</v>
      </c>
      <c r="C575" s="1204" t="s">
        <v>369</v>
      </c>
      <c r="D575" s="1204" t="s">
        <v>371</v>
      </c>
      <c r="E575" s="1204" t="s">
        <v>131</v>
      </c>
      <c r="F575" s="1204" t="s">
        <v>226</v>
      </c>
      <c r="G575" s="1204" t="s">
        <v>225</v>
      </c>
      <c r="H575" s="1198"/>
      <c r="I575" s="1198"/>
    </row>
    <row r="576" spans="1:9">
      <c r="A576" s="1203">
        <v>1161322129</v>
      </c>
      <c r="B576" s="1204" t="s">
        <v>675</v>
      </c>
      <c r="C576" s="1204" t="s">
        <v>369</v>
      </c>
      <c r="D576" s="1204" t="s">
        <v>370</v>
      </c>
      <c r="E576" s="1204" t="s">
        <v>127</v>
      </c>
      <c r="F576" s="1204" t="s">
        <v>226</v>
      </c>
      <c r="G576" s="1204" t="s">
        <v>225</v>
      </c>
      <c r="H576" s="1198"/>
      <c r="I576" s="1198"/>
    </row>
    <row r="577" spans="1:9">
      <c r="A577" s="1203">
        <v>1161327615</v>
      </c>
      <c r="B577" s="1204" t="s">
        <v>721</v>
      </c>
      <c r="C577" s="1204" t="s">
        <v>7</v>
      </c>
      <c r="D577" s="1204"/>
      <c r="E577" s="1204"/>
      <c r="F577" s="1204" t="s">
        <v>226</v>
      </c>
      <c r="G577" s="1204" t="s">
        <v>225</v>
      </c>
      <c r="H577" s="1198"/>
      <c r="I577" s="1198"/>
    </row>
    <row r="578" spans="1:9">
      <c r="A578" s="1203">
        <v>1161542460</v>
      </c>
      <c r="B578" s="1204" t="s">
        <v>1403</v>
      </c>
      <c r="C578" s="1204" t="s">
        <v>7</v>
      </c>
      <c r="D578" s="1204"/>
      <c r="E578" s="1204"/>
      <c r="F578" s="1204" t="s">
        <v>226</v>
      </c>
      <c r="G578" s="1204" t="s">
        <v>225</v>
      </c>
      <c r="H578" s="1198"/>
      <c r="I578" s="1198"/>
    </row>
    <row r="579" spans="1:9">
      <c r="A579" s="1203">
        <v>1161551065</v>
      </c>
      <c r="B579" s="1204" t="s">
        <v>800</v>
      </c>
      <c r="C579" s="1204" t="s">
        <v>367</v>
      </c>
      <c r="D579" s="1204" t="s">
        <v>372</v>
      </c>
      <c r="E579" s="1204" t="s">
        <v>134</v>
      </c>
      <c r="F579" s="1204" t="s">
        <v>226</v>
      </c>
      <c r="G579" s="1204" t="s">
        <v>225</v>
      </c>
      <c r="H579" s="1198"/>
      <c r="I579" s="1198"/>
    </row>
    <row r="580" spans="1:9">
      <c r="A580" s="1203">
        <v>1161554556</v>
      </c>
      <c r="B580" s="1204" t="s">
        <v>837</v>
      </c>
      <c r="C580" s="1204" t="s">
        <v>369</v>
      </c>
      <c r="D580" s="1204" t="s">
        <v>838</v>
      </c>
      <c r="E580" s="1204" t="s">
        <v>136</v>
      </c>
      <c r="F580" s="1204" t="s">
        <v>226</v>
      </c>
      <c r="G580" s="1204" t="s">
        <v>225</v>
      </c>
      <c r="H580" s="1198"/>
      <c r="I580" s="1198"/>
    </row>
    <row r="581" spans="1:9">
      <c r="A581" s="1203">
        <v>1161555512</v>
      </c>
      <c r="B581" s="1204" t="s">
        <v>444</v>
      </c>
      <c r="C581" s="1204" t="s">
        <v>369</v>
      </c>
      <c r="D581" s="1204" t="s">
        <v>371</v>
      </c>
      <c r="E581" s="1204" t="s">
        <v>131</v>
      </c>
      <c r="F581" s="1204" t="s">
        <v>202</v>
      </c>
      <c r="G581" s="1204" t="s">
        <v>201</v>
      </c>
      <c r="H581" s="1198"/>
      <c r="I581" s="1198"/>
    </row>
    <row r="582" spans="1:9">
      <c r="A582" s="1203">
        <v>1161635090</v>
      </c>
      <c r="B582" s="1204" t="s">
        <v>927</v>
      </c>
      <c r="C582" s="1204" t="s">
        <v>369</v>
      </c>
      <c r="D582" s="1204" t="s">
        <v>823</v>
      </c>
      <c r="E582" s="1204" t="s">
        <v>233</v>
      </c>
      <c r="F582" s="1204" t="s">
        <v>226</v>
      </c>
      <c r="G582" s="1204" t="s">
        <v>225</v>
      </c>
      <c r="H582" s="1198"/>
      <c r="I582" s="1198"/>
    </row>
    <row r="583" spans="1:9">
      <c r="A583" s="1203">
        <v>1161686200</v>
      </c>
      <c r="B583" s="1204" t="s">
        <v>528</v>
      </c>
      <c r="C583" s="1204" t="s">
        <v>367</v>
      </c>
      <c r="D583" s="1204" t="s">
        <v>373</v>
      </c>
      <c r="E583" s="1204" t="s">
        <v>123</v>
      </c>
      <c r="F583" s="1204" t="s">
        <v>226</v>
      </c>
      <c r="G583" s="1204" t="s">
        <v>225</v>
      </c>
      <c r="H583" s="1198"/>
      <c r="I583" s="1198"/>
    </row>
    <row r="584" spans="1:9">
      <c r="A584" s="1203">
        <v>1161686309</v>
      </c>
      <c r="B584" s="1204" t="s">
        <v>685</v>
      </c>
      <c r="C584" s="1204" t="s">
        <v>7</v>
      </c>
      <c r="D584" s="1204"/>
      <c r="E584" s="1204"/>
      <c r="F584" s="1204" t="s">
        <v>226</v>
      </c>
      <c r="G584" s="1204" t="s">
        <v>225</v>
      </c>
      <c r="H584" s="1198"/>
      <c r="I584" s="1198"/>
    </row>
    <row r="585" spans="1:9">
      <c r="A585" s="1203">
        <v>1161695409</v>
      </c>
      <c r="B585" s="1204" t="s">
        <v>1404</v>
      </c>
      <c r="C585" s="1204" t="s">
        <v>7</v>
      </c>
      <c r="D585" s="1204"/>
      <c r="E585" s="1204"/>
      <c r="F585" s="1204" t="s">
        <v>204</v>
      </c>
      <c r="G585" s="1204" t="s">
        <v>203</v>
      </c>
      <c r="H585" s="1198"/>
      <c r="I585" s="1198"/>
    </row>
    <row r="586" spans="1:9">
      <c r="A586" s="1203">
        <v>1161734760</v>
      </c>
      <c r="B586" s="1204" t="s">
        <v>1405</v>
      </c>
      <c r="C586" s="1204" t="s">
        <v>7</v>
      </c>
      <c r="D586" s="1204"/>
      <c r="E586" s="1204"/>
      <c r="F586" s="1204" t="s">
        <v>206</v>
      </c>
      <c r="G586" s="1204" t="s">
        <v>205</v>
      </c>
      <c r="H586" s="1198"/>
      <c r="I586" s="1198"/>
    </row>
    <row r="587" spans="1:9">
      <c r="A587" s="1203">
        <v>1161749891</v>
      </c>
      <c r="B587" s="1204" t="s">
        <v>761</v>
      </c>
      <c r="C587" s="1204" t="s">
        <v>367</v>
      </c>
      <c r="D587" s="1204" t="s">
        <v>372</v>
      </c>
      <c r="E587" s="1204" t="s">
        <v>134</v>
      </c>
      <c r="F587" s="1204" t="s">
        <v>226</v>
      </c>
      <c r="G587" s="1204" t="s">
        <v>225</v>
      </c>
      <c r="H587" s="1198"/>
      <c r="I587" s="1198"/>
    </row>
    <row r="588" spans="1:9">
      <c r="A588" s="1203">
        <v>1161784682</v>
      </c>
      <c r="B588" s="1204" t="s">
        <v>1190</v>
      </c>
      <c r="C588" s="1204" t="s">
        <v>367</v>
      </c>
      <c r="D588" s="1204" t="s">
        <v>370</v>
      </c>
      <c r="E588" s="1204" t="s">
        <v>127</v>
      </c>
      <c r="F588" s="1204" t="s">
        <v>226</v>
      </c>
      <c r="G588" s="1204" t="s">
        <v>225</v>
      </c>
      <c r="H588" s="1198"/>
      <c r="I588" s="1198"/>
    </row>
    <row r="589" spans="1:9">
      <c r="A589" s="1203">
        <v>1161786976</v>
      </c>
      <c r="B589" s="1204" t="s">
        <v>836</v>
      </c>
      <c r="C589" s="1204" t="s">
        <v>369</v>
      </c>
      <c r="D589" s="1204" t="s">
        <v>820</v>
      </c>
      <c r="E589" s="1204" t="s">
        <v>137</v>
      </c>
      <c r="F589" s="1204" t="s">
        <v>202</v>
      </c>
      <c r="G589" s="1204" t="s">
        <v>201</v>
      </c>
      <c r="H589" s="1198"/>
      <c r="I589" s="1198"/>
    </row>
    <row r="590" spans="1:9">
      <c r="A590" s="1203">
        <v>1161790630</v>
      </c>
      <c r="B590" s="1204" t="s">
        <v>589</v>
      </c>
      <c r="C590" s="1204" t="s">
        <v>369</v>
      </c>
      <c r="D590" s="1204" t="s">
        <v>370</v>
      </c>
      <c r="E590" s="1204" t="s">
        <v>127</v>
      </c>
      <c r="F590" s="1204" t="s">
        <v>226</v>
      </c>
      <c r="G590" s="1204" t="s">
        <v>225</v>
      </c>
      <c r="H590" s="1198"/>
      <c r="I590" s="1198"/>
    </row>
    <row r="591" spans="1:9">
      <c r="A591" s="1203">
        <v>1161790853</v>
      </c>
      <c r="B591" s="1204" t="s">
        <v>1406</v>
      </c>
      <c r="C591" s="1204" t="s">
        <v>7</v>
      </c>
      <c r="D591" s="1204"/>
      <c r="E591" s="1204"/>
      <c r="F591" s="1204" t="s">
        <v>212</v>
      </c>
      <c r="G591" s="1204" t="s">
        <v>211</v>
      </c>
      <c r="H591" s="1198"/>
      <c r="I591" s="1198"/>
    </row>
    <row r="592" spans="1:9">
      <c r="A592" s="1203">
        <v>1161812335</v>
      </c>
      <c r="B592" s="1204" t="s">
        <v>540</v>
      </c>
      <c r="C592" s="1204" t="s">
        <v>7</v>
      </c>
      <c r="D592" s="1204"/>
      <c r="E592" s="1204"/>
      <c r="F592" s="1204" t="s">
        <v>226</v>
      </c>
      <c r="G592" s="1204" t="s">
        <v>225</v>
      </c>
      <c r="H592" s="1198"/>
      <c r="I592" s="1198"/>
    </row>
    <row r="593" spans="1:9">
      <c r="A593" s="1203">
        <v>1161812368</v>
      </c>
      <c r="B593" s="1204" t="s">
        <v>337</v>
      </c>
      <c r="C593" s="1204" t="s">
        <v>369</v>
      </c>
      <c r="D593" s="1204" t="s">
        <v>820</v>
      </c>
      <c r="E593" s="1204" t="s">
        <v>137</v>
      </c>
      <c r="F593" s="1204" t="s">
        <v>222</v>
      </c>
      <c r="G593" s="1204" t="s">
        <v>221</v>
      </c>
      <c r="H593" s="1198"/>
      <c r="I593" s="1198"/>
    </row>
    <row r="594" spans="1:9">
      <c r="A594" s="1203">
        <v>1161829222</v>
      </c>
      <c r="B594" s="1204" t="s">
        <v>678</v>
      </c>
      <c r="C594" s="1204" t="s">
        <v>369</v>
      </c>
      <c r="D594" s="1204" t="s">
        <v>370</v>
      </c>
      <c r="E594" s="1204" t="s">
        <v>127</v>
      </c>
      <c r="F594" s="1204" t="s">
        <v>226</v>
      </c>
      <c r="G594" s="1204" t="s">
        <v>225</v>
      </c>
      <c r="H594" s="1198"/>
      <c r="I594" s="1198"/>
    </row>
    <row r="595" spans="1:9">
      <c r="A595" s="1203">
        <v>1161858197</v>
      </c>
      <c r="B595" s="1204" t="s">
        <v>874</v>
      </c>
      <c r="C595" s="1204" t="s">
        <v>369</v>
      </c>
      <c r="D595" s="1204" t="s">
        <v>823</v>
      </c>
      <c r="E595" s="1204" t="s">
        <v>233</v>
      </c>
      <c r="F595" s="1204" t="s">
        <v>226</v>
      </c>
      <c r="G595" s="1204" t="s">
        <v>225</v>
      </c>
      <c r="H595" s="1198"/>
      <c r="I595" s="1198"/>
    </row>
    <row r="596" spans="1:9">
      <c r="A596" s="1203">
        <v>1161878013</v>
      </c>
      <c r="B596" s="1204" t="s">
        <v>577</v>
      </c>
      <c r="C596" s="1204" t="s">
        <v>369</v>
      </c>
      <c r="D596" s="1204" t="s">
        <v>373</v>
      </c>
      <c r="E596" s="1204" t="s">
        <v>123</v>
      </c>
      <c r="F596" s="1204" t="s">
        <v>226</v>
      </c>
      <c r="G596" s="1204" t="s">
        <v>225</v>
      </c>
      <c r="H596" s="1198"/>
      <c r="I596" s="1198"/>
    </row>
    <row r="597" spans="1:9">
      <c r="A597" s="1203">
        <v>1161878468</v>
      </c>
      <c r="B597" s="1204" t="s">
        <v>558</v>
      </c>
      <c r="C597" s="1204" t="s">
        <v>369</v>
      </c>
      <c r="D597" s="1204" t="s">
        <v>371</v>
      </c>
      <c r="E597" s="1204" t="s">
        <v>131</v>
      </c>
      <c r="F597" s="1204" t="s">
        <v>226</v>
      </c>
      <c r="G597" s="1204" t="s">
        <v>225</v>
      </c>
      <c r="H597" s="1198"/>
      <c r="I597" s="1198"/>
    </row>
    <row r="598" spans="1:9">
      <c r="A598" s="1203">
        <v>1161927166</v>
      </c>
      <c r="B598" s="1204" t="s">
        <v>642</v>
      </c>
      <c r="C598" s="1204" t="s">
        <v>369</v>
      </c>
      <c r="D598" s="1204" t="s">
        <v>374</v>
      </c>
      <c r="E598" s="1204" t="s">
        <v>102</v>
      </c>
      <c r="F598" s="1204" t="s">
        <v>226</v>
      </c>
      <c r="G598" s="1204" t="s">
        <v>225</v>
      </c>
      <c r="H598" s="1198"/>
      <c r="I598" s="1198"/>
    </row>
    <row r="599" spans="1:9">
      <c r="A599" s="1203">
        <v>1161966081</v>
      </c>
      <c r="B599" s="1204" t="s">
        <v>793</v>
      </c>
      <c r="C599" s="1204" t="s">
        <v>369</v>
      </c>
      <c r="D599" s="1204" t="s">
        <v>368</v>
      </c>
      <c r="E599" s="1204" t="s">
        <v>138</v>
      </c>
      <c r="F599" s="1204" t="s">
        <v>232</v>
      </c>
      <c r="G599" s="1204" t="s">
        <v>231</v>
      </c>
      <c r="H599" s="1198"/>
      <c r="I599" s="1198"/>
    </row>
    <row r="600" spans="1:9">
      <c r="A600" s="1203">
        <v>1161978573</v>
      </c>
      <c r="B600" s="1204" t="s">
        <v>1407</v>
      </c>
      <c r="C600" s="1204" t="s">
        <v>7</v>
      </c>
      <c r="D600" s="1204"/>
      <c r="E600" s="1204"/>
      <c r="F600" s="1204" t="s">
        <v>226</v>
      </c>
      <c r="G600" s="1204" t="s">
        <v>225</v>
      </c>
      <c r="H600" s="1198"/>
      <c r="I600" s="1198"/>
    </row>
    <row r="601" spans="1:9">
      <c r="A601" s="1203">
        <v>1162003793</v>
      </c>
      <c r="B601" s="1204" t="s">
        <v>821</v>
      </c>
      <c r="C601" s="1204" t="s">
        <v>7</v>
      </c>
      <c r="D601" s="1204"/>
      <c r="E601" s="1204"/>
      <c r="F601" s="1204" t="s">
        <v>230</v>
      </c>
      <c r="G601" s="1204" t="s">
        <v>229</v>
      </c>
      <c r="H601" s="1198"/>
      <c r="I601" s="1198"/>
    </row>
    <row r="602" spans="1:9">
      <c r="A602" s="1203">
        <v>1162044243</v>
      </c>
      <c r="B602" s="1204" t="s">
        <v>462</v>
      </c>
      <c r="C602" s="1204" t="s">
        <v>367</v>
      </c>
      <c r="D602" s="1204" t="s">
        <v>368</v>
      </c>
      <c r="E602" s="1204" t="s">
        <v>138</v>
      </c>
      <c r="F602" s="1204" t="s">
        <v>226</v>
      </c>
      <c r="G602" s="1204" t="s">
        <v>225</v>
      </c>
      <c r="H602" s="1198"/>
      <c r="I602" s="1198"/>
    </row>
    <row r="603" spans="1:9">
      <c r="A603" s="1203">
        <v>1162066618</v>
      </c>
      <c r="B603" s="1204" t="s">
        <v>1408</v>
      </c>
      <c r="C603" s="1204" t="s">
        <v>7</v>
      </c>
      <c r="D603" s="1204"/>
      <c r="E603" s="1204"/>
      <c r="F603" s="1204" t="s">
        <v>204</v>
      </c>
      <c r="G603" s="1204" t="s">
        <v>203</v>
      </c>
      <c r="H603" s="1198"/>
      <c r="I603" s="1198"/>
    </row>
    <row r="604" spans="1:9">
      <c r="A604" s="1203">
        <v>1162108469</v>
      </c>
      <c r="B604" s="1204" t="s">
        <v>1409</v>
      </c>
      <c r="C604" s="1204" t="s">
        <v>7</v>
      </c>
      <c r="D604" s="1204"/>
      <c r="E604" s="1204"/>
      <c r="F604" s="1204" t="s">
        <v>210</v>
      </c>
      <c r="G604" s="1204" t="s">
        <v>209</v>
      </c>
      <c r="H604" s="1198"/>
      <c r="I604" s="1198"/>
    </row>
    <row r="605" spans="1:9">
      <c r="A605" s="1203">
        <v>1162124300</v>
      </c>
      <c r="B605" s="1204" t="s">
        <v>966</v>
      </c>
      <c r="C605" s="1204" t="s">
        <v>7</v>
      </c>
      <c r="D605" s="1204"/>
      <c r="E605" s="1204"/>
      <c r="F605" s="1204" t="s">
        <v>208</v>
      </c>
      <c r="G605" s="1204" t="s">
        <v>207</v>
      </c>
      <c r="H605" s="1198"/>
      <c r="I605" s="1198"/>
    </row>
    <row r="606" spans="1:9">
      <c r="A606" s="1203">
        <v>1162238613</v>
      </c>
      <c r="B606" s="1204" t="s">
        <v>449</v>
      </c>
      <c r="C606" s="1204" t="s">
        <v>369</v>
      </c>
      <c r="D606" s="1204" t="s">
        <v>370</v>
      </c>
      <c r="E606" s="1204" t="s">
        <v>127</v>
      </c>
      <c r="F606" s="1204" t="s">
        <v>204</v>
      </c>
      <c r="G606" s="1204" t="s">
        <v>203</v>
      </c>
      <c r="H606" s="1198"/>
      <c r="I606" s="1198"/>
    </row>
    <row r="607" spans="1:9">
      <c r="A607" s="1203">
        <v>1162275623</v>
      </c>
      <c r="B607" s="1204" t="s">
        <v>1410</v>
      </c>
      <c r="C607" s="1204" t="s">
        <v>7</v>
      </c>
      <c r="D607" s="1204"/>
      <c r="E607" s="1204"/>
      <c r="F607" s="1204" t="s">
        <v>232</v>
      </c>
      <c r="G607" s="1204" t="s">
        <v>231</v>
      </c>
      <c r="H607" s="1198"/>
      <c r="I607" s="1198"/>
    </row>
    <row r="608" spans="1:9">
      <c r="A608" s="1203">
        <v>1162315296</v>
      </c>
      <c r="B608" s="1204" t="s">
        <v>323</v>
      </c>
      <c r="C608" s="1204" t="s">
        <v>7</v>
      </c>
      <c r="D608" s="1204"/>
      <c r="E608" s="1204"/>
      <c r="F608" s="1204" t="s">
        <v>226</v>
      </c>
      <c r="G608" s="1204" t="s">
        <v>225</v>
      </c>
      <c r="H608" s="1198"/>
      <c r="I608" s="1198"/>
    </row>
    <row r="609" spans="1:9">
      <c r="A609" s="1203">
        <v>1162343108</v>
      </c>
      <c r="B609" s="1204" t="s">
        <v>1191</v>
      </c>
      <c r="C609" s="1204" t="s">
        <v>367</v>
      </c>
      <c r="D609" s="1204" t="s">
        <v>373</v>
      </c>
      <c r="E609" s="1204" t="s">
        <v>123</v>
      </c>
      <c r="F609" s="1204" t="s">
        <v>226</v>
      </c>
      <c r="G609" s="1204" t="s">
        <v>225</v>
      </c>
      <c r="H609" s="1198"/>
      <c r="I609" s="1198"/>
    </row>
    <row r="610" spans="1:9">
      <c r="A610" s="1203">
        <v>1162363528</v>
      </c>
      <c r="B610" s="1204" t="s">
        <v>387</v>
      </c>
      <c r="C610" s="1204" t="s">
        <v>369</v>
      </c>
      <c r="D610" s="1204" t="s">
        <v>368</v>
      </c>
      <c r="E610" s="1204" t="s">
        <v>138</v>
      </c>
      <c r="F610" s="1204" t="s">
        <v>208</v>
      </c>
      <c r="G610" s="1204" t="s">
        <v>207</v>
      </c>
      <c r="H610" s="1198"/>
      <c r="I610" s="1198"/>
    </row>
    <row r="611" spans="1:9">
      <c r="A611" s="1203">
        <v>1162380977</v>
      </c>
      <c r="B611" s="1204" t="s">
        <v>676</v>
      </c>
      <c r="C611" s="1204" t="s">
        <v>369</v>
      </c>
      <c r="D611" s="1204" t="s">
        <v>371</v>
      </c>
      <c r="E611" s="1204" t="s">
        <v>131</v>
      </c>
      <c r="F611" s="1204" t="s">
        <v>202</v>
      </c>
      <c r="G611" s="1204" t="s">
        <v>201</v>
      </c>
      <c r="H611" s="1198"/>
      <c r="I611" s="1198"/>
    </row>
    <row r="612" spans="1:9">
      <c r="A612" s="1203">
        <v>1162428909</v>
      </c>
      <c r="B612" s="1204" t="s">
        <v>862</v>
      </c>
      <c r="C612" s="1204" t="s">
        <v>369</v>
      </c>
      <c r="D612" s="1204" t="s">
        <v>823</v>
      </c>
      <c r="E612" s="1204" t="s">
        <v>233</v>
      </c>
      <c r="F612" s="1204" t="s">
        <v>222</v>
      </c>
      <c r="G612" s="1204" t="s">
        <v>221</v>
      </c>
      <c r="H612" s="1198"/>
      <c r="I612" s="1198"/>
    </row>
    <row r="613" spans="1:9">
      <c r="A613" s="1203">
        <v>1162474085</v>
      </c>
      <c r="B613" s="1204" t="s">
        <v>1411</v>
      </c>
      <c r="C613" s="1204" t="s">
        <v>7</v>
      </c>
      <c r="D613" s="1204"/>
      <c r="E613" s="1204"/>
      <c r="F613" s="1204" t="s">
        <v>226</v>
      </c>
      <c r="G613" s="1204" t="s">
        <v>225</v>
      </c>
      <c r="H613" s="1198"/>
      <c r="I613" s="1198"/>
    </row>
    <row r="614" spans="1:9">
      <c r="A614" s="1203">
        <v>1162480926</v>
      </c>
      <c r="B614" s="1204" t="s">
        <v>441</v>
      </c>
      <c r="C614" s="1204" t="s">
        <v>369</v>
      </c>
      <c r="D614" s="1204" t="s">
        <v>370</v>
      </c>
      <c r="E614" s="1204" t="s">
        <v>127</v>
      </c>
      <c r="F614" s="1204" t="s">
        <v>226</v>
      </c>
      <c r="G614" s="1204" t="s">
        <v>225</v>
      </c>
      <c r="H614" s="1198"/>
      <c r="I614" s="1198"/>
    </row>
    <row r="615" spans="1:9">
      <c r="A615" s="1203">
        <v>1162511449</v>
      </c>
      <c r="B615" s="1204" t="s">
        <v>1412</v>
      </c>
      <c r="C615" s="1204" t="s">
        <v>7</v>
      </c>
      <c r="D615" s="1204"/>
      <c r="E615" s="1204"/>
      <c r="F615" s="1204" t="s">
        <v>202</v>
      </c>
      <c r="G615" s="1204" t="s">
        <v>201</v>
      </c>
      <c r="H615" s="1198"/>
      <c r="I615" s="1198"/>
    </row>
    <row r="616" spans="1:9">
      <c r="A616" s="1203">
        <v>1162580592</v>
      </c>
      <c r="B616" s="1204" t="s">
        <v>543</v>
      </c>
      <c r="C616" s="1204" t="s">
        <v>367</v>
      </c>
      <c r="D616" s="1204" t="s">
        <v>370</v>
      </c>
      <c r="E616" s="1204" t="s">
        <v>127</v>
      </c>
      <c r="F616" s="1204" t="s">
        <v>226</v>
      </c>
      <c r="G616" s="1204" t="s">
        <v>225</v>
      </c>
      <c r="H616" s="1198"/>
      <c r="I616" s="1198"/>
    </row>
    <row r="617" spans="1:9">
      <c r="A617" s="1203">
        <v>1162580949</v>
      </c>
      <c r="B617" s="1204" t="s">
        <v>1413</v>
      </c>
      <c r="C617" s="1204" t="s">
        <v>7</v>
      </c>
      <c r="D617" s="1204"/>
      <c r="E617" s="1204"/>
      <c r="F617" s="1204" t="s">
        <v>226</v>
      </c>
      <c r="G617" s="1204" t="s">
        <v>225</v>
      </c>
      <c r="H617" s="1198"/>
      <c r="I617" s="1198"/>
    </row>
    <row r="618" spans="1:9">
      <c r="A618" s="1203">
        <v>1162592555</v>
      </c>
      <c r="B618" s="1204" t="s">
        <v>467</v>
      </c>
      <c r="C618" s="1204" t="s">
        <v>369</v>
      </c>
      <c r="D618" s="1204" t="s">
        <v>372</v>
      </c>
      <c r="E618" s="1204" t="s">
        <v>134</v>
      </c>
      <c r="F618" s="1204" t="s">
        <v>226</v>
      </c>
      <c r="G618" s="1204" t="s">
        <v>225</v>
      </c>
      <c r="H618" s="1198"/>
      <c r="I618" s="1198"/>
    </row>
    <row r="619" spans="1:9">
      <c r="A619" s="1203">
        <v>1162610548</v>
      </c>
      <c r="B619" s="1204" t="s">
        <v>559</v>
      </c>
      <c r="C619" s="1204" t="s">
        <v>369</v>
      </c>
      <c r="D619" s="1204" t="s">
        <v>371</v>
      </c>
      <c r="E619" s="1204" t="s">
        <v>131</v>
      </c>
      <c r="F619" s="1204" t="s">
        <v>226</v>
      </c>
      <c r="G619" s="1204" t="s">
        <v>225</v>
      </c>
      <c r="H619" s="1198"/>
      <c r="I619" s="1198"/>
    </row>
    <row r="620" spans="1:9">
      <c r="A620" s="1203">
        <v>1162623525</v>
      </c>
      <c r="B620" s="1204" t="s">
        <v>938</v>
      </c>
      <c r="C620" s="1204" t="s">
        <v>7</v>
      </c>
      <c r="D620" s="1204"/>
      <c r="E620" s="1204"/>
      <c r="F620" s="1204" t="s">
        <v>216</v>
      </c>
      <c r="G620" s="1204" t="s">
        <v>215</v>
      </c>
      <c r="H620" s="1198"/>
      <c r="I620" s="1198"/>
    </row>
    <row r="621" spans="1:9">
      <c r="A621" s="1203">
        <v>1162655121</v>
      </c>
      <c r="B621" s="1204" t="s">
        <v>1414</v>
      </c>
      <c r="C621" s="1204" t="s">
        <v>7</v>
      </c>
      <c r="D621" s="1204"/>
      <c r="E621" s="1204"/>
      <c r="F621" s="1204" t="s">
        <v>212</v>
      </c>
      <c r="G621" s="1204" t="s">
        <v>211</v>
      </c>
      <c r="H621" s="1198"/>
      <c r="I621" s="1198"/>
    </row>
    <row r="622" spans="1:9">
      <c r="A622" s="1203">
        <v>1162673835</v>
      </c>
      <c r="B622" s="1204" t="s">
        <v>432</v>
      </c>
      <c r="C622" s="1204" t="s">
        <v>369</v>
      </c>
      <c r="D622" s="1204" t="s">
        <v>370</v>
      </c>
      <c r="E622" s="1204" t="s">
        <v>127</v>
      </c>
      <c r="F622" s="1204" t="s">
        <v>200</v>
      </c>
      <c r="G622" s="1204" t="s">
        <v>199</v>
      </c>
      <c r="H622" s="1198"/>
      <c r="I622" s="1198"/>
    </row>
    <row r="623" spans="1:9">
      <c r="A623" s="1203">
        <v>1162692579</v>
      </c>
      <c r="B623" s="1204" t="s">
        <v>1192</v>
      </c>
      <c r="C623" s="1204" t="s">
        <v>367</v>
      </c>
      <c r="D623" s="1204" t="s">
        <v>370</v>
      </c>
      <c r="E623" s="1204" t="s">
        <v>127</v>
      </c>
      <c r="F623" s="1204" t="s">
        <v>204</v>
      </c>
      <c r="G623" s="1204" t="s">
        <v>203</v>
      </c>
      <c r="H623" s="1198"/>
      <c r="I623" s="1198"/>
    </row>
    <row r="624" spans="1:9">
      <c r="A624" s="1203">
        <v>1162693221</v>
      </c>
      <c r="B624" s="1204" t="s">
        <v>1193</v>
      </c>
      <c r="C624" s="1204" t="s">
        <v>367</v>
      </c>
      <c r="D624" s="1204" t="s">
        <v>368</v>
      </c>
      <c r="E624" s="1204" t="s">
        <v>138</v>
      </c>
      <c r="F624" s="1204" t="s">
        <v>226</v>
      </c>
      <c r="G624" s="1204" t="s">
        <v>225</v>
      </c>
      <c r="H624" s="1198"/>
      <c r="I624" s="1198"/>
    </row>
    <row r="625" spans="1:9">
      <c r="A625" s="1203">
        <v>1162743620</v>
      </c>
      <c r="B625" s="1204" t="s">
        <v>1194</v>
      </c>
      <c r="C625" s="1204" t="s">
        <v>369</v>
      </c>
      <c r="D625" s="1204" t="s">
        <v>370</v>
      </c>
      <c r="E625" s="1204" t="s">
        <v>127</v>
      </c>
      <c r="F625" s="1204" t="s">
        <v>226</v>
      </c>
      <c r="G625" s="1204" t="s">
        <v>225</v>
      </c>
      <c r="H625" s="1198"/>
      <c r="I625" s="1198"/>
    </row>
    <row r="626" spans="1:9">
      <c r="A626" s="1203">
        <v>1162766795</v>
      </c>
      <c r="B626" s="1204" t="s">
        <v>1415</v>
      </c>
      <c r="C626" s="1204" t="s">
        <v>7</v>
      </c>
      <c r="D626" s="1204"/>
      <c r="E626" s="1204"/>
      <c r="F626" s="1204" t="s">
        <v>208</v>
      </c>
      <c r="G626" s="1204" t="s">
        <v>207</v>
      </c>
      <c r="H626" s="1198"/>
      <c r="I626" s="1198"/>
    </row>
    <row r="627" spans="1:9">
      <c r="A627" s="1203">
        <v>1162775457</v>
      </c>
      <c r="B627" s="1204" t="s">
        <v>1195</v>
      </c>
      <c r="C627" s="1204" t="s">
        <v>367</v>
      </c>
      <c r="D627" s="1204" t="s">
        <v>373</v>
      </c>
      <c r="E627" s="1204" t="s">
        <v>123</v>
      </c>
      <c r="F627" s="1204" t="s">
        <v>226</v>
      </c>
      <c r="G627" s="1204" t="s">
        <v>225</v>
      </c>
      <c r="H627" s="1198"/>
      <c r="I627" s="1198"/>
    </row>
    <row r="628" spans="1:9">
      <c r="A628" s="1203">
        <v>1162777222</v>
      </c>
      <c r="B628" s="1204" t="s">
        <v>434</v>
      </c>
      <c r="C628" s="1204" t="s">
        <v>369</v>
      </c>
      <c r="D628" s="1204" t="s">
        <v>370</v>
      </c>
      <c r="E628" s="1204" t="s">
        <v>127</v>
      </c>
      <c r="F628" s="1204" t="s">
        <v>226</v>
      </c>
      <c r="G628" s="1204" t="s">
        <v>225</v>
      </c>
      <c r="H628" s="1198"/>
      <c r="I628" s="1198"/>
    </row>
    <row r="629" spans="1:9">
      <c r="A629" s="1203">
        <v>1162782388</v>
      </c>
      <c r="B629" s="1204" t="s">
        <v>526</v>
      </c>
      <c r="C629" s="1204" t="s">
        <v>367</v>
      </c>
      <c r="D629" s="1204" t="s">
        <v>370</v>
      </c>
      <c r="E629" s="1204" t="s">
        <v>127</v>
      </c>
      <c r="F629" s="1204" t="s">
        <v>226</v>
      </c>
      <c r="G629" s="1204" t="s">
        <v>225</v>
      </c>
      <c r="H629" s="1198"/>
      <c r="I629" s="1198"/>
    </row>
    <row r="630" spans="1:9">
      <c r="A630" s="1203">
        <v>1162785399</v>
      </c>
      <c r="B630" s="1204" t="s">
        <v>1416</v>
      </c>
      <c r="C630" s="1204" t="s">
        <v>7</v>
      </c>
      <c r="D630" s="1204"/>
      <c r="E630" s="1204"/>
      <c r="F630" s="1204" t="s">
        <v>226</v>
      </c>
      <c r="G630" s="1204" t="s">
        <v>225</v>
      </c>
      <c r="H630" s="1198"/>
      <c r="I630" s="1198"/>
    </row>
    <row r="631" spans="1:9">
      <c r="A631" s="1203">
        <v>1162791991</v>
      </c>
      <c r="B631" s="1204" t="s">
        <v>561</v>
      </c>
      <c r="C631" s="1204" t="s">
        <v>369</v>
      </c>
      <c r="D631" s="1204" t="s">
        <v>370</v>
      </c>
      <c r="E631" s="1204" t="s">
        <v>127</v>
      </c>
      <c r="F631" s="1204" t="s">
        <v>226</v>
      </c>
      <c r="G631" s="1204" t="s">
        <v>225</v>
      </c>
      <c r="H631" s="1198"/>
      <c r="I631" s="1198"/>
    </row>
    <row r="632" spans="1:9">
      <c r="A632" s="1203">
        <v>1162805460</v>
      </c>
      <c r="B632" s="1204" t="s">
        <v>855</v>
      </c>
      <c r="C632" s="1204" t="s">
        <v>369</v>
      </c>
      <c r="D632" s="1204" t="s">
        <v>823</v>
      </c>
      <c r="E632" s="1204" t="s">
        <v>233</v>
      </c>
      <c r="F632" s="1204" t="s">
        <v>226</v>
      </c>
      <c r="G632" s="1204" t="s">
        <v>225</v>
      </c>
      <c r="H632" s="1198"/>
      <c r="I632" s="1198"/>
    </row>
    <row r="633" spans="1:9">
      <c r="A633" s="1203">
        <v>1162816855</v>
      </c>
      <c r="B633" s="1204" t="s">
        <v>1196</v>
      </c>
      <c r="C633" s="1204" t="s">
        <v>369</v>
      </c>
      <c r="D633" s="1204" t="s">
        <v>368</v>
      </c>
      <c r="E633" s="1204" t="s">
        <v>138</v>
      </c>
      <c r="F633" s="1204" t="s">
        <v>216</v>
      </c>
      <c r="G633" s="1204" t="s">
        <v>215</v>
      </c>
      <c r="H633" s="1198"/>
      <c r="I633" s="1198"/>
    </row>
    <row r="634" spans="1:9">
      <c r="A634" s="1203">
        <v>1162823240</v>
      </c>
      <c r="B634" s="1204" t="s">
        <v>1197</v>
      </c>
      <c r="C634" s="1204" t="s">
        <v>367</v>
      </c>
      <c r="D634" s="1204" t="s">
        <v>368</v>
      </c>
      <c r="E634" s="1204" t="s">
        <v>138</v>
      </c>
      <c r="F634" s="1204" t="s">
        <v>230</v>
      </c>
      <c r="G634" s="1204" t="s">
        <v>229</v>
      </c>
      <c r="H634" s="1198"/>
      <c r="I634" s="1198"/>
    </row>
    <row r="635" spans="1:9">
      <c r="A635" s="1203">
        <v>1162835848</v>
      </c>
      <c r="B635" s="1204" t="s">
        <v>535</v>
      </c>
      <c r="C635" s="1204" t="s">
        <v>7</v>
      </c>
      <c r="D635" s="1204"/>
      <c r="E635" s="1204"/>
      <c r="F635" s="1204" t="s">
        <v>226</v>
      </c>
      <c r="G635" s="1204" t="s">
        <v>225</v>
      </c>
      <c r="H635" s="1198"/>
      <c r="I635" s="1198"/>
    </row>
    <row r="636" spans="1:9">
      <c r="A636" s="1203">
        <v>1162844972</v>
      </c>
      <c r="B636" s="1204" t="s">
        <v>470</v>
      </c>
      <c r="C636" s="1204" t="s">
        <v>369</v>
      </c>
      <c r="D636" s="1204" t="s">
        <v>371</v>
      </c>
      <c r="E636" s="1204" t="s">
        <v>131</v>
      </c>
      <c r="F636" s="1204" t="s">
        <v>214</v>
      </c>
      <c r="G636" s="1204" t="s">
        <v>213</v>
      </c>
      <c r="H636" s="1198"/>
      <c r="I636" s="1198"/>
    </row>
    <row r="637" spans="1:9">
      <c r="A637" s="1203">
        <v>1162892153</v>
      </c>
      <c r="B637" s="1204" t="s">
        <v>1198</v>
      </c>
      <c r="C637" s="1204" t="s">
        <v>369</v>
      </c>
      <c r="D637" s="1204" t="s">
        <v>374</v>
      </c>
      <c r="E637" s="1204" t="s">
        <v>102</v>
      </c>
      <c r="F637" s="1204" t="s">
        <v>226</v>
      </c>
      <c r="G637" s="1204" t="s">
        <v>225</v>
      </c>
      <c r="H637" s="1198"/>
      <c r="I637" s="1198"/>
    </row>
    <row r="638" spans="1:9">
      <c r="A638" s="1203">
        <v>1162896857</v>
      </c>
      <c r="B638" s="1204" t="s">
        <v>1199</v>
      </c>
      <c r="C638" s="1204" t="s">
        <v>367</v>
      </c>
      <c r="D638" s="1204" t="s">
        <v>370</v>
      </c>
      <c r="E638" s="1204" t="s">
        <v>127</v>
      </c>
      <c r="F638" s="1204" t="s">
        <v>226</v>
      </c>
      <c r="G638" s="1204" t="s">
        <v>225</v>
      </c>
      <c r="H638" s="1198"/>
      <c r="I638" s="1198"/>
    </row>
    <row r="639" spans="1:9">
      <c r="A639" s="1203">
        <v>1162898564</v>
      </c>
      <c r="B639" s="1204" t="s">
        <v>1200</v>
      </c>
      <c r="C639" s="1204" t="s">
        <v>369</v>
      </c>
      <c r="D639" s="1204" t="s">
        <v>371</v>
      </c>
      <c r="E639" s="1204" t="s">
        <v>131</v>
      </c>
      <c r="F639" s="1204" t="s">
        <v>200</v>
      </c>
      <c r="G639" s="1204" t="s">
        <v>199</v>
      </c>
      <c r="H639" s="1198"/>
      <c r="I639" s="1198"/>
    </row>
    <row r="640" spans="1:9">
      <c r="A640" s="1203">
        <v>1162927793</v>
      </c>
      <c r="B640" s="1204" t="s">
        <v>1417</v>
      </c>
      <c r="C640" s="1204" t="s">
        <v>7</v>
      </c>
      <c r="D640" s="1204"/>
      <c r="E640" s="1204"/>
      <c r="F640" s="1204" t="s">
        <v>200</v>
      </c>
      <c r="G640" s="1204" t="s">
        <v>199</v>
      </c>
      <c r="H640" s="1198"/>
      <c r="I640" s="1198"/>
    </row>
    <row r="641" spans="1:9">
      <c r="A641" s="1203">
        <v>1162930615</v>
      </c>
      <c r="B641" s="1204" t="s">
        <v>440</v>
      </c>
      <c r="C641" s="1204" t="s">
        <v>369</v>
      </c>
      <c r="D641" s="1204" t="s">
        <v>371</v>
      </c>
      <c r="E641" s="1204" t="s">
        <v>131</v>
      </c>
      <c r="F641" s="1204" t="s">
        <v>226</v>
      </c>
      <c r="G641" s="1204" t="s">
        <v>225</v>
      </c>
      <c r="H641" s="1198"/>
      <c r="I641" s="1198"/>
    </row>
    <row r="642" spans="1:9">
      <c r="A642" s="1203">
        <v>1162941927</v>
      </c>
      <c r="B642" s="1204" t="s">
        <v>705</v>
      </c>
      <c r="C642" s="1204" t="s">
        <v>7</v>
      </c>
      <c r="D642" s="1204"/>
      <c r="E642" s="1204"/>
      <c r="F642" s="1204" t="s">
        <v>226</v>
      </c>
      <c r="G642" s="1204" t="s">
        <v>225</v>
      </c>
      <c r="H642" s="1198"/>
      <c r="I642" s="1198"/>
    </row>
    <row r="643" spans="1:9">
      <c r="A643" s="1203">
        <v>1162974902</v>
      </c>
      <c r="B643" s="1204" t="s">
        <v>435</v>
      </c>
      <c r="C643" s="1204" t="s">
        <v>369</v>
      </c>
      <c r="D643" s="1204" t="s">
        <v>371</v>
      </c>
      <c r="E643" s="1204" t="s">
        <v>131</v>
      </c>
      <c r="F643" s="1204" t="s">
        <v>224</v>
      </c>
      <c r="G643" s="1204" t="s">
        <v>223</v>
      </c>
      <c r="H643" s="1198"/>
      <c r="I643" s="1198"/>
    </row>
    <row r="644" spans="1:9">
      <c r="A644" s="1203">
        <v>1162983218</v>
      </c>
      <c r="B644" s="1204" t="s">
        <v>1201</v>
      </c>
      <c r="C644" s="1204" t="s">
        <v>367</v>
      </c>
      <c r="D644" s="1204" t="s">
        <v>368</v>
      </c>
      <c r="E644" s="1204" t="s">
        <v>138</v>
      </c>
      <c r="F644" s="1204" t="s">
        <v>230</v>
      </c>
      <c r="G644" s="1204" t="s">
        <v>229</v>
      </c>
      <c r="H644" s="1198"/>
      <c r="I644" s="1198"/>
    </row>
    <row r="645" spans="1:9">
      <c r="A645" s="1203">
        <v>1163009112</v>
      </c>
      <c r="B645" s="1204" t="s">
        <v>575</v>
      </c>
      <c r="C645" s="1204" t="s">
        <v>369</v>
      </c>
      <c r="D645" s="1204" t="s">
        <v>373</v>
      </c>
      <c r="E645" s="1204" t="s">
        <v>123</v>
      </c>
      <c r="F645" s="1204" t="s">
        <v>204</v>
      </c>
      <c r="G645" s="1204" t="s">
        <v>203</v>
      </c>
      <c r="H645" s="1198"/>
      <c r="I645" s="1198"/>
    </row>
    <row r="646" spans="1:9">
      <c r="A646" s="1203">
        <v>1163018758</v>
      </c>
      <c r="B646" s="1204" t="s">
        <v>1418</v>
      </c>
      <c r="C646" s="1204" t="s">
        <v>7</v>
      </c>
      <c r="D646" s="1204"/>
      <c r="E646" s="1204"/>
      <c r="F646" s="1204" t="s">
        <v>212</v>
      </c>
      <c r="G646" s="1204" t="s">
        <v>211</v>
      </c>
      <c r="H646" s="1198"/>
      <c r="I646" s="1198"/>
    </row>
    <row r="647" spans="1:9">
      <c r="A647" s="1203">
        <v>1163068381</v>
      </c>
      <c r="B647" s="1204" t="s">
        <v>652</v>
      </c>
      <c r="C647" s="1204" t="s">
        <v>369</v>
      </c>
      <c r="D647" s="1204" t="s">
        <v>371</v>
      </c>
      <c r="E647" s="1204" t="s">
        <v>131</v>
      </c>
      <c r="F647" s="1204" t="s">
        <v>226</v>
      </c>
      <c r="G647" s="1204" t="s">
        <v>225</v>
      </c>
      <c r="H647" s="1198"/>
      <c r="I647" s="1198"/>
    </row>
    <row r="648" spans="1:9">
      <c r="A648" s="1203">
        <v>1163084453</v>
      </c>
      <c r="B648" s="1204" t="s">
        <v>1419</v>
      </c>
      <c r="C648" s="1204" t="s">
        <v>7</v>
      </c>
      <c r="D648" s="1204"/>
      <c r="E648" s="1204"/>
      <c r="F648" s="1204" t="s">
        <v>232</v>
      </c>
      <c r="G648" s="1204" t="s">
        <v>231</v>
      </c>
      <c r="H648" s="1198"/>
      <c r="I648" s="1198"/>
    </row>
    <row r="649" spans="1:9">
      <c r="A649" s="1203">
        <v>1163146203</v>
      </c>
      <c r="B649" s="1204" t="s">
        <v>814</v>
      </c>
      <c r="C649" s="1204" t="s">
        <v>369</v>
      </c>
      <c r="D649" s="1204" t="s">
        <v>368</v>
      </c>
      <c r="E649" s="1204" t="s">
        <v>138</v>
      </c>
      <c r="F649" s="1204" t="s">
        <v>226</v>
      </c>
      <c r="G649" s="1204" t="s">
        <v>225</v>
      </c>
      <c r="H649" s="1198"/>
      <c r="I649" s="1198"/>
    </row>
    <row r="650" spans="1:9">
      <c r="A650" s="1203">
        <v>1163197974</v>
      </c>
      <c r="B650" s="1204" t="s">
        <v>587</v>
      </c>
      <c r="C650" s="1204" t="s">
        <v>369</v>
      </c>
      <c r="D650" s="1204" t="s">
        <v>373</v>
      </c>
      <c r="E650" s="1204" t="s">
        <v>123</v>
      </c>
      <c r="F650" s="1204" t="s">
        <v>226</v>
      </c>
      <c r="G650" s="1204" t="s">
        <v>225</v>
      </c>
      <c r="H650" s="1198"/>
      <c r="I650" s="1198"/>
    </row>
    <row r="651" spans="1:9">
      <c r="A651" s="1203">
        <v>1163265888</v>
      </c>
      <c r="B651" s="1204" t="s">
        <v>646</v>
      </c>
      <c r="C651" s="1204" t="s">
        <v>369</v>
      </c>
      <c r="D651" s="1204" t="s">
        <v>371</v>
      </c>
      <c r="E651" s="1204" t="s">
        <v>131</v>
      </c>
      <c r="F651" s="1204" t="s">
        <v>204</v>
      </c>
      <c r="G651" s="1204" t="s">
        <v>203</v>
      </c>
      <c r="H651" s="1198"/>
      <c r="I651" s="1198"/>
    </row>
    <row r="652" spans="1:9">
      <c r="A652" s="1203">
        <v>1163319750</v>
      </c>
      <c r="B652" s="1204" t="s">
        <v>1202</v>
      </c>
      <c r="C652" s="1204" t="s">
        <v>367</v>
      </c>
      <c r="D652" s="1204" t="s">
        <v>371</v>
      </c>
      <c r="E652" s="1204" t="s">
        <v>131</v>
      </c>
      <c r="F652" s="1204" t="s">
        <v>232</v>
      </c>
      <c r="G652" s="1204" t="s">
        <v>231</v>
      </c>
      <c r="H652" s="1198"/>
      <c r="I652" s="1198"/>
    </row>
    <row r="653" spans="1:9">
      <c r="A653" s="1203">
        <v>1163335251</v>
      </c>
      <c r="B653" s="1204" t="s">
        <v>537</v>
      </c>
      <c r="C653" s="1204" t="s">
        <v>367</v>
      </c>
      <c r="D653" s="1204" t="s">
        <v>371</v>
      </c>
      <c r="E653" s="1204" t="s">
        <v>131</v>
      </c>
      <c r="F653" s="1204" t="s">
        <v>230</v>
      </c>
      <c r="G653" s="1204" t="s">
        <v>229</v>
      </c>
      <c r="H653" s="1198"/>
      <c r="I653" s="1198"/>
    </row>
    <row r="654" spans="1:9">
      <c r="A654" s="1203">
        <v>1163368369</v>
      </c>
      <c r="B654" s="1204" t="s">
        <v>1420</v>
      </c>
      <c r="C654" s="1204" t="s">
        <v>7</v>
      </c>
      <c r="D654" s="1204"/>
      <c r="E654" s="1204"/>
      <c r="F654" s="1204" t="s">
        <v>228</v>
      </c>
      <c r="G654" s="1204" t="s">
        <v>227</v>
      </c>
      <c r="H654" s="1198"/>
      <c r="I654" s="1198"/>
    </row>
    <row r="655" spans="1:9">
      <c r="A655" s="1203">
        <v>1163424121</v>
      </c>
      <c r="B655" s="1204" t="s">
        <v>1421</v>
      </c>
      <c r="C655" s="1204" t="s">
        <v>7</v>
      </c>
      <c r="D655" s="1204"/>
      <c r="E655" s="1204"/>
      <c r="F655" s="1204" t="s">
        <v>204</v>
      </c>
      <c r="G655" s="1204" t="s">
        <v>203</v>
      </c>
      <c r="H655" s="1198"/>
      <c r="I655" s="1198"/>
    </row>
    <row r="656" spans="1:9">
      <c r="A656" s="1203">
        <v>1163439582</v>
      </c>
      <c r="B656" s="1204" t="s">
        <v>1203</v>
      </c>
      <c r="C656" s="1204" t="s">
        <v>369</v>
      </c>
      <c r="D656" s="1204" t="s">
        <v>820</v>
      </c>
      <c r="E656" s="1204" t="s">
        <v>137</v>
      </c>
      <c r="F656" s="1204" t="s">
        <v>224</v>
      </c>
      <c r="G656" s="1204" t="s">
        <v>223</v>
      </c>
      <c r="H656" s="1198"/>
      <c r="I656" s="1198"/>
    </row>
    <row r="657" spans="1:9">
      <c r="A657" s="1203">
        <v>1163461651</v>
      </c>
      <c r="B657" s="1204" t="s">
        <v>414</v>
      </c>
      <c r="C657" s="1204" t="s">
        <v>369</v>
      </c>
      <c r="D657" s="1204" t="s">
        <v>370</v>
      </c>
      <c r="E657" s="1204" t="s">
        <v>127</v>
      </c>
      <c r="F657" s="1204" t="s">
        <v>226</v>
      </c>
      <c r="G657" s="1204" t="s">
        <v>225</v>
      </c>
      <c r="H657" s="1198"/>
      <c r="I657" s="1198"/>
    </row>
    <row r="658" spans="1:9">
      <c r="A658" s="1203">
        <v>1163493050</v>
      </c>
      <c r="B658" s="1204" t="s">
        <v>1422</v>
      </c>
      <c r="C658" s="1204" t="s">
        <v>7</v>
      </c>
      <c r="D658" s="1204"/>
      <c r="E658" s="1204"/>
      <c r="F658" s="1204" t="s">
        <v>226</v>
      </c>
      <c r="G658" s="1204" t="s">
        <v>225</v>
      </c>
      <c r="H658" s="1198"/>
      <c r="I658" s="1198"/>
    </row>
    <row r="659" spans="1:9">
      <c r="A659" s="1203">
        <v>1163499479</v>
      </c>
      <c r="B659" s="1204" t="s">
        <v>538</v>
      </c>
      <c r="C659" s="1204" t="s">
        <v>367</v>
      </c>
      <c r="D659" s="1204" t="s">
        <v>370</v>
      </c>
      <c r="E659" s="1204" t="s">
        <v>127</v>
      </c>
      <c r="F659" s="1204" t="s">
        <v>226</v>
      </c>
      <c r="G659" s="1204" t="s">
        <v>225</v>
      </c>
      <c r="H659" s="1198"/>
      <c r="I659" s="1198"/>
    </row>
    <row r="660" spans="1:9">
      <c r="A660" s="1203">
        <v>1163531321</v>
      </c>
      <c r="B660" s="1204" t="s">
        <v>866</v>
      </c>
      <c r="C660" s="1204" t="s">
        <v>7</v>
      </c>
      <c r="D660" s="1204"/>
      <c r="E660" s="1204"/>
      <c r="F660" s="1204" t="s">
        <v>226</v>
      </c>
      <c r="G660" s="1204" t="s">
        <v>225</v>
      </c>
      <c r="H660" s="1198"/>
      <c r="I660" s="1198"/>
    </row>
    <row r="661" spans="1:9">
      <c r="A661" s="1203">
        <v>1163564587</v>
      </c>
      <c r="B661" s="1204" t="s">
        <v>818</v>
      </c>
      <c r="C661" s="1204" t="s">
        <v>367</v>
      </c>
      <c r="D661" s="1204" t="s">
        <v>368</v>
      </c>
      <c r="E661" s="1204" t="s">
        <v>138</v>
      </c>
      <c r="F661" s="1204" t="s">
        <v>226</v>
      </c>
      <c r="G661" s="1204" t="s">
        <v>225</v>
      </c>
      <c r="H661" s="1198"/>
      <c r="I661" s="1198"/>
    </row>
    <row r="662" spans="1:9">
      <c r="A662" s="1203">
        <v>1163564785</v>
      </c>
      <c r="B662" s="1204" t="s">
        <v>585</v>
      </c>
      <c r="C662" s="1204" t="s">
        <v>369</v>
      </c>
      <c r="D662" s="1204" t="s">
        <v>373</v>
      </c>
      <c r="E662" s="1204" t="s">
        <v>123</v>
      </c>
      <c r="F662" s="1204" t="s">
        <v>226</v>
      </c>
      <c r="G662" s="1204" t="s">
        <v>225</v>
      </c>
      <c r="H662" s="1198"/>
      <c r="I662" s="1198"/>
    </row>
    <row r="663" spans="1:9">
      <c r="A663" s="1203">
        <v>1163591986</v>
      </c>
      <c r="B663" s="1204" t="s">
        <v>1423</v>
      </c>
      <c r="C663" s="1204" t="s">
        <v>7</v>
      </c>
      <c r="D663" s="1204"/>
      <c r="E663" s="1204"/>
      <c r="F663" s="1204" t="s">
        <v>226</v>
      </c>
      <c r="G663" s="1204" t="s">
        <v>225</v>
      </c>
      <c r="H663" s="1198"/>
      <c r="I663" s="1198"/>
    </row>
    <row r="664" spans="1:9">
      <c r="A664" s="1203">
        <v>1163595052</v>
      </c>
      <c r="B664" s="1204" t="s">
        <v>687</v>
      </c>
      <c r="C664" s="1204" t="s">
        <v>7</v>
      </c>
      <c r="D664" s="1204"/>
      <c r="E664" s="1204"/>
      <c r="F664" s="1204" t="s">
        <v>226</v>
      </c>
      <c r="G664" s="1204" t="s">
        <v>225</v>
      </c>
      <c r="H664" s="1198"/>
      <c r="I664" s="1198"/>
    </row>
    <row r="665" spans="1:9">
      <c r="A665" s="1203">
        <v>1163645899</v>
      </c>
      <c r="B665" s="1204" t="s">
        <v>1424</v>
      </c>
      <c r="C665" s="1204" t="s">
        <v>7</v>
      </c>
      <c r="D665" s="1204"/>
      <c r="E665" s="1204"/>
      <c r="F665" s="1204" t="s">
        <v>210</v>
      </c>
      <c r="G665" s="1204" t="s">
        <v>209</v>
      </c>
      <c r="H665" s="1198"/>
      <c r="I665" s="1198"/>
    </row>
    <row r="666" spans="1:9">
      <c r="A666" s="1203">
        <v>1163651012</v>
      </c>
      <c r="B666" s="1204" t="s">
        <v>1204</v>
      </c>
      <c r="C666" s="1204" t="s">
        <v>367</v>
      </c>
      <c r="D666" s="1204" t="s">
        <v>371</v>
      </c>
      <c r="E666" s="1204" t="s">
        <v>131</v>
      </c>
      <c r="F666" s="1204" t="s">
        <v>224</v>
      </c>
      <c r="G666" s="1204" t="s">
        <v>223</v>
      </c>
      <c r="H666" s="1198"/>
      <c r="I666" s="1198"/>
    </row>
    <row r="667" spans="1:9">
      <c r="A667" s="1203">
        <v>1163730592</v>
      </c>
      <c r="B667" s="1204" t="s">
        <v>1425</v>
      </c>
      <c r="C667" s="1204" t="s">
        <v>7</v>
      </c>
      <c r="D667" s="1204"/>
      <c r="E667" s="1204"/>
      <c r="F667" s="1204" t="s">
        <v>202</v>
      </c>
      <c r="G667" s="1204" t="s">
        <v>201</v>
      </c>
      <c r="H667" s="1198"/>
      <c r="I667" s="1198"/>
    </row>
    <row r="668" spans="1:9">
      <c r="A668" s="1203">
        <v>1163734818</v>
      </c>
      <c r="B668" s="1204" t="s">
        <v>697</v>
      </c>
      <c r="C668" s="1204" t="s">
        <v>7</v>
      </c>
      <c r="D668" s="1204"/>
      <c r="E668" s="1204"/>
      <c r="F668" s="1204" t="s">
        <v>230</v>
      </c>
      <c r="G668" s="1204" t="s">
        <v>229</v>
      </c>
      <c r="H668" s="1198"/>
      <c r="I668" s="1198"/>
    </row>
    <row r="669" spans="1:9">
      <c r="A669" s="1203">
        <v>1163752489</v>
      </c>
      <c r="B669" s="1204" t="s">
        <v>1426</v>
      </c>
      <c r="C669" s="1204" t="s">
        <v>7</v>
      </c>
      <c r="D669" s="1204"/>
      <c r="E669" s="1204"/>
      <c r="F669" s="1204" t="s">
        <v>226</v>
      </c>
      <c r="G669" s="1204" t="s">
        <v>225</v>
      </c>
      <c r="H669" s="1198"/>
      <c r="I669" s="1198"/>
    </row>
    <row r="670" spans="1:9">
      <c r="A670" s="1203">
        <v>1163795330</v>
      </c>
      <c r="B670" s="1204" t="s">
        <v>1427</v>
      </c>
      <c r="C670" s="1204" t="s">
        <v>7</v>
      </c>
      <c r="D670" s="1204"/>
      <c r="E670" s="1204"/>
      <c r="F670" s="1204" t="s">
        <v>204</v>
      </c>
      <c r="G670" s="1204" t="s">
        <v>203</v>
      </c>
      <c r="H670" s="1198"/>
      <c r="I670" s="1198"/>
    </row>
    <row r="671" spans="1:9">
      <c r="A671" s="1203">
        <v>1163838767</v>
      </c>
      <c r="B671" s="1204" t="s">
        <v>648</v>
      </c>
      <c r="C671" s="1204" t="s">
        <v>369</v>
      </c>
      <c r="D671" s="1204" t="s">
        <v>371</v>
      </c>
      <c r="E671" s="1204" t="s">
        <v>131</v>
      </c>
      <c r="F671" s="1204" t="s">
        <v>216</v>
      </c>
      <c r="G671" s="1204" t="s">
        <v>215</v>
      </c>
      <c r="H671" s="1198"/>
      <c r="I671" s="1198"/>
    </row>
    <row r="672" spans="1:9">
      <c r="A672" s="1203">
        <v>1163911044</v>
      </c>
      <c r="B672" s="1204" t="s">
        <v>716</v>
      </c>
      <c r="C672" s="1204" t="s">
        <v>7</v>
      </c>
      <c r="D672" s="1204"/>
      <c r="E672" s="1204"/>
      <c r="F672" s="1204" t="s">
        <v>226</v>
      </c>
      <c r="G672" s="1204" t="s">
        <v>225</v>
      </c>
      <c r="H672" s="1198"/>
      <c r="I672" s="1198"/>
    </row>
    <row r="673" spans="1:9">
      <c r="A673" s="1203">
        <v>1163926075</v>
      </c>
      <c r="B673" s="1204" t="s">
        <v>680</v>
      </c>
      <c r="C673" s="1204" t="s">
        <v>369</v>
      </c>
      <c r="D673" s="1204" t="s">
        <v>370</v>
      </c>
      <c r="E673" s="1204" t="s">
        <v>127</v>
      </c>
      <c r="F673" s="1204" t="s">
        <v>204</v>
      </c>
      <c r="G673" s="1204" t="s">
        <v>203</v>
      </c>
      <c r="H673" s="1198"/>
      <c r="I673" s="1198"/>
    </row>
    <row r="674" spans="1:9">
      <c r="A674" s="1203">
        <v>1163933261</v>
      </c>
      <c r="B674" s="1204" t="s">
        <v>1428</v>
      </c>
      <c r="C674" s="1204" t="s">
        <v>7</v>
      </c>
      <c r="D674" s="1204"/>
      <c r="E674" s="1204"/>
      <c r="F674" s="1204" t="s">
        <v>216</v>
      </c>
      <c r="G674" s="1204" t="s">
        <v>215</v>
      </c>
      <c r="H674" s="1198"/>
      <c r="I674" s="1198"/>
    </row>
    <row r="675" spans="1:9">
      <c r="A675" s="1203">
        <v>1163939532</v>
      </c>
      <c r="B675" s="1204" t="s">
        <v>531</v>
      </c>
      <c r="C675" s="1204" t="s">
        <v>367</v>
      </c>
      <c r="D675" s="1204" t="s">
        <v>370</v>
      </c>
      <c r="E675" s="1204" t="s">
        <v>127</v>
      </c>
      <c r="F675" s="1204" t="s">
        <v>226</v>
      </c>
      <c r="G675" s="1204" t="s">
        <v>225</v>
      </c>
      <c r="H675" s="1198"/>
      <c r="I675" s="1198"/>
    </row>
    <row r="676" spans="1:9">
      <c r="A676" s="1203">
        <v>1163939540</v>
      </c>
      <c r="B676" s="1204" t="s">
        <v>749</v>
      </c>
      <c r="C676" s="1204" t="s">
        <v>7</v>
      </c>
      <c r="D676" s="1204"/>
      <c r="E676" s="1204"/>
      <c r="F676" s="1204" t="s">
        <v>226</v>
      </c>
      <c r="G676" s="1204" t="s">
        <v>225</v>
      </c>
      <c r="H676" s="1198"/>
      <c r="I676" s="1198"/>
    </row>
    <row r="677" spans="1:9">
      <c r="A677" s="1203">
        <v>1163939581</v>
      </c>
      <c r="B677" s="1204" t="s">
        <v>1429</v>
      </c>
      <c r="C677" s="1204" t="s">
        <v>7</v>
      </c>
      <c r="D677" s="1204"/>
      <c r="E677" s="1204"/>
      <c r="F677" s="1204" t="s">
        <v>224</v>
      </c>
      <c r="G677" s="1204" t="s">
        <v>223</v>
      </c>
      <c r="H677" s="1198"/>
      <c r="I677" s="1198"/>
    </row>
    <row r="678" spans="1:9">
      <c r="A678" s="1203">
        <v>1163939607</v>
      </c>
      <c r="B678" s="1204" t="s">
        <v>633</v>
      </c>
      <c r="C678" s="1204" t="s">
        <v>369</v>
      </c>
      <c r="D678" s="1204" t="s">
        <v>371</v>
      </c>
      <c r="E678" s="1204" t="s">
        <v>131</v>
      </c>
      <c r="F678" s="1204" t="s">
        <v>226</v>
      </c>
      <c r="G678" s="1204" t="s">
        <v>225</v>
      </c>
      <c r="H678" s="1198"/>
      <c r="I678" s="1198"/>
    </row>
    <row r="679" spans="1:9">
      <c r="A679" s="1203">
        <v>1163964399</v>
      </c>
      <c r="B679" s="1204" t="s">
        <v>788</v>
      </c>
      <c r="C679" s="1204" t="s">
        <v>369</v>
      </c>
      <c r="D679" s="1204" t="s">
        <v>368</v>
      </c>
      <c r="E679" s="1204" t="s">
        <v>138</v>
      </c>
      <c r="F679" s="1204" t="s">
        <v>226</v>
      </c>
      <c r="G679" s="1204" t="s">
        <v>225</v>
      </c>
      <c r="H679" s="1198"/>
      <c r="I679" s="1198"/>
    </row>
    <row r="680" spans="1:9">
      <c r="A680" s="1203">
        <v>1163985311</v>
      </c>
      <c r="B680" s="1204" t="s">
        <v>951</v>
      </c>
      <c r="C680" s="1204" t="s">
        <v>367</v>
      </c>
      <c r="D680" s="1204" t="s">
        <v>820</v>
      </c>
      <c r="E680" s="1204" t="s">
        <v>137</v>
      </c>
      <c r="F680" s="1204" t="s">
        <v>226</v>
      </c>
      <c r="G680" s="1204" t="s">
        <v>225</v>
      </c>
      <c r="H680" s="1198"/>
      <c r="I680" s="1198"/>
    </row>
    <row r="681" spans="1:9">
      <c r="A681" s="1203">
        <v>1164003965</v>
      </c>
      <c r="B681" s="1204" t="s">
        <v>1430</v>
      </c>
      <c r="C681" s="1204" t="s">
        <v>7</v>
      </c>
      <c r="D681" s="1204"/>
      <c r="E681" s="1204"/>
      <c r="F681" s="1204" t="s">
        <v>226</v>
      </c>
      <c r="G681" s="1204" t="s">
        <v>225</v>
      </c>
      <c r="H681" s="1198"/>
      <c r="I681" s="1198"/>
    </row>
    <row r="682" spans="1:9">
      <c r="A682" s="1203">
        <v>1164028020</v>
      </c>
      <c r="B682" s="1204" t="s">
        <v>939</v>
      </c>
      <c r="C682" s="1204" t="s">
        <v>367</v>
      </c>
      <c r="D682" s="1204" t="s">
        <v>820</v>
      </c>
      <c r="E682" s="1204" t="s">
        <v>137</v>
      </c>
      <c r="F682" s="1204" t="s">
        <v>226</v>
      </c>
      <c r="G682" s="1204" t="s">
        <v>225</v>
      </c>
      <c r="H682" s="1198"/>
      <c r="I682" s="1198"/>
    </row>
    <row r="683" spans="1:9">
      <c r="A683" s="1203">
        <v>1164029333</v>
      </c>
      <c r="B683" s="1204" t="s">
        <v>752</v>
      </c>
      <c r="C683" s="1204" t="s">
        <v>7</v>
      </c>
      <c r="D683" s="1204"/>
      <c r="E683" s="1204"/>
      <c r="F683" s="1204" t="s">
        <v>226</v>
      </c>
      <c r="G683" s="1204" t="s">
        <v>225</v>
      </c>
      <c r="H683" s="1198"/>
      <c r="I683" s="1198"/>
    </row>
    <row r="684" spans="1:9">
      <c r="A684" s="1203">
        <v>1164051956</v>
      </c>
      <c r="B684" s="1204" t="s">
        <v>1431</v>
      </c>
      <c r="C684" s="1204" t="s">
        <v>7</v>
      </c>
      <c r="D684" s="1204"/>
      <c r="E684" s="1204"/>
      <c r="F684" s="1204" t="s">
        <v>226</v>
      </c>
      <c r="G684" s="1204" t="s">
        <v>225</v>
      </c>
      <c r="H684" s="1198"/>
      <c r="I684" s="1198"/>
    </row>
    <row r="685" spans="1:9">
      <c r="A685" s="1203">
        <v>1164098858</v>
      </c>
      <c r="B685" s="1204" t="s">
        <v>1432</v>
      </c>
      <c r="C685" s="1204" t="s">
        <v>7</v>
      </c>
      <c r="D685" s="1204"/>
      <c r="E685" s="1204"/>
      <c r="F685" s="1204" t="s">
        <v>226</v>
      </c>
      <c r="G685" s="1204" t="s">
        <v>225</v>
      </c>
      <c r="H685" s="1198"/>
      <c r="I685" s="1198"/>
    </row>
    <row r="686" spans="1:9">
      <c r="A686" s="1203">
        <v>1164130107</v>
      </c>
      <c r="B686" s="1204" t="s">
        <v>508</v>
      </c>
      <c r="C686" s="1204" t="s">
        <v>367</v>
      </c>
      <c r="D686" s="1204" t="s">
        <v>371</v>
      </c>
      <c r="E686" s="1204" t="s">
        <v>131</v>
      </c>
      <c r="F686" s="1204" t="s">
        <v>226</v>
      </c>
      <c r="G686" s="1204" t="s">
        <v>225</v>
      </c>
      <c r="H686" s="1198"/>
      <c r="I686" s="1198"/>
    </row>
    <row r="687" spans="1:9">
      <c r="A687" s="1203">
        <v>1164169691</v>
      </c>
      <c r="B687" s="1204" t="s">
        <v>326</v>
      </c>
      <c r="C687" s="1204" t="s">
        <v>367</v>
      </c>
      <c r="D687" s="1204" t="s">
        <v>372</v>
      </c>
      <c r="E687" s="1204" t="s">
        <v>134</v>
      </c>
      <c r="F687" s="1204" t="s">
        <v>226</v>
      </c>
      <c r="G687" s="1204" t="s">
        <v>225</v>
      </c>
      <c r="H687" s="1198"/>
      <c r="I687" s="1198"/>
    </row>
    <row r="688" spans="1:9">
      <c r="A688" s="1203">
        <v>1164203474</v>
      </c>
      <c r="B688" s="1204" t="s">
        <v>491</v>
      </c>
      <c r="C688" s="1204" t="s">
        <v>367</v>
      </c>
      <c r="D688" s="1204" t="s">
        <v>371</v>
      </c>
      <c r="E688" s="1204" t="s">
        <v>131</v>
      </c>
      <c r="F688" s="1204" t="s">
        <v>226</v>
      </c>
      <c r="G688" s="1204" t="s">
        <v>225</v>
      </c>
      <c r="H688" s="1198"/>
      <c r="I688" s="1198"/>
    </row>
    <row r="689" spans="1:9">
      <c r="A689" s="1203">
        <v>1164210107</v>
      </c>
      <c r="B689" s="1204" t="s">
        <v>830</v>
      </c>
      <c r="C689" s="1204" t="s">
        <v>7</v>
      </c>
      <c r="D689" s="1204"/>
      <c r="E689" s="1204"/>
      <c r="F689" s="1204" t="s">
        <v>204</v>
      </c>
      <c r="G689" s="1204" t="s">
        <v>203</v>
      </c>
      <c r="H689" s="1198"/>
      <c r="I689" s="1198"/>
    </row>
    <row r="690" spans="1:9">
      <c r="A690" s="1203">
        <v>1164211204</v>
      </c>
      <c r="B690" s="1204" t="s">
        <v>738</v>
      </c>
      <c r="C690" s="1204" t="s">
        <v>7</v>
      </c>
      <c r="D690" s="1204"/>
      <c r="E690" s="1204"/>
      <c r="F690" s="1204" t="s">
        <v>226</v>
      </c>
      <c r="G690" s="1204" t="s">
        <v>225</v>
      </c>
      <c r="H690" s="1198"/>
      <c r="I690" s="1198"/>
    </row>
    <row r="691" spans="1:9">
      <c r="A691" s="1203">
        <v>1164215080</v>
      </c>
      <c r="B691" s="1204" t="s">
        <v>628</v>
      </c>
      <c r="C691" s="1204" t="s">
        <v>369</v>
      </c>
      <c r="D691" s="1204" t="s">
        <v>371</v>
      </c>
      <c r="E691" s="1204" t="s">
        <v>131</v>
      </c>
      <c r="F691" s="1204" t="s">
        <v>230</v>
      </c>
      <c r="G691" s="1204" t="s">
        <v>229</v>
      </c>
      <c r="H691" s="1198"/>
      <c r="I691" s="1198"/>
    </row>
    <row r="692" spans="1:9">
      <c r="A692" s="1203">
        <v>1164239353</v>
      </c>
      <c r="B692" s="1204" t="s">
        <v>1433</v>
      </c>
      <c r="C692" s="1204" t="s">
        <v>7</v>
      </c>
      <c r="D692" s="1204"/>
      <c r="E692" s="1204"/>
      <c r="F692" s="1204" t="s">
        <v>204</v>
      </c>
      <c r="G692" s="1204" t="s">
        <v>203</v>
      </c>
      <c r="H692" s="1198"/>
      <c r="I692" s="1198"/>
    </row>
    <row r="693" spans="1:9">
      <c r="A693" s="1203">
        <v>1164260334</v>
      </c>
      <c r="B693" s="1204" t="s">
        <v>900</v>
      </c>
      <c r="C693" s="1204" t="s">
        <v>367</v>
      </c>
      <c r="D693" s="1204" t="s">
        <v>820</v>
      </c>
      <c r="E693" s="1204" t="s">
        <v>137</v>
      </c>
      <c r="F693" s="1204" t="s">
        <v>204</v>
      </c>
      <c r="G693" s="1204" t="s">
        <v>203</v>
      </c>
      <c r="H693" s="1198"/>
      <c r="I693" s="1198"/>
    </row>
    <row r="694" spans="1:9">
      <c r="A694" s="1203">
        <v>1164331341</v>
      </c>
      <c r="B694" s="1204" t="s">
        <v>597</v>
      </c>
      <c r="C694" s="1204" t="s">
        <v>369</v>
      </c>
      <c r="D694" s="1204" t="s">
        <v>370</v>
      </c>
      <c r="E694" s="1204" t="s">
        <v>127</v>
      </c>
      <c r="F694" s="1204" t="s">
        <v>226</v>
      </c>
      <c r="G694" s="1204" t="s">
        <v>225</v>
      </c>
      <c r="H694" s="1198"/>
      <c r="I694" s="1198"/>
    </row>
    <row r="695" spans="1:9">
      <c r="A695" s="1203">
        <v>1164350770</v>
      </c>
      <c r="B695" s="1204" t="s">
        <v>1434</v>
      </c>
      <c r="C695" s="1204" t="s">
        <v>7</v>
      </c>
      <c r="D695" s="1204"/>
      <c r="E695" s="1204"/>
      <c r="F695" s="1204" t="s">
        <v>224</v>
      </c>
      <c r="G695" s="1204" t="s">
        <v>223</v>
      </c>
      <c r="H695" s="1198"/>
      <c r="I695" s="1198"/>
    </row>
    <row r="696" spans="1:9">
      <c r="A696" s="1203">
        <v>1164351992</v>
      </c>
      <c r="B696" s="1204" t="s">
        <v>1435</v>
      </c>
      <c r="C696" s="1204" t="s">
        <v>7</v>
      </c>
      <c r="D696" s="1204"/>
      <c r="E696" s="1204"/>
      <c r="F696" s="1204" t="s">
        <v>204</v>
      </c>
      <c r="G696" s="1204" t="s">
        <v>203</v>
      </c>
      <c r="H696" s="1198"/>
      <c r="I696" s="1198"/>
    </row>
    <row r="697" spans="1:9">
      <c r="A697" s="1203">
        <v>1164376510</v>
      </c>
      <c r="B697" s="1204" t="s">
        <v>398</v>
      </c>
      <c r="C697" s="1204" t="s">
        <v>369</v>
      </c>
      <c r="D697" s="1204" t="s">
        <v>368</v>
      </c>
      <c r="E697" s="1204" t="s">
        <v>138</v>
      </c>
      <c r="F697" s="1204" t="s">
        <v>218</v>
      </c>
      <c r="G697" s="1204" t="s">
        <v>217</v>
      </c>
      <c r="H697" s="1198"/>
      <c r="I697" s="1198"/>
    </row>
    <row r="698" spans="1:9">
      <c r="A698" s="1203">
        <v>1164383961</v>
      </c>
      <c r="B698" s="1204" t="s">
        <v>542</v>
      </c>
      <c r="C698" s="1204" t="s">
        <v>367</v>
      </c>
      <c r="D698" s="1204" t="s">
        <v>370</v>
      </c>
      <c r="E698" s="1204" t="s">
        <v>127</v>
      </c>
      <c r="F698" s="1204" t="s">
        <v>216</v>
      </c>
      <c r="G698" s="1204" t="s">
        <v>215</v>
      </c>
      <c r="H698" s="1198"/>
      <c r="I698" s="1198"/>
    </row>
    <row r="699" spans="1:9">
      <c r="A699" s="1203">
        <v>1164416654</v>
      </c>
      <c r="B699" s="1204" t="s">
        <v>1436</v>
      </c>
      <c r="C699" s="1204" t="s">
        <v>7</v>
      </c>
      <c r="D699" s="1204"/>
      <c r="E699" s="1204"/>
      <c r="F699" s="1204" t="s">
        <v>224</v>
      </c>
      <c r="G699" s="1204" t="s">
        <v>223</v>
      </c>
      <c r="H699" s="1198"/>
      <c r="I699" s="1198"/>
    </row>
    <row r="700" spans="1:9">
      <c r="A700" s="1203">
        <v>1164423148</v>
      </c>
      <c r="B700" s="1204" t="s">
        <v>1437</v>
      </c>
      <c r="C700" s="1204" t="s">
        <v>7</v>
      </c>
      <c r="D700" s="1204"/>
      <c r="E700" s="1204"/>
      <c r="F700" s="1204" t="s">
        <v>222</v>
      </c>
      <c r="G700" s="1204" t="s">
        <v>221</v>
      </c>
      <c r="H700" s="1198"/>
      <c r="I700" s="1198"/>
    </row>
    <row r="701" spans="1:9">
      <c r="A701" s="1203">
        <v>1164440506</v>
      </c>
      <c r="B701" s="1204" t="s">
        <v>778</v>
      </c>
      <c r="C701" s="1204" t="s">
        <v>7</v>
      </c>
      <c r="D701" s="1204"/>
      <c r="E701" s="1204"/>
      <c r="F701" s="1204" t="s">
        <v>224</v>
      </c>
      <c r="G701" s="1204" t="s">
        <v>223</v>
      </c>
      <c r="H701" s="1198"/>
      <c r="I701" s="1198"/>
    </row>
    <row r="702" spans="1:9">
      <c r="A702" s="1203">
        <v>1164487762</v>
      </c>
      <c r="B702" s="1204" t="s">
        <v>1438</v>
      </c>
      <c r="C702" s="1204" t="s">
        <v>7</v>
      </c>
      <c r="D702" s="1204"/>
      <c r="E702" s="1204"/>
      <c r="F702" s="1204" t="s">
        <v>204</v>
      </c>
      <c r="G702" s="1204" t="s">
        <v>203</v>
      </c>
      <c r="H702" s="1198"/>
      <c r="I702" s="1198"/>
    </row>
    <row r="703" spans="1:9">
      <c r="A703" s="1203">
        <v>1164494560</v>
      </c>
      <c r="B703" s="1204" t="s">
        <v>1439</v>
      </c>
      <c r="C703" s="1204" t="s">
        <v>7</v>
      </c>
      <c r="D703" s="1204"/>
      <c r="E703" s="1204"/>
      <c r="F703" s="1204" t="s">
        <v>226</v>
      </c>
      <c r="G703" s="1204" t="s">
        <v>225</v>
      </c>
      <c r="H703" s="1198"/>
      <c r="I703" s="1198"/>
    </row>
    <row r="704" spans="1:9">
      <c r="A704" s="1203">
        <v>1164502040</v>
      </c>
      <c r="B704" s="1204" t="s">
        <v>831</v>
      </c>
      <c r="C704" s="1204" t="s">
        <v>367</v>
      </c>
      <c r="D704" s="1204" t="s">
        <v>823</v>
      </c>
      <c r="E704" s="1204" t="s">
        <v>233</v>
      </c>
      <c r="F704" s="1204" t="s">
        <v>226</v>
      </c>
      <c r="G704" s="1204" t="s">
        <v>225</v>
      </c>
      <c r="H704" s="1198"/>
      <c r="I704" s="1198"/>
    </row>
    <row r="705" spans="1:9">
      <c r="A705" s="1203">
        <v>1164502909</v>
      </c>
      <c r="B705" s="1204" t="s">
        <v>1205</v>
      </c>
      <c r="C705" s="1204" t="s">
        <v>369</v>
      </c>
      <c r="D705" s="1204" t="s">
        <v>371</v>
      </c>
      <c r="E705" s="1204" t="s">
        <v>131</v>
      </c>
      <c r="F705" s="1204" t="s">
        <v>226</v>
      </c>
      <c r="G705" s="1204" t="s">
        <v>225</v>
      </c>
      <c r="H705" s="1198"/>
      <c r="I705" s="1198"/>
    </row>
    <row r="706" spans="1:9">
      <c r="A706" s="1203">
        <v>1164540941</v>
      </c>
      <c r="B706" s="1204" t="s">
        <v>544</v>
      </c>
      <c r="C706" s="1204" t="s">
        <v>367</v>
      </c>
      <c r="D706" s="1204" t="s">
        <v>370</v>
      </c>
      <c r="E706" s="1204" t="s">
        <v>127</v>
      </c>
      <c r="F706" s="1204" t="s">
        <v>226</v>
      </c>
      <c r="G706" s="1204" t="s">
        <v>225</v>
      </c>
      <c r="H706" s="1198"/>
      <c r="I706" s="1198"/>
    </row>
    <row r="707" spans="1:9">
      <c r="A707" s="1203">
        <v>1164550353</v>
      </c>
      <c r="B707" s="1204" t="s">
        <v>630</v>
      </c>
      <c r="C707" s="1204" t="s">
        <v>369</v>
      </c>
      <c r="D707" s="1204" t="s">
        <v>373</v>
      </c>
      <c r="E707" s="1204" t="s">
        <v>123</v>
      </c>
      <c r="F707" s="1204" t="s">
        <v>226</v>
      </c>
      <c r="G707" s="1204" t="s">
        <v>225</v>
      </c>
      <c r="H707" s="1198"/>
      <c r="I707" s="1198"/>
    </row>
    <row r="708" spans="1:9">
      <c r="A708" s="1203">
        <v>1164559727</v>
      </c>
      <c r="B708" s="1204" t="s">
        <v>1206</v>
      </c>
      <c r="C708" s="1204" t="s">
        <v>369</v>
      </c>
      <c r="D708" s="1204" t="s">
        <v>820</v>
      </c>
      <c r="E708" s="1204" t="s">
        <v>137</v>
      </c>
      <c r="F708" s="1204" t="s">
        <v>226</v>
      </c>
      <c r="G708" s="1204" t="s">
        <v>225</v>
      </c>
      <c r="H708" s="1198"/>
      <c r="I708" s="1198"/>
    </row>
    <row r="709" spans="1:9">
      <c r="A709" s="1203">
        <v>1164608342</v>
      </c>
      <c r="B709" s="1204" t="s">
        <v>1440</v>
      </c>
      <c r="C709" s="1204" t="s">
        <v>7</v>
      </c>
      <c r="D709" s="1204"/>
      <c r="E709" s="1204"/>
      <c r="F709" s="1204" t="s">
        <v>224</v>
      </c>
      <c r="G709" s="1204" t="s">
        <v>223</v>
      </c>
      <c r="H709" s="1198"/>
      <c r="I709" s="1198"/>
    </row>
    <row r="710" spans="1:9">
      <c r="A710" s="1203">
        <v>1164633670</v>
      </c>
      <c r="B710" s="1204" t="s">
        <v>361</v>
      </c>
      <c r="C710" s="1204" t="s">
        <v>367</v>
      </c>
      <c r="D710" s="1204" t="s">
        <v>368</v>
      </c>
      <c r="E710" s="1204" t="s">
        <v>138</v>
      </c>
      <c r="F710" s="1204" t="s">
        <v>226</v>
      </c>
      <c r="G710" s="1204" t="s">
        <v>225</v>
      </c>
      <c r="H710" s="1198"/>
      <c r="I710" s="1198"/>
    </row>
    <row r="711" spans="1:9">
      <c r="A711" s="1203">
        <v>1164646474</v>
      </c>
      <c r="B711" s="1204" t="s">
        <v>902</v>
      </c>
      <c r="C711" s="1204" t="s">
        <v>367</v>
      </c>
      <c r="D711" s="1204" t="s">
        <v>828</v>
      </c>
      <c r="E711" s="1204" t="s">
        <v>109</v>
      </c>
      <c r="F711" s="1204" t="s">
        <v>226</v>
      </c>
      <c r="G711" s="1204" t="s">
        <v>225</v>
      </c>
      <c r="H711" s="1198"/>
      <c r="I711" s="1198"/>
    </row>
    <row r="712" spans="1:9">
      <c r="A712" s="1203">
        <v>1164687544</v>
      </c>
      <c r="B712" s="1204" t="s">
        <v>1441</v>
      </c>
      <c r="C712" s="1204" t="s">
        <v>7</v>
      </c>
      <c r="D712" s="1204"/>
      <c r="E712" s="1204"/>
      <c r="F712" s="1204" t="s">
        <v>226</v>
      </c>
      <c r="G712" s="1204" t="s">
        <v>225</v>
      </c>
      <c r="H712" s="1198"/>
      <c r="I712" s="1198"/>
    </row>
    <row r="713" spans="1:9">
      <c r="A713" s="1203">
        <v>1164688005</v>
      </c>
      <c r="B713" s="1204" t="s">
        <v>568</v>
      </c>
      <c r="C713" s="1204" t="s">
        <v>369</v>
      </c>
      <c r="D713" s="1204" t="s">
        <v>373</v>
      </c>
      <c r="E713" s="1204" t="s">
        <v>123</v>
      </c>
      <c r="F713" s="1204" t="s">
        <v>226</v>
      </c>
      <c r="G713" s="1204" t="s">
        <v>225</v>
      </c>
      <c r="H713" s="1198"/>
      <c r="I713" s="1198"/>
    </row>
    <row r="714" spans="1:9">
      <c r="A714" s="1203">
        <v>1164725880</v>
      </c>
      <c r="B714" s="1204" t="s">
        <v>362</v>
      </c>
      <c r="C714" s="1204" t="s">
        <v>367</v>
      </c>
      <c r="D714" s="1204" t="s">
        <v>368</v>
      </c>
      <c r="E714" s="1204" t="s">
        <v>138</v>
      </c>
      <c r="F714" s="1204" t="s">
        <v>232</v>
      </c>
      <c r="G714" s="1204" t="s">
        <v>231</v>
      </c>
      <c r="H714" s="1198"/>
      <c r="I714" s="1198"/>
    </row>
    <row r="715" spans="1:9">
      <c r="A715" s="1203">
        <v>1164735582</v>
      </c>
      <c r="B715" s="1204" t="s">
        <v>887</v>
      </c>
      <c r="C715" s="1204" t="s">
        <v>7</v>
      </c>
      <c r="D715" s="1204"/>
      <c r="E715" s="1204"/>
      <c r="F715" s="1204" t="s">
        <v>212</v>
      </c>
      <c r="G715" s="1204" t="s">
        <v>211</v>
      </c>
      <c r="H715" s="1198"/>
      <c r="I715" s="1198"/>
    </row>
    <row r="716" spans="1:9">
      <c r="A716" s="1203">
        <v>1164735681</v>
      </c>
      <c r="B716" s="1204" t="s">
        <v>1442</v>
      </c>
      <c r="C716" s="1204" t="s">
        <v>7</v>
      </c>
      <c r="D716" s="1204"/>
      <c r="E716" s="1204"/>
      <c r="F716" s="1204" t="s">
        <v>220</v>
      </c>
      <c r="G716" s="1204" t="s">
        <v>219</v>
      </c>
      <c r="H716" s="1198"/>
      <c r="I716" s="1198"/>
    </row>
    <row r="717" spans="1:9">
      <c r="A717" s="1203">
        <v>1164744683</v>
      </c>
      <c r="B717" s="1204" t="s">
        <v>439</v>
      </c>
      <c r="C717" s="1204" t="s">
        <v>369</v>
      </c>
      <c r="D717" s="1204" t="s">
        <v>371</v>
      </c>
      <c r="E717" s="1204" t="s">
        <v>131</v>
      </c>
      <c r="F717" s="1204" t="s">
        <v>226</v>
      </c>
      <c r="G717" s="1204" t="s">
        <v>225</v>
      </c>
      <c r="H717" s="1198"/>
      <c r="I717" s="1198"/>
    </row>
    <row r="718" spans="1:9">
      <c r="A718" s="1203">
        <v>1164745177</v>
      </c>
      <c r="B718" s="1204" t="s">
        <v>461</v>
      </c>
      <c r="C718" s="1204" t="s">
        <v>367</v>
      </c>
      <c r="D718" s="1204" t="s">
        <v>368</v>
      </c>
      <c r="E718" s="1204" t="s">
        <v>138</v>
      </c>
      <c r="F718" s="1204" t="s">
        <v>226</v>
      </c>
      <c r="G718" s="1204" t="s">
        <v>225</v>
      </c>
      <c r="H718" s="1198"/>
      <c r="I718" s="1198"/>
    </row>
    <row r="719" spans="1:9">
      <c r="A719" s="1203">
        <v>1164805617</v>
      </c>
      <c r="B719" s="1204" t="s">
        <v>730</v>
      </c>
      <c r="C719" s="1204" t="s">
        <v>7</v>
      </c>
      <c r="D719" s="1204"/>
      <c r="E719" s="1204"/>
      <c r="F719" s="1204" t="s">
        <v>226</v>
      </c>
      <c r="G719" s="1204" t="s">
        <v>225</v>
      </c>
      <c r="H719" s="1198"/>
      <c r="I719" s="1198"/>
    </row>
    <row r="720" spans="1:9">
      <c r="A720" s="1203">
        <v>1164847940</v>
      </c>
      <c r="B720" s="1204" t="s">
        <v>1207</v>
      </c>
      <c r="C720" s="1204" t="s">
        <v>367</v>
      </c>
      <c r="D720" s="1204" t="s">
        <v>368</v>
      </c>
      <c r="E720" s="1204" t="s">
        <v>138</v>
      </c>
      <c r="F720" s="1204" t="s">
        <v>224</v>
      </c>
      <c r="G720" s="1204" t="s">
        <v>223</v>
      </c>
      <c r="H720" s="1198"/>
      <c r="I720" s="1198"/>
    </row>
    <row r="721" spans="1:9">
      <c r="A721" s="1203">
        <v>1164850829</v>
      </c>
      <c r="B721" s="1204" t="s">
        <v>548</v>
      </c>
      <c r="C721" s="1204" t="s">
        <v>367</v>
      </c>
      <c r="D721" s="1204" t="s">
        <v>370</v>
      </c>
      <c r="E721" s="1204" t="s">
        <v>127</v>
      </c>
      <c r="F721" s="1204" t="s">
        <v>226</v>
      </c>
      <c r="G721" s="1204" t="s">
        <v>225</v>
      </c>
      <c r="H721" s="1198"/>
      <c r="I721" s="1198"/>
    </row>
    <row r="722" spans="1:9">
      <c r="A722" s="1203">
        <v>1164866635</v>
      </c>
      <c r="B722" s="1204" t="s">
        <v>1443</v>
      </c>
      <c r="C722" s="1204" t="s">
        <v>7</v>
      </c>
      <c r="D722" s="1204"/>
      <c r="E722" s="1204"/>
      <c r="F722" s="1204" t="s">
        <v>204</v>
      </c>
      <c r="G722" s="1204" t="s">
        <v>203</v>
      </c>
      <c r="H722" s="1198"/>
      <c r="I722" s="1198"/>
    </row>
    <row r="723" spans="1:9">
      <c r="A723" s="1203">
        <v>1164915127</v>
      </c>
      <c r="B723" s="1204" t="s">
        <v>747</v>
      </c>
      <c r="C723" s="1204" t="s">
        <v>7</v>
      </c>
      <c r="D723" s="1204"/>
      <c r="E723" s="1204"/>
      <c r="F723" s="1204" t="s">
        <v>226</v>
      </c>
      <c r="G723" s="1204" t="s">
        <v>225</v>
      </c>
      <c r="H723" s="1198"/>
      <c r="I723" s="1198"/>
    </row>
    <row r="724" spans="1:9">
      <c r="A724" s="1203">
        <v>1164935216</v>
      </c>
      <c r="B724" s="1204" t="s">
        <v>425</v>
      </c>
      <c r="C724" s="1204" t="s">
        <v>367</v>
      </c>
      <c r="D724" s="1204" t="s">
        <v>370</v>
      </c>
      <c r="E724" s="1204" t="s">
        <v>127</v>
      </c>
      <c r="F724" s="1204" t="s">
        <v>212</v>
      </c>
      <c r="G724" s="1204" t="s">
        <v>211</v>
      </c>
      <c r="H724" s="1198"/>
      <c r="I724" s="1198"/>
    </row>
    <row r="725" spans="1:9">
      <c r="A725" s="1203">
        <v>1164936529</v>
      </c>
      <c r="B725" s="1204" t="s">
        <v>1444</v>
      </c>
      <c r="C725" s="1204" t="s">
        <v>7</v>
      </c>
      <c r="D725" s="1204"/>
      <c r="E725" s="1204"/>
      <c r="F725" s="1204" t="s">
        <v>204</v>
      </c>
      <c r="G725" s="1204" t="s">
        <v>203</v>
      </c>
      <c r="H725" s="1198"/>
      <c r="I725" s="1198"/>
    </row>
    <row r="726" spans="1:9">
      <c r="A726" s="1203">
        <v>1164958267</v>
      </c>
      <c r="B726" s="1204" t="s">
        <v>686</v>
      </c>
      <c r="C726" s="1204" t="s">
        <v>7</v>
      </c>
      <c r="D726" s="1204"/>
      <c r="E726" s="1204"/>
      <c r="F726" s="1204" t="s">
        <v>210</v>
      </c>
      <c r="G726" s="1204" t="s">
        <v>209</v>
      </c>
      <c r="H726" s="1198"/>
      <c r="I726" s="1198"/>
    </row>
    <row r="727" spans="1:9">
      <c r="A727" s="1203">
        <v>1164997372</v>
      </c>
      <c r="B727" s="1204" t="s">
        <v>707</v>
      </c>
      <c r="C727" s="1204" t="s">
        <v>7</v>
      </c>
      <c r="D727" s="1204"/>
      <c r="E727" s="1204"/>
      <c r="F727" s="1204" t="s">
        <v>226</v>
      </c>
      <c r="G727" s="1204" t="s">
        <v>225</v>
      </c>
      <c r="H727" s="1198"/>
      <c r="I727" s="1198"/>
    </row>
    <row r="728" spans="1:9">
      <c r="A728" s="1203">
        <v>1164999469</v>
      </c>
      <c r="B728" s="1204" t="s">
        <v>645</v>
      </c>
      <c r="C728" s="1204" t="s">
        <v>369</v>
      </c>
      <c r="D728" s="1204" t="s">
        <v>370</v>
      </c>
      <c r="E728" s="1204" t="s">
        <v>127</v>
      </c>
      <c r="F728" s="1204" t="s">
        <v>226</v>
      </c>
      <c r="G728" s="1204" t="s">
        <v>225</v>
      </c>
      <c r="H728" s="1198"/>
      <c r="I728" s="1198"/>
    </row>
    <row r="729" spans="1:9">
      <c r="A729" s="1203">
        <v>1165002263</v>
      </c>
      <c r="B729" s="1204" t="s">
        <v>1445</v>
      </c>
      <c r="C729" s="1204" t="s">
        <v>7</v>
      </c>
      <c r="D729" s="1204"/>
      <c r="E729" s="1204"/>
      <c r="F729" s="1204" t="s">
        <v>230</v>
      </c>
      <c r="G729" s="1204" t="s">
        <v>229</v>
      </c>
      <c r="H729" s="1198"/>
      <c r="I729" s="1198"/>
    </row>
    <row r="730" spans="1:9">
      <c r="A730" s="1203">
        <v>1165003691</v>
      </c>
      <c r="B730" s="1204" t="s">
        <v>1446</v>
      </c>
      <c r="C730" s="1204" t="s">
        <v>7</v>
      </c>
      <c r="D730" s="1204"/>
      <c r="E730" s="1204"/>
      <c r="F730" s="1204" t="s">
        <v>226</v>
      </c>
      <c r="G730" s="1204" t="s">
        <v>225</v>
      </c>
      <c r="H730" s="1198"/>
      <c r="I730" s="1198"/>
    </row>
    <row r="731" spans="1:9">
      <c r="A731" s="1203">
        <v>1165019481</v>
      </c>
      <c r="B731" s="1204" t="s">
        <v>1447</v>
      </c>
      <c r="C731" s="1204" t="s">
        <v>7</v>
      </c>
      <c r="D731" s="1204"/>
      <c r="E731" s="1204"/>
      <c r="F731" s="1204" t="s">
        <v>206</v>
      </c>
      <c r="G731" s="1204" t="s">
        <v>205</v>
      </c>
      <c r="H731" s="1198"/>
      <c r="I731" s="1198"/>
    </row>
    <row r="732" spans="1:9">
      <c r="A732" s="1203">
        <v>1165068835</v>
      </c>
      <c r="B732" s="1204" t="s">
        <v>486</v>
      </c>
      <c r="C732" s="1204" t="s">
        <v>367</v>
      </c>
      <c r="D732" s="1204" t="s">
        <v>374</v>
      </c>
      <c r="E732" s="1204" t="s">
        <v>102</v>
      </c>
      <c r="F732" s="1204" t="s">
        <v>226</v>
      </c>
      <c r="G732" s="1204" t="s">
        <v>225</v>
      </c>
      <c r="H732" s="1198"/>
      <c r="I732" s="1198"/>
    </row>
    <row r="733" spans="1:9">
      <c r="A733" s="1203">
        <v>1165084956</v>
      </c>
      <c r="B733" s="1204" t="s">
        <v>700</v>
      </c>
      <c r="C733" s="1204" t="s">
        <v>367</v>
      </c>
      <c r="D733" s="1204" t="s">
        <v>371</v>
      </c>
      <c r="E733" s="1204" t="s">
        <v>131</v>
      </c>
      <c r="F733" s="1204" t="s">
        <v>224</v>
      </c>
      <c r="G733" s="1204" t="s">
        <v>223</v>
      </c>
      <c r="H733" s="1198"/>
      <c r="I733" s="1198"/>
    </row>
    <row r="734" spans="1:9">
      <c r="A734" s="1203">
        <v>1165097636</v>
      </c>
      <c r="B734" s="1204" t="s">
        <v>1448</v>
      </c>
      <c r="C734" s="1204" t="s">
        <v>7</v>
      </c>
      <c r="D734" s="1204"/>
      <c r="E734" s="1204"/>
      <c r="F734" s="1204" t="s">
        <v>210</v>
      </c>
      <c r="G734" s="1204" t="s">
        <v>209</v>
      </c>
      <c r="H734" s="1198"/>
      <c r="I734" s="1198"/>
    </row>
    <row r="735" spans="1:9">
      <c r="A735" s="1203">
        <v>1165103657</v>
      </c>
      <c r="B735" s="1204" t="s">
        <v>731</v>
      </c>
      <c r="C735" s="1204" t="s">
        <v>7</v>
      </c>
      <c r="D735" s="1204"/>
      <c r="E735" s="1204"/>
      <c r="F735" s="1204" t="s">
        <v>226</v>
      </c>
      <c r="G735" s="1204" t="s">
        <v>225</v>
      </c>
      <c r="H735" s="1198"/>
      <c r="I735" s="1198"/>
    </row>
    <row r="736" spans="1:9">
      <c r="A736" s="1203">
        <v>1165124943</v>
      </c>
      <c r="B736" s="1204" t="s">
        <v>955</v>
      </c>
      <c r="C736" s="1204" t="s">
        <v>7</v>
      </c>
      <c r="D736" s="1204"/>
      <c r="E736" s="1204"/>
      <c r="F736" s="1204" t="s">
        <v>230</v>
      </c>
      <c r="G736" s="1204" t="s">
        <v>229</v>
      </c>
      <c r="H736" s="1198"/>
      <c r="I736" s="1198"/>
    </row>
    <row r="737" spans="1:9">
      <c r="A737" s="1203">
        <v>1165142390</v>
      </c>
      <c r="B737" s="1204" t="s">
        <v>1449</v>
      </c>
      <c r="C737" s="1204" t="s">
        <v>7</v>
      </c>
      <c r="D737" s="1204"/>
      <c r="E737" s="1204"/>
      <c r="F737" s="1204" t="s">
        <v>216</v>
      </c>
      <c r="G737" s="1204" t="s">
        <v>215</v>
      </c>
      <c r="H737" s="1198"/>
      <c r="I737" s="1198"/>
    </row>
    <row r="738" spans="1:9">
      <c r="A738" s="1203">
        <v>1165153785</v>
      </c>
      <c r="B738" s="1204" t="s">
        <v>1208</v>
      </c>
      <c r="C738" s="1204" t="s">
        <v>369</v>
      </c>
      <c r="D738" s="1204" t="s">
        <v>372</v>
      </c>
      <c r="E738" s="1204" t="s">
        <v>134</v>
      </c>
      <c r="F738" s="1204" t="s">
        <v>226</v>
      </c>
      <c r="G738" s="1204" t="s">
        <v>225</v>
      </c>
      <c r="H738" s="1198"/>
      <c r="I738" s="1198"/>
    </row>
    <row r="739" spans="1:9">
      <c r="A739" s="1203">
        <v>1165251829</v>
      </c>
      <c r="B739" s="1204" t="s">
        <v>377</v>
      </c>
      <c r="C739" s="1204" t="s">
        <v>367</v>
      </c>
      <c r="D739" s="1204" t="s">
        <v>368</v>
      </c>
      <c r="E739" s="1204" t="s">
        <v>138</v>
      </c>
      <c r="F739" s="1204" t="s">
        <v>204</v>
      </c>
      <c r="G739" s="1204" t="s">
        <v>203</v>
      </c>
      <c r="H739" s="1198"/>
      <c r="I739" s="1198"/>
    </row>
    <row r="740" spans="1:9">
      <c r="A740" s="1203">
        <v>1165270621</v>
      </c>
      <c r="B740" s="1204" t="s">
        <v>1209</v>
      </c>
      <c r="C740" s="1204" t="s">
        <v>369</v>
      </c>
      <c r="D740" s="1204" t="s">
        <v>823</v>
      </c>
      <c r="E740" s="1204" t="s">
        <v>233</v>
      </c>
      <c r="F740" s="1204" t="s">
        <v>226</v>
      </c>
      <c r="G740" s="1204" t="s">
        <v>225</v>
      </c>
      <c r="H740" s="1198"/>
      <c r="I740" s="1198"/>
    </row>
    <row r="741" spans="1:9">
      <c r="A741" s="1203">
        <v>1165297129</v>
      </c>
      <c r="B741" s="1204" t="s">
        <v>595</v>
      </c>
      <c r="C741" s="1204" t="s">
        <v>369</v>
      </c>
      <c r="D741" s="1204" t="s">
        <v>370</v>
      </c>
      <c r="E741" s="1204" t="s">
        <v>127</v>
      </c>
      <c r="F741" s="1204" t="s">
        <v>232</v>
      </c>
      <c r="G741" s="1204" t="s">
        <v>231</v>
      </c>
      <c r="H741" s="1198"/>
      <c r="I741" s="1198"/>
    </row>
    <row r="742" spans="1:9">
      <c r="A742" s="1203">
        <v>1165311144</v>
      </c>
      <c r="B742" s="1204" t="s">
        <v>1210</v>
      </c>
      <c r="C742" s="1204" t="s">
        <v>367</v>
      </c>
      <c r="D742" s="1204" t="s">
        <v>823</v>
      </c>
      <c r="E742" s="1204" t="s">
        <v>233</v>
      </c>
      <c r="F742" s="1204" t="s">
        <v>226</v>
      </c>
      <c r="G742" s="1204" t="s">
        <v>225</v>
      </c>
      <c r="H742" s="1198"/>
      <c r="I742" s="1198"/>
    </row>
    <row r="743" spans="1:9">
      <c r="A743" s="1203">
        <v>1165324667</v>
      </c>
      <c r="B743" s="1204" t="s">
        <v>1211</v>
      </c>
      <c r="C743" s="1204" t="s">
        <v>367</v>
      </c>
      <c r="D743" s="1204" t="s">
        <v>371</v>
      </c>
      <c r="E743" s="1204" t="s">
        <v>131</v>
      </c>
      <c r="F743" s="1204" t="s">
        <v>226</v>
      </c>
      <c r="G743" s="1204" t="s">
        <v>225</v>
      </c>
      <c r="H743" s="1198"/>
      <c r="I743" s="1198"/>
    </row>
    <row r="744" spans="1:9">
      <c r="A744" s="1203">
        <v>1165325110</v>
      </c>
      <c r="B744" s="1204" t="s">
        <v>748</v>
      </c>
      <c r="C744" s="1204" t="s">
        <v>7</v>
      </c>
      <c r="D744" s="1204"/>
      <c r="E744" s="1204"/>
      <c r="F744" s="1204" t="s">
        <v>226</v>
      </c>
      <c r="G744" s="1204" t="s">
        <v>225</v>
      </c>
      <c r="H744" s="1198"/>
      <c r="I744" s="1198"/>
    </row>
    <row r="745" spans="1:9">
      <c r="A745" s="1203">
        <v>1165328338</v>
      </c>
      <c r="B745" s="1204" t="s">
        <v>708</v>
      </c>
      <c r="C745" s="1204" t="s">
        <v>367</v>
      </c>
      <c r="D745" s="1204" t="s">
        <v>370</v>
      </c>
      <c r="E745" s="1204" t="s">
        <v>127</v>
      </c>
      <c r="F745" s="1204" t="s">
        <v>230</v>
      </c>
      <c r="G745" s="1204" t="s">
        <v>229</v>
      </c>
      <c r="H745" s="1198"/>
      <c r="I745" s="1198"/>
    </row>
    <row r="746" spans="1:9">
      <c r="A746" s="1203">
        <v>1165362584</v>
      </c>
      <c r="B746" s="1204" t="s">
        <v>626</v>
      </c>
      <c r="C746" s="1204" t="s">
        <v>369</v>
      </c>
      <c r="D746" s="1204" t="s">
        <v>371</v>
      </c>
      <c r="E746" s="1204" t="s">
        <v>131</v>
      </c>
      <c r="F746" s="1204" t="s">
        <v>204</v>
      </c>
      <c r="G746" s="1204" t="s">
        <v>203</v>
      </c>
      <c r="H746" s="1198"/>
      <c r="I746" s="1198"/>
    </row>
    <row r="747" spans="1:9">
      <c r="A747" s="1203">
        <v>1165384281</v>
      </c>
      <c r="B747" s="1204" t="s">
        <v>1450</v>
      </c>
      <c r="C747" s="1204" t="s">
        <v>7</v>
      </c>
      <c r="D747" s="1204"/>
      <c r="E747" s="1204"/>
      <c r="F747" s="1204" t="s">
        <v>226</v>
      </c>
      <c r="G747" s="1204" t="s">
        <v>225</v>
      </c>
      <c r="H747" s="1198"/>
      <c r="I747" s="1198"/>
    </row>
    <row r="748" spans="1:9">
      <c r="A748" s="1203">
        <v>1165410763</v>
      </c>
      <c r="B748" s="1204" t="s">
        <v>565</v>
      </c>
      <c r="C748" s="1204" t="s">
        <v>369</v>
      </c>
      <c r="D748" s="1204" t="s">
        <v>370</v>
      </c>
      <c r="E748" s="1204" t="s">
        <v>127</v>
      </c>
      <c r="F748" s="1204" t="s">
        <v>204</v>
      </c>
      <c r="G748" s="1204" t="s">
        <v>203</v>
      </c>
      <c r="H748" s="1198"/>
      <c r="I748" s="1198"/>
    </row>
    <row r="749" spans="1:9">
      <c r="A749" s="1203">
        <v>1165416273</v>
      </c>
      <c r="B749" s="1204" t="s">
        <v>1212</v>
      </c>
      <c r="C749" s="1204" t="s">
        <v>367</v>
      </c>
      <c r="D749" s="1204" t="s">
        <v>370</v>
      </c>
      <c r="E749" s="1204" t="s">
        <v>127</v>
      </c>
      <c r="F749" s="1204" t="s">
        <v>232</v>
      </c>
      <c r="G749" s="1204" t="s">
        <v>231</v>
      </c>
      <c r="H749" s="1198"/>
      <c r="I749" s="1198"/>
    </row>
    <row r="750" spans="1:9">
      <c r="A750" s="1203">
        <v>1165433906</v>
      </c>
      <c r="B750" s="1204" t="s">
        <v>536</v>
      </c>
      <c r="C750" s="1204" t="s">
        <v>367</v>
      </c>
      <c r="D750" s="1204" t="s">
        <v>370</v>
      </c>
      <c r="E750" s="1204" t="s">
        <v>127</v>
      </c>
      <c r="F750" s="1204" t="s">
        <v>226</v>
      </c>
      <c r="G750" s="1204" t="s">
        <v>225</v>
      </c>
      <c r="H750" s="1198"/>
      <c r="I750" s="1198"/>
    </row>
    <row r="751" spans="1:9">
      <c r="A751" s="1203">
        <v>1165439978</v>
      </c>
      <c r="B751" s="1204" t="s">
        <v>1213</v>
      </c>
      <c r="C751" s="1204" t="s">
        <v>369</v>
      </c>
      <c r="D751" s="1204" t="s">
        <v>820</v>
      </c>
      <c r="E751" s="1204" t="s">
        <v>137</v>
      </c>
      <c r="F751" s="1204" t="s">
        <v>204</v>
      </c>
      <c r="G751" s="1204" t="s">
        <v>203</v>
      </c>
      <c r="H751" s="1198"/>
      <c r="I751" s="1198"/>
    </row>
    <row r="752" spans="1:9">
      <c r="A752" s="1203">
        <v>1165460552</v>
      </c>
      <c r="B752" s="1204" t="s">
        <v>1451</v>
      </c>
      <c r="C752" s="1204" t="s">
        <v>7</v>
      </c>
      <c r="D752" s="1204"/>
      <c r="E752" s="1204"/>
      <c r="F752" s="1204" t="s">
        <v>226</v>
      </c>
      <c r="G752" s="1204" t="s">
        <v>225</v>
      </c>
      <c r="H752" s="1198"/>
      <c r="I752" s="1198"/>
    </row>
    <row r="753" spans="1:9">
      <c r="A753" s="1203">
        <v>1165478968</v>
      </c>
      <c r="B753" s="1204" t="s">
        <v>1452</v>
      </c>
      <c r="C753" s="1204" t="s">
        <v>7</v>
      </c>
      <c r="D753" s="1204"/>
      <c r="E753" s="1204"/>
      <c r="F753" s="1204" t="s">
        <v>204</v>
      </c>
      <c r="G753" s="1204" t="s">
        <v>203</v>
      </c>
      <c r="H753" s="1198"/>
      <c r="I753" s="1198"/>
    </row>
    <row r="754" spans="1:9">
      <c r="A754" s="1203">
        <v>1165496747</v>
      </c>
      <c r="B754" s="1204" t="s">
        <v>447</v>
      </c>
      <c r="C754" s="1204" t="s">
        <v>369</v>
      </c>
      <c r="D754" s="1204" t="s">
        <v>371</v>
      </c>
      <c r="E754" s="1204" t="s">
        <v>131</v>
      </c>
      <c r="F754" s="1204" t="s">
        <v>224</v>
      </c>
      <c r="G754" s="1204" t="s">
        <v>223</v>
      </c>
      <c r="H754" s="1198"/>
      <c r="I754" s="1198"/>
    </row>
    <row r="755" spans="1:9">
      <c r="A755" s="1203">
        <v>1165497059</v>
      </c>
      <c r="B755" s="1204" t="s">
        <v>803</v>
      </c>
      <c r="C755" s="1204" t="s">
        <v>369</v>
      </c>
      <c r="D755" s="1204" t="s">
        <v>371</v>
      </c>
      <c r="E755" s="1204" t="s">
        <v>131</v>
      </c>
      <c r="F755" s="1204" t="s">
        <v>226</v>
      </c>
      <c r="G755" s="1204" t="s">
        <v>225</v>
      </c>
      <c r="H755" s="1198"/>
      <c r="I755" s="1198"/>
    </row>
    <row r="756" spans="1:9">
      <c r="A756" s="1203">
        <v>1165520207</v>
      </c>
      <c r="B756" s="1204" t="s">
        <v>336</v>
      </c>
      <c r="C756" s="1204" t="s">
        <v>369</v>
      </c>
      <c r="D756" s="1204" t="s">
        <v>368</v>
      </c>
      <c r="E756" s="1204" t="s">
        <v>138</v>
      </c>
      <c r="F756" s="1204" t="s">
        <v>218</v>
      </c>
      <c r="G756" s="1204" t="s">
        <v>217</v>
      </c>
      <c r="H756" s="1198"/>
      <c r="I756" s="1198"/>
    </row>
    <row r="757" spans="1:9">
      <c r="A757" s="1203">
        <v>1165553950</v>
      </c>
      <c r="B757" s="1204" t="s">
        <v>691</v>
      </c>
      <c r="C757" s="1204" t="s">
        <v>367</v>
      </c>
      <c r="D757" s="1204" t="s">
        <v>411</v>
      </c>
      <c r="E757" s="1204" t="s">
        <v>101</v>
      </c>
      <c r="F757" s="1204" t="s">
        <v>226</v>
      </c>
      <c r="G757" s="1204" t="s">
        <v>225</v>
      </c>
      <c r="H757" s="1198"/>
      <c r="I757" s="1198"/>
    </row>
    <row r="758" spans="1:9">
      <c r="A758" s="1203">
        <v>1165579716</v>
      </c>
      <c r="B758" s="1204" t="s">
        <v>318</v>
      </c>
      <c r="C758" s="1204" t="s">
        <v>367</v>
      </c>
      <c r="D758" s="1204" t="s">
        <v>368</v>
      </c>
      <c r="E758" s="1204" t="s">
        <v>138</v>
      </c>
      <c r="F758" s="1204" t="s">
        <v>226</v>
      </c>
      <c r="G758" s="1204" t="s">
        <v>225</v>
      </c>
      <c r="H758" s="1198"/>
      <c r="I758" s="1198"/>
    </row>
    <row r="759" spans="1:9">
      <c r="A759" s="1203">
        <v>1165595001</v>
      </c>
      <c r="B759" s="1204" t="s">
        <v>1453</v>
      </c>
      <c r="C759" s="1204" t="s">
        <v>7</v>
      </c>
      <c r="D759" s="1204"/>
      <c r="E759" s="1204"/>
      <c r="F759" s="1204" t="s">
        <v>226</v>
      </c>
      <c r="G759" s="1204" t="s">
        <v>225</v>
      </c>
      <c r="H759" s="1198"/>
      <c r="I759" s="1198"/>
    </row>
    <row r="760" spans="1:9">
      <c r="A760" s="1203">
        <v>1165615593</v>
      </c>
      <c r="B760" s="1204" t="s">
        <v>884</v>
      </c>
      <c r="C760" s="1204" t="s">
        <v>367</v>
      </c>
      <c r="D760" s="1204" t="s">
        <v>820</v>
      </c>
      <c r="E760" s="1204" t="s">
        <v>137</v>
      </c>
      <c r="F760" s="1204" t="s">
        <v>226</v>
      </c>
      <c r="G760" s="1204" t="s">
        <v>225</v>
      </c>
      <c r="H760" s="1198"/>
      <c r="I760" s="1198"/>
    </row>
    <row r="761" spans="1:9">
      <c r="A761" s="1203">
        <v>1165618282</v>
      </c>
      <c r="B761" s="1204" t="s">
        <v>681</v>
      </c>
      <c r="C761" s="1204" t="s">
        <v>369</v>
      </c>
      <c r="D761" s="1204" t="s">
        <v>373</v>
      </c>
      <c r="E761" s="1204" t="s">
        <v>123</v>
      </c>
      <c r="F761" s="1204" t="s">
        <v>226</v>
      </c>
      <c r="G761" s="1204" t="s">
        <v>225</v>
      </c>
      <c r="H761" s="1198"/>
      <c r="I761" s="1198"/>
    </row>
    <row r="762" spans="1:9">
      <c r="A762" s="1203">
        <v>1165633679</v>
      </c>
      <c r="B762" s="1204" t="s">
        <v>839</v>
      </c>
      <c r="C762" s="1204" t="s">
        <v>369</v>
      </c>
      <c r="D762" s="1204" t="s">
        <v>820</v>
      </c>
      <c r="E762" s="1204" t="s">
        <v>137</v>
      </c>
      <c r="F762" s="1204" t="s">
        <v>210</v>
      </c>
      <c r="G762" s="1204" t="s">
        <v>209</v>
      </c>
      <c r="H762" s="1198"/>
      <c r="I762" s="1198"/>
    </row>
    <row r="763" spans="1:9">
      <c r="A763" s="1203">
        <v>1165641938</v>
      </c>
      <c r="B763" s="1204" t="s">
        <v>1454</v>
      </c>
      <c r="C763" s="1204" t="s">
        <v>7</v>
      </c>
      <c r="D763" s="1204"/>
      <c r="E763" s="1204"/>
      <c r="F763" s="1204" t="s">
        <v>226</v>
      </c>
      <c r="G763" s="1204" t="s">
        <v>225</v>
      </c>
      <c r="H763" s="1198"/>
      <c r="I763" s="1198"/>
    </row>
    <row r="764" spans="1:9">
      <c r="A764" s="1203">
        <v>1165649956</v>
      </c>
      <c r="B764" s="1204" t="s">
        <v>1455</v>
      </c>
      <c r="C764" s="1204" t="s">
        <v>7</v>
      </c>
      <c r="D764" s="1204"/>
      <c r="E764" s="1204"/>
      <c r="F764" s="1204" t="s">
        <v>226</v>
      </c>
      <c r="G764" s="1204" t="s">
        <v>225</v>
      </c>
      <c r="H764" s="1198"/>
      <c r="I764" s="1198"/>
    </row>
    <row r="765" spans="1:9">
      <c r="A765" s="1203">
        <v>1165675183</v>
      </c>
      <c r="B765" s="1204" t="s">
        <v>1456</v>
      </c>
      <c r="C765" s="1204" t="s">
        <v>7</v>
      </c>
      <c r="D765" s="1204"/>
      <c r="E765" s="1204"/>
      <c r="F765" s="1204" t="s">
        <v>226</v>
      </c>
      <c r="G765" s="1204" t="s">
        <v>225</v>
      </c>
      <c r="H765" s="1198"/>
      <c r="I765" s="1198"/>
    </row>
    <row r="766" spans="1:9">
      <c r="A766" s="1203">
        <v>1165676744</v>
      </c>
      <c r="B766" s="1204" t="s">
        <v>1457</v>
      </c>
      <c r="C766" s="1204" t="s">
        <v>7</v>
      </c>
      <c r="D766" s="1204"/>
      <c r="E766" s="1204"/>
      <c r="F766" s="1204" t="s">
        <v>230</v>
      </c>
      <c r="G766" s="1204" t="s">
        <v>229</v>
      </c>
      <c r="H766" s="1198"/>
      <c r="I766" s="1198"/>
    </row>
    <row r="767" spans="1:9">
      <c r="A767" s="1203">
        <v>1165699316</v>
      </c>
      <c r="B767" s="1204" t="s">
        <v>583</v>
      </c>
      <c r="C767" s="1204" t="s">
        <v>369</v>
      </c>
      <c r="D767" s="1204" t="s">
        <v>373</v>
      </c>
      <c r="E767" s="1204" t="s">
        <v>123</v>
      </c>
      <c r="F767" s="1204" t="s">
        <v>208</v>
      </c>
      <c r="G767" s="1204" t="s">
        <v>207</v>
      </c>
      <c r="H767" s="1198"/>
      <c r="I767" s="1198"/>
    </row>
    <row r="768" spans="1:9">
      <c r="A768" s="1203">
        <v>1165704876</v>
      </c>
      <c r="B768" s="1204" t="s">
        <v>1458</v>
      </c>
      <c r="C768" s="1204" t="s">
        <v>7</v>
      </c>
      <c r="D768" s="1204"/>
      <c r="E768" s="1204"/>
      <c r="F768" s="1204" t="s">
        <v>204</v>
      </c>
      <c r="G768" s="1204" t="s">
        <v>203</v>
      </c>
      <c r="H768" s="1198"/>
      <c r="I768" s="1198"/>
    </row>
    <row r="769" spans="1:9">
      <c r="A769" s="1203">
        <v>1165708042</v>
      </c>
      <c r="B769" s="1204" t="s">
        <v>1459</v>
      </c>
      <c r="C769" s="1204" t="s">
        <v>7</v>
      </c>
      <c r="D769" s="1204"/>
      <c r="E769" s="1204"/>
      <c r="F769" s="1204" t="s">
        <v>226</v>
      </c>
      <c r="G769" s="1204" t="s">
        <v>225</v>
      </c>
      <c r="H769" s="1198"/>
      <c r="I769" s="1198"/>
    </row>
    <row r="770" spans="1:9">
      <c r="A770" s="1203">
        <v>1165708505</v>
      </c>
      <c r="B770" s="1204" t="s">
        <v>766</v>
      </c>
      <c r="C770" s="1204" t="s">
        <v>367</v>
      </c>
      <c r="D770" s="1204" t="s">
        <v>372</v>
      </c>
      <c r="E770" s="1204" t="s">
        <v>134</v>
      </c>
      <c r="F770" s="1204" t="s">
        <v>204</v>
      </c>
      <c r="G770" s="1204" t="s">
        <v>203</v>
      </c>
      <c r="H770" s="1198"/>
      <c r="I770" s="1198"/>
    </row>
    <row r="771" spans="1:9">
      <c r="A771" s="1203">
        <v>1165725350</v>
      </c>
      <c r="B771" s="1204" t="s">
        <v>1214</v>
      </c>
      <c r="C771" s="1204" t="s">
        <v>369</v>
      </c>
      <c r="D771" s="1204" t="s">
        <v>371</v>
      </c>
      <c r="E771" s="1204" t="s">
        <v>131</v>
      </c>
      <c r="F771" s="1204" t="s">
        <v>226</v>
      </c>
      <c r="G771" s="1204" t="s">
        <v>225</v>
      </c>
      <c r="H771" s="1198"/>
      <c r="I771" s="1198"/>
    </row>
    <row r="772" spans="1:9">
      <c r="A772" s="1203">
        <v>1165737314</v>
      </c>
      <c r="B772" s="1204" t="s">
        <v>935</v>
      </c>
      <c r="C772" s="1204" t="s">
        <v>369</v>
      </c>
      <c r="D772" s="1204" t="s">
        <v>823</v>
      </c>
      <c r="E772" s="1204" t="s">
        <v>233</v>
      </c>
      <c r="F772" s="1204" t="s">
        <v>232</v>
      </c>
      <c r="G772" s="1204" t="s">
        <v>231</v>
      </c>
      <c r="H772" s="1198"/>
      <c r="I772" s="1198"/>
    </row>
    <row r="773" spans="1:9">
      <c r="A773" s="1203">
        <v>1165767139</v>
      </c>
      <c r="B773" s="1204" t="s">
        <v>1460</v>
      </c>
      <c r="C773" s="1204" t="s">
        <v>7</v>
      </c>
      <c r="D773" s="1204"/>
      <c r="E773" s="1204"/>
      <c r="F773" s="1204" t="s">
        <v>212</v>
      </c>
      <c r="G773" s="1204" t="s">
        <v>211</v>
      </c>
      <c r="H773" s="1198"/>
      <c r="I773" s="1198"/>
    </row>
    <row r="774" spans="1:9">
      <c r="A774" s="1203">
        <v>1165783433</v>
      </c>
      <c r="B774" s="1204" t="s">
        <v>524</v>
      </c>
      <c r="C774" s="1204" t="s">
        <v>367</v>
      </c>
      <c r="D774" s="1204" t="s">
        <v>371</v>
      </c>
      <c r="E774" s="1204" t="s">
        <v>131</v>
      </c>
      <c r="F774" s="1204" t="s">
        <v>226</v>
      </c>
      <c r="G774" s="1204" t="s">
        <v>225</v>
      </c>
      <c r="H774" s="1198"/>
      <c r="I774" s="1198"/>
    </row>
    <row r="775" spans="1:9">
      <c r="A775" s="1203">
        <v>1165790651</v>
      </c>
      <c r="B775" s="1204" t="s">
        <v>674</v>
      </c>
      <c r="C775" s="1204" t="s">
        <v>369</v>
      </c>
      <c r="D775" s="1204" t="s">
        <v>370</v>
      </c>
      <c r="E775" s="1204" t="s">
        <v>127</v>
      </c>
      <c r="F775" s="1204" t="s">
        <v>226</v>
      </c>
      <c r="G775" s="1204" t="s">
        <v>225</v>
      </c>
      <c r="H775" s="1198"/>
      <c r="I775" s="1198"/>
    </row>
    <row r="776" spans="1:9">
      <c r="A776" s="1203">
        <v>1165835910</v>
      </c>
      <c r="B776" s="1204" t="s">
        <v>1215</v>
      </c>
      <c r="C776" s="1204" t="s">
        <v>369</v>
      </c>
      <c r="D776" s="1204" t="s">
        <v>370</v>
      </c>
      <c r="E776" s="1204" t="s">
        <v>127</v>
      </c>
      <c r="F776" s="1204" t="s">
        <v>212</v>
      </c>
      <c r="G776" s="1204" t="s">
        <v>211</v>
      </c>
      <c r="H776" s="1198"/>
      <c r="I776" s="1198"/>
    </row>
    <row r="777" spans="1:9">
      <c r="A777" s="1203">
        <v>1165844656</v>
      </c>
      <c r="B777" s="1204" t="s">
        <v>1461</v>
      </c>
      <c r="C777" s="1204" t="s">
        <v>7</v>
      </c>
      <c r="D777" s="1204"/>
      <c r="E777" s="1204"/>
      <c r="F777" s="1204" t="s">
        <v>202</v>
      </c>
      <c r="G777" s="1204" t="s">
        <v>201</v>
      </c>
      <c r="H777" s="1198"/>
      <c r="I777" s="1198"/>
    </row>
    <row r="778" spans="1:9">
      <c r="A778" s="1203">
        <v>1165877771</v>
      </c>
      <c r="B778" s="1204" t="s">
        <v>541</v>
      </c>
      <c r="C778" s="1204" t="s">
        <v>367</v>
      </c>
      <c r="D778" s="1204" t="s">
        <v>411</v>
      </c>
      <c r="E778" s="1204" t="s">
        <v>101</v>
      </c>
      <c r="F778" s="1204" t="s">
        <v>204</v>
      </c>
      <c r="G778" s="1204" t="s">
        <v>203</v>
      </c>
      <c r="H778" s="1198"/>
      <c r="I778" s="1198"/>
    </row>
    <row r="779" spans="1:9">
      <c r="A779" s="1203">
        <v>1165878522</v>
      </c>
      <c r="B779" s="1204" t="s">
        <v>1462</v>
      </c>
      <c r="C779" s="1204" t="s">
        <v>7</v>
      </c>
      <c r="D779" s="1204"/>
      <c r="E779" s="1204"/>
      <c r="F779" s="1204" t="s">
        <v>224</v>
      </c>
      <c r="G779" s="1204" t="s">
        <v>223</v>
      </c>
      <c r="H779" s="1198"/>
      <c r="I779" s="1198"/>
    </row>
    <row r="780" spans="1:9">
      <c r="A780" s="1203">
        <v>1165923518</v>
      </c>
      <c r="B780" s="1204" t="s">
        <v>428</v>
      </c>
      <c r="C780" s="1204" t="s">
        <v>367</v>
      </c>
      <c r="D780" s="1204" t="s">
        <v>371</v>
      </c>
      <c r="E780" s="1204" t="s">
        <v>131</v>
      </c>
      <c r="F780" s="1204" t="s">
        <v>216</v>
      </c>
      <c r="G780" s="1204" t="s">
        <v>215</v>
      </c>
      <c r="H780" s="1198"/>
      <c r="I780" s="1198"/>
    </row>
    <row r="781" spans="1:9">
      <c r="A781" s="1203">
        <v>1165927188</v>
      </c>
      <c r="B781" s="1204" t="s">
        <v>1463</v>
      </c>
      <c r="C781" s="1204" t="s">
        <v>7</v>
      </c>
      <c r="D781" s="1204"/>
      <c r="E781" s="1204"/>
      <c r="F781" s="1204" t="s">
        <v>226</v>
      </c>
      <c r="G781" s="1204" t="s">
        <v>225</v>
      </c>
      <c r="H781" s="1198"/>
      <c r="I781" s="1198"/>
    </row>
    <row r="782" spans="1:9">
      <c r="A782" s="1203">
        <v>1165944126</v>
      </c>
      <c r="B782" s="1204" t="s">
        <v>1464</v>
      </c>
      <c r="C782" s="1204" t="s">
        <v>7</v>
      </c>
      <c r="D782" s="1204"/>
      <c r="E782" s="1204"/>
      <c r="F782" s="1204" t="s">
        <v>226</v>
      </c>
      <c r="G782" s="1204" t="s">
        <v>225</v>
      </c>
      <c r="H782" s="1198"/>
      <c r="I782" s="1198"/>
    </row>
    <row r="783" spans="1:9">
      <c r="A783" s="1203">
        <v>1165945354</v>
      </c>
      <c r="B783" s="1204" t="s">
        <v>1465</v>
      </c>
      <c r="C783" s="1204" t="s">
        <v>7</v>
      </c>
      <c r="D783" s="1204"/>
      <c r="E783" s="1204"/>
      <c r="F783" s="1204" t="s">
        <v>218</v>
      </c>
      <c r="G783" s="1204" t="s">
        <v>217</v>
      </c>
      <c r="H783" s="1198"/>
      <c r="I783" s="1198"/>
    </row>
    <row r="784" spans="1:9">
      <c r="A784" s="1203">
        <v>1165954711</v>
      </c>
      <c r="B784" s="1204" t="s">
        <v>1466</v>
      </c>
      <c r="C784" s="1204" t="s">
        <v>7</v>
      </c>
      <c r="D784" s="1204"/>
      <c r="E784" s="1204"/>
      <c r="F784" s="1204" t="s">
        <v>232</v>
      </c>
      <c r="G784" s="1204" t="s">
        <v>231</v>
      </c>
      <c r="H784" s="1198"/>
      <c r="I784" s="1198"/>
    </row>
    <row r="785" spans="1:9">
      <c r="A785" s="1203">
        <v>1165979411</v>
      </c>
      <c r="B785" s="1204" t="s">
        <v>358</v>
      </c>
      <c r="C785" s="1204" t="s">
        <v>367</v>
      </c>
      <c r="D785" s="1204" t="s">
        <v>368</v>
      </c>
      <c r="E785" s="1204" t="s">
        <v>138</v>
      </c>
      <c r="F785" s="1204" t="s">
        <v>226</v>
      </c>
      <c r="G785" s="1204" t="s">
        <v>225</v>
      </c>
      <c r="H785" s="1198"/>
      <c r="I785" s="1198"/>
    </row>
    <row r="786" spans="1:9">
      <c r="A786" s="1203">
        <v>1165990129</v>
      </c>
      <c r="B786" s="1204" t="s">
        <v>734</v>
      </c>
      <c r="C786" s="1204" t="s">
        <v>7</v>
      </c>
      <c r="D786" s="1204"/>
      <c r="E786" s="1204"/>
      <c r="F786" s="1204" t="s">
        <v>202</v>
      </c>
      <c r="G786" s="1204" t="s">
        <v>201</v>
      </c>
      <c r="H786" s="1198"/>
      <c r="I786" s="1198"/>
    </row>
    <row r="787" spans="1:9">
      <c r="A787" s="1203">
        <v>1166000902</v>
      </c>
      <c r="B787" s="1204" t="s">
        <v>1467</v>
      </c>
      <c r="C787" s="1204" t="s">
        <v>7</v>
      </c>
      <c r="D787" s="1204"/>
      <c r="E787" s="1204"/>
      <c r="F787" s="1204" t="s">
        <v>222</v>
      </c>
      <c r="G787" s="1204" t="s">
        <v>221</v>
      </c>
      <c r="H787" s="1198"/>
      <c r="I787" s="1198"/>
    </row>
    <row r="788" spans="1:9">
      <c r="A788" s="1203">
        <v>1166010679</v>
      </c>
      <c r="B788" s="1204" t="s">
        <v>1468</v>
      </c>
      <c r="C788" s="1204" t="s">
        <v>7</v>
      </c>
      <c r="D788" s="1204"/>
      <c r="E788" s="1204"/>
      <c r="F788" s="1204" t="s">
        <v>230</v>
      </c>
      <c r="G788" s="1204" t="s">
        <v>229</v>
      </c>
      <c r="H788" s="1198"/>
      <c r="I788" s="1198"/>
    </row>
    <row r="789" spans="1:9">
      <c r="A789" s="1203">
        <v>1166014739</v>
      </c>
      <c r="B789" s="1204" t="s">
        <v>877</v>
      </c>
      <c r="C789" s="1204" t="s">
        <v>369</v>
      </c>
      <c r="D789" s="1204" t="s">
        <v>820</v>
      </c>
      <c r="E789" s="1204" t="s">
        <v>137</v>
      </c>
      <c r="F789" s="1204" t="s">
        <v>214</v>
      </c>
      <c r="G789" s="1204" t="s">
        <v>213</v>
      </c>
      <c r="H789" s="1198"/>
      <c r="I789" s="1198"/>
    </row>
    <row r="790" spans="1:9">
      <c r="A790" s="1203">
        <v>1166028507</v>
      </c>
      <c r="B790" s="1204" t="s">
        <v>1216</v>
      </c>
      <c r="C790" s="1204" t="s">
        <v>367</v>
      </c>
      <c r="D790" s="1204" t="s">
        <v>828</v>
      </c>
      <c r="E790" s="1204" t="s">
        <v>109</v>
      </c>
      <c r="F790" s="1204" t="s">
        <v>226</v>
      </c>
      <c r="G790" s="1204" t="s">
        <v>225</v>
      </c>
      <c r="H790" s="1198"/>
      <c r="I790" s="1198"/>
    </row>
    <row r="791" spans="1:9">
      <c r="A791" s="1203">
        <v>1166049966</v>
      </c>
      <c r="B791" s="1204" t="s">
        <v>503</v>
      </c>
      <c r="C791" s="1204" t="s">
        <v>367</v>
      </c>
      <c r="D791" s="1204" t="s">
        <v>373</v>
      </c>
      <c r="E791" s="1204" t="s">
        <v>123</v>
      </c>
      <c r="F791" s="1204" t="s">
        <v>226</v>
      </c>
      <c r="G791" s="1204" t="s">
        <v>225</v>
      </c>
      <c r="H791" s="1198"/>
      <c r="I791" s="1198"/>
    </row>
    <row r="792" spans="1:9">
      <c r="A792" s="1203">
        <v>1166078718</v>
      </c>
      <c r="B792" s="1204" t="s">
        <v>1469</v>
      </c>
      <c r="C792" s="1204" t="s">
        <v>7</v>
      </c>
      <c r="D792" s="1204"/>
      <c r="E792" s="1204"/>
      <c r="F792" s="1204" t="s">
        <v>226</v>
      </c>
      <c r="G792" s="1204" t="s">
        <v>225</v>
      </c>
      <c r="H792" s="1198"/>
      <c r="I792" s="1198"/>
    </row>
    <row r="793" spans="1:9">
      <c r="A793" s="1203">
        <v>1166079724</v>
      </c>
      <c r="B793" s="1204" t="s">
        <v>1217</v>
      </c>
      <c r="C793" s="1204" t="s">
        <v>367</v>
      </c>
      <c r="D793" s="1204" t="s">
        <v>372</v>
      </c>
      <c r="E793" s="1204" t="s">
        <v>134</v>
      </c>
      <c r="F793" s="1204" t="s">
        <v>210</v>
      </c>
      <c r="G793" s="1204" t="s">
        <v>209</v>
      </c>
      <c r="H793" s="1198"/>
      <c r="I793" s="1198"/>
    </row>
    <row r="794" spans="1:9">
      <c r="A794" s="1203">
        <v>1166114166</v>
      </c>
      <c r="B794" s="1204" t="s">
        <v>1470</v>
      </c>
      <c r="C794" s="1204" t="s">
        <v>7</v>
      </c>
      <c r="D794" s="1204"/>
      <c r="E794" s="1204"/>
      <c r="F794" s="1204" t="s">
        <v>218</v>
      </c>
      <c r="G794" s="1204" t="s">
        <v>217</v>
      </c>
      <c r="H794" s="1198"/>
      <c r="I794" s="1198"/>
    </row>
    <row r="795" spans="1:9">
      <c r="A795" s="1203">
        <v>1166134891</v>
      </c>
      <c r="B795" s="1204" t="s">
        <v>755</v>
      </c>
      <c r="C795" s="1204" t="s">
        <v>367</v>
      </c>
      <c r="D795" s="1204" t="s">
        <v>370</v>
      </c>
      <c r="E795" s="1204" t="s">
        <v>127</v>
      </c>
      <c r="F795" s="1204" t="s">
        <v>230</v>
      </c>
      <c r="G795" s="1204" t="s">
        <v>229</v>
      </c>
      <c r="H795" s="1198"/>
      <c r="I795" s="1198"/>
    </row>
    <row r="796" spans="1:9">
      <c r="A796" s="1203">
        <v>1166163288</v>
      </c>
      <c r="B796" s="1204" t="s">
        <v>742</v>
      </c>
      <c r="C796" s="1204" t="s">
        <v>7</v>
      </c>
      <c r="D796" s="1204"/>
      <c r="E796" s="1204"/>
      <c r="F796" s="1204" t="s">
        <v>226</v>
      </c>
      <c r="G796" s="1204" t="s">
        <v>225</v>
      </c>
      <c r="H796" s="1198"/>
      <c r="I796" s="1198"/>
    </row>
    <row r="797" spans="1:9">
      <c r="A797" s="1203">
        <v>1166200429</v>
      </c>
      <c r="B797" s="1204" t="s">
        <v>515</v>
      </c>
      <c r="C797" s="1204" t="s">
        <v>367</v>
      </c>
      <c r="D797" s="1204" t="s">
        <v>371</v>
      </c>
      <c r="E797" s="1204" t="s">
        <v>131</v>
      </c>
      <c r="F797" s="1204" t="s">
        <v>226</v>
      </c>
      <c r="G797" s="1204" t="s">
        <v>225</v>
      </c>
      <c r="H797" s="1198"/>
      <c r="I797" s="1198"/>
    </row>
    <row r="798" spans="1:9">
      <c r="A798" s="1203">
        <v>1166209909</v>
      </c>
      <c r="B798" s="1204" t="s">
        <v>756</v>
      </c>
      <c r="C798" s="1204" t="s">
        <v>367</v>
      </c>
      <c r="D798" s="1204" t="s">
        <v>373</v>
      </c>
      <c r="E798" s="1204" t="s">
        <v>123</v>
      </c>
      <c r="F798" s="1204" t="s">
        <v>226</v>
      </c>
      <c r="G798" s="1204" t="s">
        <v>225</v>
      </c>
      <c r="H798" s="1198"/>
      <c r="I798" s="1198"/>
    </row>
    <row r="799" spans="1:9">
      <c r="A799" s="1203">
        <v>1166239419</v>
      </c>
      <c r="B799" s="1204" t="s">
        <v>1471</v>
      </c>
      <c r="C799" s="1204" t="s">
        <v>7</v>
      </c>
      <c r="D799" s="1204"/>
      <c r="E799" s="1204"/>
      <c r="F799" s="1204" t="s">
        <v>204</v>
      </c>
      <c r="G799" s="1204" t="s">
        <v>203</v>
      </c>
      <c r="H799" s="1198"/>
      <c r="I799" s="1198"/>
    </row>
    <row r="800" spans="1:9">
      <c r="A800" s="1203">
        <v>1166242959</v>
      </c>
      <c r="B800" s="1204" t="s">
        <v>384</v>
      </c>
      <c r="C800" s="1204" t="s">
        <v>369</v>
      </c>
      <c r="D800" s="1204" t="s">
        <v>368</v>
      </c>
      <c r="E800" s="1204" t="s">
        <v>138</v>
      </c>
      <c r="F800" s="1204" t="s">
        <v>232</v>
      </c>
      <c r="G800" s="1204" t="s">
        <v>231</v>
      </c>
      <c r="H800" s="1198"/>
      <c r="I800" s="1198"/>
    </row>
    <row r="801" spans="1:9">
      <c r="A801" s="1203">
        <v>1166266420</v>
      </c>
      <c r="B801" s="1204" t="s">
        <v>504</v>
      </c>
      <c r="C801" s="1204" t="s">
        <v>367</v>
      </c>
      <c r="D801" s="1204" t="s">
        <v>371</v>
      </c>
      <c r="E801" s="1204" t="s">
        <v>131</v>
      </c>
      <c r="F801" s="1204" t="s">
        <v>226</v>
      </c>
      <c r="G801" s="1204" t="s">
        <v>225</v>
      </c>
      <c r="H801" s="1198"/>
      <c r="I801" s="1198"/>
    </row>
    <row r="802" spans="1:9">
      <c r="A802" s="1203">
        <v>1166268772</v>
      </c>
      <c r="B802" s="1204" t="s">
        <v>1472</v>
      </c>
      <c r="C802" s="1204" t="s">
        <v>7</v>
      </c>
      <c r="D802" s="1204"/>
      <c r="E802" s="1204"/>
      <c r="F802" s="1204" t="s">
        <v>220</v>
      </c>
      <c r="G802" s="1204" t="s">
        <v>219</v>
      </c>
      <c r="H802" s="1198"/>
      <c r="I802" s="1198"/>
    </row>
    <row r="803" spans="1:9">
      <c r="A803" s="1203">
        <v>1166326034</v>
      </c>
      <c r="B803" s="1204" t="s">
        <v>1218</v>
      </c>
      <c r="C803" s="1204" t="s">
        <v>367</v>
      </c>
      <c r="D803" s="1204" t="s">
        <v>370</v>
      </c>
      <c r="E803" s="1204" t="s">
        <v>127</v>
      </c>
      <c r="F803" s="1204" t="s">
        <v>226</v>
      </c>
      <c r="G803" s="1204" t="s">
        <v>225</v>
      </c>
      <c r="H803" s="1198"/>
      <c r="I803" s="1198"/>
    </row>
    <row r="804" spans="1:9">
      <c r="A804" s="1203">
        <v>1166340837</v>
      </c>
      <c r="B804" s="1204" t="s">
        <v>1473</v>
      </c>
      <c r="C804" s="1204" t="s">
        <v>7</v>
      </c>
      <c r="D804" s="1204"/>
      <c r="E804" s="1204"/>
      <c r="F804" s="1204" t="s">
        <v>226</v>
      </c>
      <c r="G804" s="1204" t="s">
        <v>225</v>
      </c>
      <c r="H804" s="1198"/>
      <c r="I804" s="1198"/>
    </row>
    <row r="805" spans="1:9">
      <c r="A805" s="1203">
        <v>1166376682</v>
      </c>
      <c r="B805" s="1204" t="s">
        <v>826</v>
      </c>
      <c r="C805" s="1204" t="s">
        <v>367</v>
      </c>
      <c r="D805" s="1204" t="s">
        <v>820</v>
      </c>
      <c r="E805" s="1204" t="s">
        <v>137</v>
      </c>
      <c r="F805" s="1204" t="s">
        <v>224</v>
      </c>
      <c r="G805" s="1204" t="s">
        <v>223</v>
      </c>
      <c r="H805" s="1198"/>
      <c r="I805" s="1198"/>
    </row>
    <row r="806" spans="1:9">
      <c r="A806" s="1203">
        <v>1166392283</v>
      </c>
      <c r="B806" s="1204" t="s">
        <v>1474</v>
      </c>
      <c r="C806" s="1204" t="s">
        <v>7</v>
      </c>
      <c r="D806" s="1204"/>
      <c r="E806" s="1204"/>
      <c r="F806" s="1204" t="s">
        <v>218</v>
      </c>
      <c r="G806" s="1204" t="s">
        <v>217</v>
      </c>
      <c r="H806" s="1198"/>
      <c r="I806" s="1198"/>
    </row>
    <row r="807" spans="1:9">
      <c r="A807" s="1203">
        <v>1166396409</v>
      </c>
      <c r="B807" s="1204" t="s">
        <v>781</v>
      </c>
      <c r="C807" s="1204" t="s">
        <v>367</v>
      </c>
      <c r="D807" s="1204" t="s">
        <v>368</v>
      </c>
      <c r="E807" s="1204" t="s">
        <v>138</v>
      </c>
      <c r="F807" s="1204" t="s">
        <v>214</v>
      </c>
      <c r="G807" s="1204" t="s">
        <v>213</v>
      </c>
      <c r="H807" s="1198"/>
      <c r="I807" s="1198"/>
    </row>
    <row r="808" spans="1:9">
      <c r="A808" s="1203">
        <v>1166412545</v>
      </c>
      <c r="B808" s="1204" t="s">
        <v>487</v>
      </c>
      <c r="C808" s="1204" t="s">
        <v>7</v>
      </c>
      <c r="D808" s="1204"/>
      <c r="E808" s="1204"/>
      <c r="F808" s="1204" t="s">
        <v>216</v>
      </c>
      <c r="G808" s="1204" t="s">
        <v>215</v>
      </c>
      <c r="H808" s="1198"/>
      <c r="I808" s="1198"/>
    </row>
    <row r="809" spans="1:9">
      <c r="A809" s="1203">
        <v>1166416504</v>
      </c>
      <c r="B809" s="1204" t="s">
        <v>732</v>
      </c>
      <c r="C809" s="1204" t="s">
        <v>7</v>
      </c>
      <c r="D809" s="1204"/>
      <c r="E809" s="1204"/>
      <c r="F809" s="1204" t="s">
        <v>226</v>
      </c>
      <c r="G809" s="1204" t="s">
        <v>225</v>
      </c>
      <c r="H809" s="1198"/>
      <c r="I809" s="1198"/>
    </row>
    <row r="810" spans="1:9">
      <c r="A810" s="1203">
        <v>1166429937</v>
      </c>
      <c r="B810" s="1204" t="s">
        <v>389</v>
      </c>
      <c r="C810" s="1204" t="s">
        <v>369</v>
      </c>
      <c r="D810" s="1204" t="s">
        <v>368</v>
      </c>
      <c r="E810" s="1204" t="s">
        <v>138</v>
      </c>
      <c r="F810" s="1204" t="s">
        <v>232</v>
      </c>
      <c r="G810" s="1204" t="s">
        <v>231</v>
      </c>
      <c r="H810" s="1198"/>
      <c r="I810" s="1198"/>
    </row>
    <row r="811" spans="1:9">
      <c r="A811" s="1203">
        <v>1166444258</v>
      </c>
      <c r="B811" s="1204" t="s">
        <v>1475</v>
      </c>
      <c r="C811" s="1204" t="s">
        <v>7</v>
      </c>
      <c r="D811" s="1204"/>
      <c r="E811" s="1204"/>
      <c r="F811" s="1204" t="s">
        <v>226</v>
      </c>
      <c r="G811" s="1204" t="s">
        <v>225</v>
      </c>
      <c r="H811" s="1198"/>
      <c r="I811" s="1198"/>
    </row>
    <row r="812" spans="1:9">
      <c r="A812" s="1203">
        <v>1166453598</v>
      </c>
      <c r="B812" s="1204" t="s">
        <v>1219</v>
      </c>
      <c r="C812" s="1204" t="s">
        <v>367</v>
      </c>
      <c r="D812" s="1204" t="s">
        <v>372</v>
      </c>
      <c r="E812" s="1204" t="s">
        <v>134</v>
      </c>
      <c r="F812" s="1204" t="s">
        <v>226</v>
      </c>
      <c r="G812" s="1204" t="s">
        <v>225</v>
      </c>
      <c r="H812" s="1198"/>
      <c r="I812" s="1198"/>
    </row>
    <row r="813" spans="1:9">
      <c r="A813" s="1203">
        <v>1166515024</v>
      </c>
      <c r="B813" s="1204" t="s">
        <v>459</v>
      </c>
      <c r="C813" s="1204" t="s">
        <v>367</v>
      </c>
      <c r="D813" s="1204" t="s">
        <v>371</v>
      </c>
      <c r="E813" s="1204" t="s">
        <v>131</v>
      </c>
      <c r="F813" s="1204" t="s">
        <v>224</v>
      </c>
      <c r="G813" s="1204" t="s">
        <v>223</v>
      </c>
      <c r="H813" s="1198"/>
      <c r="I813" s="1198"/>
    </row>
    <row r="814" spans="1:9">
      <c r="A814" s="1203">
        <v>1166526849</v>
      </c>
      <c r="B814" s="1204" t="s">
        <v>729</v>
      </c>
      <c r="C814" s="1204" t="s">
        <v>7</v>
      </c>
      <c r="D814" s="1204"/>
      <c r="E814" s="1204"/>
      <c r="F814" s="1204" t="s">
        <v>226</v>
      </c>
      <c r="G814" s="1204" t="s">
        <v>225</v>
      </c>
      <c r="H814" s="1198"/>
      <c r="I814" s="1198"/>
    </row>
    <row r="815" spans="1:9">
      <c r="A815" s="1203">
        <v>1166598376</v>
      </c>
      <c r="B815" s="1204" t="s">
        <v>1220</v>
      </c>
      <c r="C815" s="1204" t="s">
        <v>367</v>
      </c>
      <c r="D815" s="1204" t="s">
        <v>368</v>
      </c>
      <c r="E815" s="1204" t="s">
        <v>138</v>
      </c>
      <c r="F815" s="1204" t="s">
        <v>212</v>
      </c>
      <c r="G815" s="1204" t="s">
        <v>211</v>
      </c>
      <c r="H815" s="1198"/>
      <c r="I815" s="1198"/>
    </row>
    <row r="816" spans="1:9">
      <c r="A816" s="1203">
        <v>1166680125</v>
      </c>
      <c r="B816" s="1204" t="s">
        <v>940</v>
      </c>
      <c r="C816" s="1204" t="s">
        <v>7</v>
      </c>
      <c r="D816" s="1204"/>
      <c r="E816" s="1204"/>
      <c r="F816" s="1204" t="s">
        <v>226</v>
      </c>
      <c r="G816" s="1204" t="s">
        <v>225</v>
      </c>
      <c r="H816" s="1198"/>
      <c r="I816" s="1198"/>
    </row>
    <row r="817" spans="1:9">
      <c r="A817" s="1203">
        <v>1166713561</v>
      </c>
      <c r="B817" s="1204" t="s">
        <v>1476</v>
      </c>
      <c r="C817" s="1204" t="s">
        <v>7</v>
      </c>
      <c r="D817" s="1204"/>
      <c r="E817" s="1204"/>
      <c r="F817" s="1204" t="s">
        <v>226</v>
      </c>
      <c r="G817" s="1204" t="s">
        <v>225</v>
      </c>
      <c r="H817" s="1198"/>
      <c r="I817" s="1198"/>
    </row>
    <row r="818" spans="1:9">
      <c r="A818" s="1203">
        <v>1166717117</v>
      </c>
      <c r="B818" s="1204" t="s">
        <v>1477</v>
      </c>
      <c r="C818" s="1204" t="s">
        <v>7</v>
      </c>
      <c r="D818" s="1204"/>
      <c r="E818" s="1204"/>
      <c r="F818" s="1204" t="s">
        <v>232</v>
      </c>
      <c r="G818" s="1204" t="s">
        <v>231</v>
      </c>
      <c r="H818" s="1198"/>
      <c r="I818" s="1198"/>
    </row>
    <row r="819" spans="1:9">
      <c r="A819" s="1203">
        <v>1166730813</v>
      </c>
      <c r="B819" s="1204" t="s">
        <v>1478</v>
      </c>
      <c r="C819" s="1204" t="s">
        <v>7</v>
      </c>
      <c r="D819" s="1204"/>
      <c r="E819" s="1204"/>
      <c r="F819" s="1204" t="s">
        <v>230</v>
      </c>
      <c r="G819" s="1204" t="s">
        <v>229</v>
      </c>
      <c r="H819" s="1198"/>
      <c r="I819" s="1198"/>
    </row>
    <row r="820" spans="1:9">
      <c r="A820" s="1203">
        <v>1166730862</v>
      </c>
      <c r="B820" s="1204" t="s">
        <v>745</v>
      </c>
      <c r="C820" s="1204" t="s">
        <v>367</v>
      </c>
      <c r="D820" s="1204" t="s">
        <v>370</v>
      </c>
      <c r="E820" s="1204" t="s">
        <v>127</v>
      </c>
      <c r="F820" s="1204" t="s">
        <v>204</v>
      </c>
      <c r="G820" s="1204" t="s">
        <v>203</v>
      </c>
      <c r="H820" s="1198"/>
      <c r="I820" s="1198"/>
    </row>
    <row r="821" spans="1:9">
      <c r="A821" s="1203">
        <v>1166736653</v>
      </c>
      <c r="B821" s="1204" t="s">
        <v>1221</v>
      </c>
      <c r="C821" s="1204" t="s">
        <v>367</v>
      </c>
      <c r="D821" s="1204" t="s">
        <v>373</v>
      </c>
      <c r="E821" s="1204" t="s">
        <v>123</v>
      </c>
      <c r="F821" s="1204" t="s">
        <v>226</v>
      </c>
      <c r="G821" s="1204" t="s">
        <v>225</v>
      </c>
      <c r="H821" s="1198"/>
      <c r="I821" s="1198"/>
    </row>
    <row r="822" spans="1:9">
      <c r="A822" s="1203">
        <v>1166750597</v>
      </c>
      <c r="B822" s="1204" t="s">
        <v>1479</v>
      </c>
      <c r="C822" s="1204" t="s">
        <v>7</v>
      </c>
      <c r="D822" s="1204"/>
      <c r="E822" s="1204"/>
      <c r="F822" s="1204" t="s">
        <v>216</v>
      </c>
      <c r="G822" s="1204" t="s">
        <v>215</v>
      </c>
      <c r="H822" s="1198"/>
      <c r="I822" s="1198"/>
    </row>
    <row r="823" spans="1:9">
      <c r="A823" s="1203">
        <v>1166773573</v>
      </c>
      <c r="B823" s="1204" t="s">
        <v>1222</v>
      </c>
      <c r="C823" s="1204" t="s">
        <v>369</v>
      </c>
      <c r="D823" s="1204" t="s">
        <v>371</v>
      </c>
      <c r="E823" s="1204" t="s">
        <v>131</v>
      </c>
      <c r="F823" s="1204" t="s">
        <v>204</v>
      </c>
      <c r="G823" s="1204" t="s">
        <v>203</v>
      </c>
      <c r="H823" s="1198"/>
      <c r="I823" s="1198"/>
    </row>
    <row r="824" spans="1:9">
      <c r="A824" s="1203">
        <v>1166798869</v>
      </c>
      <c r="B824" s="1204" t="s">
        <v>746</v>
      </c>
      <c r="C824" s="1204" t="s">
        <v>7</v>
      </c>
      <c r="D824" s="1204"/>
      <c r="E824" s="1204"/>
      <c r="F824" s="1204" t="s">
        <v>226</v>
      </c>
      <c r="G824" s="1204" t="s">
        <v>225</v>
      </c>
      <c r="H824" s="1198"/>
      <c r="I824" s="1198"/>
    </row>
    <row r="825" spans="1:9">
      <c r="A825" s="1203">
        <v>1166846700</v>
      </c>
      <c r="B825" s="1204" t="s">
        <v>701</v>
      </c>
      <c r="C825" s="1204" t="s">
        <v>7</v>
      </c>
      <c r="D825" s="1204"/>
      <c r="E825" s="1204"/>
      <c r="F825" s="1204" t="s">
        <v>226</v>
      </c>
      <c r="G825" s="1204" t="s">
        <v>225</v>
      </c>
      <c r="H825" s="1198"/>
      <c r="I825" s="1198"/>
    </row>
    <row r="826" spans="1:9">
      <c r="A826" s="1203">
        <v>1166846775</v>
      </c>
      <c r="B826" s="1204" t="s">
        <v>1480</v>
      </c>
      <c r="C826" s="1204" t="s">
        <v>7</v>
      </c>
      <c r="D826" s="1204"/>
      <c r="E826" s="1204"/>
      <c r="F826" s="1204" t="s">
        <v>226</v>
      </c>
      <c r="G826" s="1204" t="s">
        <v>225</v>
      </c>
      <c r="H826" s="1198"/>
      <c r="I826" s="1198"/>
    </row>
    <row r="827" spans="1:9">
      <c r="A827" s="1203">
        <v>1166852062</v>
      </c>
      <c r="B827" s="1204" t="s">
        <v>551</v>
      </c>
      <c r="C827" s="1204" t="s">
        <v>369</v>
      </c>
      <c r="D827" s="1204" t="s">
        <v>374</v>
      </c>
      <c r="E827" s="1204" t="s">
        <v>102</v>
      </c>
      <c r="F827" s="1204" t="s">
        <v>226</v>
      </c>
      <c r="G827" s="1204" t="s">
        <v>225</v>
      </c>
      <c r="H827" s="1198"/>
      <c r="I827" s="1198"/>
    </row>
    <row r="828" spans="1:9">
      <c r="A828" s="1203">
        <v>1166871542</v>
      </c>
      <c r="B828" s="1204" t="s">
        <v>517</v>
      </c>
      <c r="C828" s="1204" t="s">
        <v>367</v>
      </c>
      <c r="D828" s="1204" t="s">
        <v>371</v>
      </c>
      <c r="E828" s="1204" t="s">
        <v>131</v>
      </c>
      <c r="F828" s="1204" t="s">
        <v>212</v>
      </c>
      <c r="G828" s="1204" t="s">
        <v>211</v>
      </c>
      <c r="H828" s="1198"/>
      <c r="I828" s="1198"/>
    </row>
    <row r="829" spans="1:9">
      <c r="A829" s="1203">
        <v>1166878893</v>
      </c>
      <c r="B829" s="1204" t="s">
        <v>893</v>
      </c>
      <c r="C829" s="1204" t="s">
        <v>367</v>
      </c>
      <c r="D829" s="1204" t="s">
        <v>823</v>
      </c>
      <c r="E829" s="1204" t="s">
        <v>233</v>
      </c>
      <c r="F829" s="1204" t="s">
        <v>204</v>
      </c>
      <c r="G829" s="1204" t="s">
        <v>203</v>
      </c>
      <c r="H829" s="1198"/>
      <c r="I829" s="1198"/>
    </row>
    <row r="830" spans="1:9">
      <c r="A830" s="1203">
        <v>1166937442</v>
      </c>
      <c r="B830" s="1204" t="s">
        <v>718</v>
      </c>
      <c r="C830" s="1204" t="s">
        <v>367</v>
      </c>
      <c r="D830" s="1204" t="s">
        <v>371</v>
      </c>
      <c r="E830" s="1204" t="s">
        <v>131</v>
      </c>
      <c r="F830" s="1204" t="s">
        <v>226</v>
      </c>
      <c r="G830" s="1204" t="s">
        <v>225</v>
      </c>
      <c r="H830" s="1198"/>
      <c r="I830" s="1198"/>
    </row>
    <row r="831" spans="1:9">
      <c r="A831" s="1203">
        <v>1166963760</v>
      </c>
      <c r="B831" s="1204" t="s">
        <v>430</v>
      </c>
      <c r="C831" s="1204" t="s">
        <v>367</v>
      </c>
      <c r="D831" s="1204" t="s">
        <v>371</v>
      </c>
      <c r="E831" s="1204" t="s">
        <v>131</v>
      </c>
      <c r="F831" s="1204" t="s">
        <v>226</v>
      </c>
      <c r="G831" s="1204" t="s">
        <v>225</v>
      </c>
      <c r="H831" s="1198"/>
      <c r="I831" s="1198"/>
    </row>
    <row r="832" spans="1:9">
      <c r="A832" s="1203">
        <v>1166965237</v>
      </c>
      <c r="B832" s="1204" t="s">
        <v>520</v>
      </c>
      <c r="C832" s="1204" t="s">
        <v>367</v>
      </c>
      <c r="D832" s="1204" t="s">
        <v>373</v>
      </c>
      <c r="E832" s="1204" t="s">
        <v>123</v>
      </c>
      <c r="F832" s="1204" t="s">
        <v>226</v>
      </c>
      <c r="G832" s="1204" t="s">
        <v>225</v>
      </c>
      <c r="H832" s="1198"/>
      <c r="I832" s="1198"/>
    </row>
    <row r="833" spans="1:9">
      <c r="A833" s="1203">
        <v>1167002733</v>
      </c>
      <c r="B833" s="1204" t="s">
        <v>1223</v>
      </c>
      <c r="C833" s="1204" t="s">
        <v>367</v>
      </c>
      <c r="D833" s="1204" t="s">
        <v>372</v>
      </c>
      <c r="E833" s="1204" t="s">
        <v>134</v>
      </c>
      <c r="F833" s="1204" t="s">
        <v>226</v>
      </c>
      <c r="G833" s="1204" t="s">
        <v>225</v>
      </c>
      <c r="H833" s="1198"/>
      <c r="I833" s="1198"/>
    </row>
    <row r="834" spans="1:9">
      <c r="A834" s="1203">
        <v>1167033886</v>
      </c>
      <c r="B834" s="1204" t="s">
        <v>1481</v>
      </c>
      <c r="C834" s="1204" t="s">
        <v>7</v>
      </c>
      <c r="D834" s="1204"/>
      <c r="E834" s="1204"/>
      <c r="F834" s="1204" t="s">
        <v>204</v>
      </c>
      <c r="G834" s="1204" t="s">
        <v>203</v>
      </c>
      <c r="H834" s="1198"/>
      <c r="I834" s="1198"/>
    </row>
    <row r="835" spans="1:9">
      <c r="A835" s="1203">
        <v>1167084434</v>
      </c>
      <c r="B835" s="1204" t="s">
        <v>894</v>
      </c>
      <c r="C835" s="1204" t="s">
        <v>7</v>
      </c>
      <c r="D835" s="1204"/>
      <c r="E835" s="1204"/>
      <c r="F835" s="1204" t="s">
        <v>200</v>
      </c>
      <c r="G835" s="1204" t="s">
        <v>199</v>
      </c>
      <c r="H835" s="1198"/>
      <c r="I835" s="1198"/>
    </row>
    <row r="836" spans="1:9">
      <c r="A836" s="1203">
        <v>1167093245</v>
      </c>
      <c r="B836" s="1204" t="s">
        <v>1224</v>
      </c>
      <c r="C836" s="1204" t="s">
        <v>367</v>
      </c>
      <c r="D836" s="1204" t="s">
        <v>371</v>
      </c>
      <c r="E836" s="1204" t="s">
        <v>131</v>
      </c>
      <c r="F836" s="1204" t="s">
        <v>226</v>
      </c>
      <c r="G836" s="1204" t="s">
        <v>225</v>
      </c>
      <c r="H836" s="1198"/>
      <c r="I836" s="1198"/>
    </row>
    <row r="837" spans="1:9">
      <c r="A837" s="1203">
        <v>1167101998</v>
      </c>
      <c r="B837" s="1204" t="s">
        <v>728</v>
      </c>
      <c r="C837" s="1204" t="s">
        <v>7</v>
      </c>
      <c r="D837" s="1204"/>
      <c r="E837" s="1204"/>
      <c r="F837" s="1204" t="s">
        <v>226</v>
      </c>
      <c r="G837" s="1204" t="s">
        <v>225</v>
      </c>
      <c r="H837" s="1198"/>
      <c r="I837" s="1198"/>
    </row>
    <row r="838" spans="1:9">
      <c r="A838" s="1203">
        <v>1167113951</v>
      </c>
      <c r="B838" s="1204" t="s">
        <v>937</v>
      </c>
      <c r="C838" s="1204" t="s">
        <v>7</v>
      </c>
      <c r="D838" s="1204"/>
      <c r="E838" s="1204"/>
      <c r="F838" s="1204" t="s">
        <v>202</v>
      </c>
      <c r="G838" s="1204" t="s">
        <v>201</v>
      </c>
      <c r="H838" s="1198"/>
      <c r="I838" s="1198"/>
    </row>
    <row r="839" spans="1:9">
      <c r="A839" s="1203">
        <v>1167269431</v>
      </c>
      <c r="B839" s="1204" t="s">
        <v>1482</v>
      </c>
      <c r="C839" s="1204" t="s">
        <v>7</v>
      </c>
      <c r="D839" s="1204"/>
      <c r="E839" s="1204"/>
      <c r="F839" s="1204" t="s">
        <v>204</v>
      </c>
      <c r="G839" s="1204" t="s">
        <v>203</v>
      </c>
      <c r="H839" s="1198"/>
      <c r="I839" s="1198"/>
    </row>
    <row r="840" spans="1:9">
      <c r="A840" s="1203">
        <v>1167292334</v>
      </c>
      <c r="B840" s="1204" t="s">
        <v>760</v>
      </c>
      <c r="C840" s="1204" t="s">
        <v>367</v>
      </c>
      <c r="D840" s="1204" t="s">
        <v>370</v>
      </c>
      <c r="E840" s="1204" t="s">
        <v>127</v>
      </c>
      <c r="F840" s="1204" t="s">
        <v>226</v>
      </c>
      <c r="G840" s="1204" t="s">
        <v>225</v>
      </c>
      <c r="H840" s="1198"/>
      <c r="I840" s="1198"/>
    </row>
    <row r="841" spans="1:9">
      <c r="A841" s="1203">
        <v>1167318402</v>
      </c>
      <c r="B841" s="1204" t="s">
        <v>1483</v>
      </c>
      <c r="C841" s="1204" t="s">
        <v>7</v>
      </c>
      <c r="D841" s="1204"/>
      <c r="E841" s="1204"/>
      <c r="F841" s="1204" t="s">
        <v>224</v>
      </c>
      <c r="G841" s="1204" t="s">
        <v>223</v>
      </c>
      <c r="H841" s="1198"/>
      <c r="I841" s="1198"/>
    </row>
    <row r="842" spans="1:9">
      <c r="A842" s="1203">
        <v>1167379032</v>
      </c>
      <c r="B842" s="1204" t="s">
        <v>1484</v>
      </c>
      <c r="C842" s="1204" t="s">
        <v>7</v>
      </c>
      <c r="D842" s="1204"/>
      <c r="E842" s="1204"/>
      <c r="F842" s="1204" t="s">
        <v>226</v>
      </c>
      <c r="G842" s="1204" t="s">
        <v>225</v>
      </c>
      <c r="H842" s="1198"/>
      <c r="I842" s="1198"/>
    </row>
    <row r="843" spans="1:9">
      <c r="A843" s="1203">
        <v>1167393330</v>
      </c>
      <c r="B843" s="1204" t="s">
        <v>741</v>
      </c>
      <c r="C843" s="1204" t="s">
        <v>7</v>
      </c>
      <c r="D843" s="1204"/>
      <c r="E843" s="1204"/>
      <c r="F843" s="1204" t="s">
        <v>226</v>
      </c>
      <c r="G843" s="1204" t="s">
        <v>225</v>
      </c>
      <c r="H843" s="1198"/>
      <c r="I843" s="1198"/>
    </row>
    <row r="844" spans="1:9">
      <c r="A844" s="1203">
        <v>1167396713</v>
      </c>
      <c r="B844" s="1204" t="s">
        <v>1225</v>
      </c>
      <c r="C844" s="1204" t="s">
        <v>367</v>
      </c>
      <c r="D844" s="1204" t="s">
        <v>370</v>
      </c>
      <c r="E844" s="1204" t="s">
        <v>127</v>
      </c>
      <c r="F844" s="1204" t="s">
        <v>226</v>
      </c>
      <c r="G844" s="1204" t="s">
        <v>225</v>
      </c>
      <c r="H844" s="1198"/>
      <c r="I844" s="1198"/>
    </row>
    <row r="845" spans="1:9">
      <c r="A845" s="1203">
        <v>1167398107</v>
      </c>
      <c r="B845" s="1204" t="s">
        <v>957</v>
      </c>
      <c r="C845" s="1204" t="s">
        <v>7</v>
      </c>
      <c r="D845" s="1204"/>
      <c r="E845" s="1204"/>
      <c r="F845" s="1204" t="s">
        <v>226</v>
      </c>
      <c r="G845" s="1204" t="s">
        <v>225</v>
      </c>
      <c r="H845" s="1198"/>
      <c r="I845" s="1198"/>
    </row>
    <row r="846" spans="1:9">
      <c r="A846" s="1203">
        <v>1167401679</v>
      </c>
      <c r="B846" s="1204" t="s">
        <v>739</v>
      </c>
      <c r="C846" s="1204" t="s">
        <v>367</v>
      </c>
      <c r="D846" s="1204" t="s">
        <v>370</v>
      </c>
      <c r="E846" s="1204" t="s">
        <v>127</v>
      </c>
      <c r="F846" s="1204" t="s">
        <v>226</v>
      </c>
      <c r="G846" s="1204" t="s">
        <v>225</v>
      </c>
      <c r="H846" s="1198"/>
      <c r="I846" s="1198"/>
    </row>
    <row r="847" spans="1:9">
      <c r="A847" s="1203">
        <v>1167461186</v>
      </c>
      <c r="B847" s="1204" t="s">
        <v>325</v>
      </c>
      <c r="C847" s="1204" t="s">
        <v>7</v>
      </c>
      <c r="D847" s="1204"/>
      <c r="E847" s="1204"/>
      <c r="F847" s="1204" t="s">
        <v>220</v>
      </c>
      <c r="G847" s="1204" t="s">
        <v>219</v>
      </c>
      <c r="H847" s="1198"/>
      <c r="I847" s="1198"/>
    </row>
    <row r="848" spans="1:9">
      <c r="A848" s="1203">
        <v>1167519140</v>
      </c>
      <c r="B848" s="1204" t="s">
        <v>1485</v>
      </c>
      <c r="C848" s="1204" t="s">
        <v>7</v>
      </c>
      <c r="D848" s="1204"/>
      <c r="E848" s="1204"/>
      <c r="F848" s="1204" t="s">
        <v>226</v>
      </c>
      <c r="G848" s="1204" t="s">
        <v>225</v>
      </c>
      <c r="H848" s="1198"/>
      <c r="I848" s="1198"/>
    </row>
    <row r="849" spans="1:9">
      <c r="A849" s="1203">
        <v>1167547497</v>
      </c>
      <c r="B849" s="1204" t="s">
        <v>615</v>
      </c>
      <c r="C849" s="1204" t="s">
        <v>369</v>
      </c>
      <c r="D849" s="1204" t="s">
        <v>370</v>
      </c>
      <c r="E849" s="1204" t="s">
        <v>127</v>
      </c>
      <c r="F849" s="1204" t="s">
        <v>204</v>
      </c>
      <c r="G849" s="1204" t="s">
        <v>203</v>
      </c>
      <c r="H849" s="1198"/>
      <c r="I849" s="1198"/>
    </row>
    <row r="850" spans="1:9">
      <c r="A850" s="1203">
        <v>1167569202</v>
      </c>
      <c r="B850" s="1204" t="s">
        <v>1226</v>
      </c>
      <c r="C850" s="1204" t="s">
        <v>369</v>
      </c>
      <c r="D850" s="1204" t="s">
        <v>371</v>
      </c>
      <c r="E850" s="1204" t="s">
        <v>131</v>
      </c>
      <c r="F850" s="1204" t="s">
        <v>226</v>
      </c>
      <c r="G850" s="1204" t="s">
        <v>225</v>
      </c>
      <c r="H850" s="1198"/>
      <c r="I850" s="1198"/>
    </row>
    <row r="851" spans="1:9">
      <c r="A851" s="1203">
        <v>1167595405</v>
      </c>
      <c r="B851" s="1204" t="s">
        <v>1486</v>
      </c>
      <c r="C851" s="1204" t="s">
        <v>7</v>
      </c>
      <c r="D851" s="1204"/>
      <c r="E851" s="1204"/>
      <c r="F851" s="1204" t="s">
        <v>224</v>
      </c>
      <c r="G851" s="1204" t="s">
        <v>223</v>
      </c>
      <c r="H851" s="1198"/>
      <c r="I851" s="1198"/>
    </row>
    <row r="852" spans="1:9">
      <c r="A852" s="1203">
        <v>1167611939</v>
      </c>
      <c r="B852" s="1204" t="s">
        <v>534</v>
      </c>
      <c r="C852" s="1204" t="s">
        <v>367</v>
      </c>
      <c r="D852" s="1204" t="s">
        <v>370</v>
      </c>
      <c r="E852" s="1204" t="s">
        <v>127</v>
      </c>
      <c r="F852" s="1204" t="s">
        <v>226</v>
      </c>
      <c r="G852" s="1204" t="s">
        <v>225</v>
      </c>
      <c r="H852" s="1198"/>
      <c r="I852" s="1198"/>
    </row>
    <row r="853" spans="1:9">
      <c r="A853" s="1203">
        <v>1167656843</v>
      </c>
      <c r="B853" s="1204" t="s">
        <v>1487</v>
      </c>
      <c r="C853" s="1204" t="s">
        <v>7</v>
      </c>
      <c r="D853" s="1204"/>
      <c r="E853" s="1204"/>
      <c r="F853" s="1204" t="s">
        <v>226</v>
      </c>
      <c r="G853" s="1204" t="s">
        <v>225</v>
      </c>
      <c r="H853" s="1198"/>
      <c r="I853" s="1198"/>
    </row>
    <row r="854" spans="1:9">
      <c r="A854" s="1203">
        <v>1167661769</v>
      </c>
      <c r="B854" s="1204" t="s">
        <v>1488</v>
      </c>
      <c r="C854" s="1204" t="s">
        <v>7</v>
      </c>
      <c r="D854" s="1204"/>
      <c r="E854" s="1204"/>
      <c r="F854" s="1204" t="s">
        <v>216</v>
      </c>
      <c r="G854" s="1204" t="s">
        <v>215</v>
      </c>
      <c r="H854" s="1198"/>
      <c r="I854" s="1198"/>
    </row>
    <row r="855" spans="1:9">
      <c r="A855" s="1203">
        <v>1167680207</v>
      </c>
      <c r="B855" s="1204" t="s">
        <v>885</v>
      </c>
      <c r="C855" s="1204" t="s">
        <v>7</v>
      </c>
      <c r="D855" s="1204"/>
      <c r="E855" s="1204"/>
      <c r="F855" s="1204" t="s">
        <v>226</v>
      </c>
      <c r="G855" s="1204" t="s">
        <v>225</v>
      </c>
      <c r="H855" s="1198"/>
      <c r="I855" s="1198"/>
    </row>
    <row r="856" spans="1:9">
      <c r="A856" s="1203">
        <v>1167693952</v>
      </c>
      <c r="B856" s="1204" t="s">
        <v>1227</v>
      </c>
      <c r="C856" s="1204" t="s">
        <v>367</v>
      </c>
      <c r="D856" s="1204" t="s">
        <v>371</v>
      </c>
      <c r="E856" s="1204" t="s">
        <v>131</v>
      </c>
      <c r="F856" s="1204" t="s">
        <v>226</v>
      </c>
      <c r="G856" s="1204" t="s">
        <v>225</v>
      </c>
      <c r="H856" s="1198"/>
      <c r="I856" s="1198"/>
    </row>
    <row r="857" spans="1:9">
      <c r="A857" s="1203">
        <v>1167693960</v>
      </c>
      <c r="B857" s="1204" t="s">
        <v>489</v>
      </c>
      <c r="C857" s="1204" t="s">
        <v>367</v>
      </c>
      <c r="D857" s="1204" t="s">
        <v>370</v>
      </c>
      <c r="E857" s="1204" t="s">
        <v>127</v>
      </c>
      <c r="F857" s="1204" t="s">
        <v>226</v>
      </c>
      <c r="G857" s="1204" t="s">
        <v>225</v>
      </c>
      <c r="H857" s="1198"/>
      <c r="I857" s="1198"/>
    </row>
    <row r="858" spans="1:9">
      <c r="A858" s="1203">
        <v>1167694042</v>
      </c>
      <c r="B858" s="1204" t="s">
        <v>634</v>
      </c>
      <c r="C858" s="1204" t="s">
        <v>369</v>
      </c>
      <c r="D858" s="1204" t="s">
        <v>370</v>
      </c>
      <c r="E858" s="1204" t="s">
        <v>127</v>
      </c>
      <c r="F858" s="1204" t="s">
        <v>226</v>
      </c>
      <c r="G858" s="1204" t="s">
        <v>225</v>
      </c>
      <c r="H858" s="1198"/>
      <c r="I858" s="1198"/>
    </row>
    <row r="859" spans="1:9">
      <c r="A859" s="1203">
        <v>1167718031</v>
      </c>
      <c r="B859" s="1204" t="s">
        <v>1489</v>
      </c>
      <c r="C859" s="1204" t="s">
        <v>7</v>
      </c>
      <c r="D859" s="1204"/>
      <c r="E859" s="1204"/>
      <c r="F859" s="1204" t="s">
        <v>226</v>
      </c>
      <c r="G859" s="1204" t="s">
        <v>225</v>
      </c>
      <c r="H859" s="1198"/>
      <c r="I859" s="1198"/>
    </row>
    <row r="860" spans="1:9">
      <c r="A860" s="1203">
        <v>1167722652</v>
      </c>
      <c r="B860" s="1204" t="s">
        <v>1490</v>
      </c>
      <c r="C860" s="1204" t="s">
        <v>7</v>
      </c>
      <c r="D860" s="1204"/>
      <c r="E860" s="1204"/>
      <c r="F860" s="1204" t="s">
        <v>226</v>
      </c>
      <c r="G860" s="1204" t="s">
        <v>225</v>
      </c>
      <c r="H860" s="1198"/>
      <c r="I860" s="1198"/>
    </row>
    <row r="861" spans="1:9">
      <c r="A861" s="1203">
        <v>1167736520</v>
      </c>
      <c r="B861" s="1204" t="s">
        <v>1228</v>
      </c>
      <c r="C861" s="1204" t="s">
        <v>367</v>
      </c>
      <c r="D861" s="1204" t="s">
        <v>370</v>
      </c>
      <c r="E861" s="1204" t="s">
        <v>127</v>
      </c>
      <c r="F861" s="1204" t="s">
        <v>204</v>
      </c>
      <c r="G861" s="1204" t="s">
        <v>203</v>
      </c>
      <c r="H861" s="1198"/>
      <c r="I861" s="1198"/>
    </row>
    <row r="862" spans="1:9">
      <c r="A862" s="1203">
        <v>1167772988</v>
      </c>
      <c r="B862" s="1204" t="s">
        <v>572</v>
      </c>
      <c r="C862" s="1204" t="s">
        <v>369</v>
      </c>
      <c r="D862" s="1204" t="s">
        <v>411</v>
      </c>
      <c r="E862" s="1204" t="s">
        <v>101</v>
      </c>
      <c r="F862" s="1204" t="s">
        <v>204</v>
      </c>
      <c r="G862" s="1204" t="s">
        <v>203</v>
      </c>
      <c r="H862" s="1198"/>
      <c r="I862" s="1198"/>
    </row>
    <row r="863" spans="1:9">
      <c r="A863" s="1203">
        <v>1167781450</v>
      </c>
      <c r="B863" s="1204" t="s">
        <v>1491</v>
      </c>
      <c r="C863" s="1204" t="s">
        <v>7</v>
      </c>
      <c r="D863" s="1204"/>
      <c r="E863" s="1204"/>
      <c r="F863" s="1204" t="s">
        <v>226</v>
      </c>
      <c r="G863" s="1204" t="s">
        <v>225</v>
      </c>
      <c r="H863" s="1198"/>
      <c r="I863" s="1198"/>
    </row>
    <row r="864" spans="1:9">
      <c r="A864" s="1203">
        <v>1167806877</v>
      </c>
      <c r="B864" s="1204" t="s">
        <v>1492</v>
      </c>
      <c r="C864" s="1204" t="s">
        <v>7</v>
      </c>
      <c r="D864" s="1204"/>
      <c r="E864" s="1204"/>
      <c r="F864" s="1204" t="s">
        <v>226</v>
      </c>
      <c r="G864" s="1204" t="s">
        <v>225</v>
      </c>
      <c r="H864" s="1198"/>
      <c r="I864" s="1198"/>
    </row>
    <row r="865" spans="1:9">
      <c r="A865" s="1203">
        <v>1167812651</v>
      </c>
      <c r="B865" s="1204" t="s">
        <v>967</v>
      </c>
      <c r="C865" s="1204" t="s">
        <v>7</v>
      </c>
      <c r="D865" s="1204"/>
      <c r="E865" s="1204"/>
      <c r="F865" s="1204" t="s">
        <v>226</v>
      </c>
      <c r="G865" s="1204" t="s">
        <v>225</v>
      </c>
      <c r="H865" s="1198"/>
      <c r="I865" s="1198"/>
    </row>
    <row r="866" spans="1:9">
      <c r="A866" s="1203">
        <v>1167854257</v>
      </c>
      <c r="B866" s="1204" t="s">
        <v>1493</v>
      </c>
      <c r="C866" s="1204" t="s">
        <v>7</v>
      </c>
      <c r="D866" s="1204"/>
      <c r="E866" s="1204"/>
      <c r="F866" s="1204" t="s">
        <v>226</v>
      </c>
      <c r="G866" s="1204" t="s">
        <v>225</v>
      </c>
      <c r="H866" s="1198"/>
      <c r="I866" s="1198"/>
    </row>
    <row r="867" spans="1:9">
      <c r="A867" s="1203">
        <v>1167858274</v>
      </c>
      <c r="B867" s="1204" t="s">
        <v>1494</v>
      </c>
      <c r="C867" s="1204" t="s">
        <v>7</v>
      </c>
      <c r="D867" s="1204"/>
      <c r="E867" s="1204"/>
      <c r="F867" s="1204" t="s">
        <v>212</v>
      </c>
      <c r="G867" s="1204" t="s">
        <v>211</v>
      </c>
      <c r="H867" s="1198"/>
      <c r="I867" s="1198"/>
    </row>
    <row r="868" spans="1:9">
      <c r="A868" s="1203">
        <v>1167898866</v>
      </c>
      <c r="B868" s="1204" t="s">
        <v>1495</v>
      </c>
      <c r="C868" s="1204" t="s">
        <v>7</v>
      </c>
      <c r="D868" s="1204"/>
      <c r="E868" s="1204"/>
      <c r="F868" s="1204" t="s">
        <v>226</v>
      </c>
      <c r="G868" s="1204" t="s">
        <v>225</v>
      </c>
      <c r="H868" s="1198"/>
      <c r="I868" s="1198"/>
    </row>
    <row r="869" spans="1:9">
      <c r="A869" s="1203">
        <v>1167952069</v>
      </c>
      <c r="B869" s="1204" t="s">
        <v>1496</v>
      </c>
      <c r="C869" s="1204" t="s">
        <v>7</v>
      </c>
      <c r="D869" s="1204"/>
      <c r="E869" s="1204"/>
      <c r="F869" s="1204" t="s">
        <v>214</v>
      </c>
      <c r="G869" s="1204" t="s">
        <v>213</v>
      </c>
      <c r="H869" s="1198"/>
      <c r="I869" s="1198"/>
    </row>
    <row r="870" spans="1:9">
      <c r="A870" s="1203">
        <v>1167952093</v>
      </c>
      <c r="B870" s="1204" t="s">
        <v>759</v>
      </c>
      <c r="C870" s="1204" t="s">
        <v>367</v>
      </c>
      <c r="D870" s="1204" t="s">
        <v>373</v>
      </c>
      <c r="E870" s="1204" t="s">
        <v>123</v>
      </c>
      <c r="F870" s="1204" t="s">
        <v>204</v>
      </c>
      <c r="G870" s="1204" t="s">
        <v>203</v>
      </c>
      <c r="H870" s="1198"/>
      <c r="I870" s="1198"/>
    </row>
    <row r="871" spans="1:9">
      <c r="A871" s="1203">
        <v>1167971325</v>
      </c>
      <c r="B871" s="1204" t="s">
        <v>891</v>
      </c>
      <c r="C871" s="1204" t="s">
        <v>367</v>
      </c>
      <c r="D871" s="1204" t="s">
        <v>823</v>
      </c>
      <c r="E871" s="1204" t="s">
        <v>233</v>
      </c>
      <c r="F871" s="1204" t="s">
        <v>226</v>
      </c>
      <c r="G871" s="1204" t="s">
        <v>225</v>
      </c>
      <c r="H871" s="1198"/>
      <c r="I871" s="1198"/>
    </row>
    <row r="872" spans="1:9">
      <c r="A872" s="1203">
        <v>1167975078</v>
      </c>
      <c r="B872" s="1204" t="s">
        <v>509</v>
      </c>
      <c r="C872" s="1204" t="s">
        <v>367</v>
      </c>
      <c r="D872" s="1204" t="s">
        <v>370</v>
      </c>
      <c r="E872" s="1204" t="s">
        <v>127</v>
      </c>
      <c r="F872" s="1204" t="s">
        <v>226</v>
      </c>
      <c r="G872" s="1204" t="s">
        <v>225</v>
      </c>
      <c r="H872" s="1198"/>
      <c r="I872" s="1198"/>
    </row>
    <row r="873" spans="1:9">
      <c r="A873" s="1203">
        <v>1167975086</v>
      </c>
      <c r="B873" s="1204" t="s">
        <v>1497</v>
      </c>
      <c r="C873" s="1204" t="s">
        <v>7</v>
      </c>
      <c r="D873" s="1204"/>
      <c r="E873" s="1204"/>
      <c r="F873" s="1204" t="s">
        <v>204</v>
      </c>
      <c r="G873" s="1204" t="s">
        <v>203</v>
      </c>
      <c r="H873" s="1198"/>
      <c r="I873" s="1198"/>
    </row>
    <row r="874" spans="1:9">
      <c r="A874" s="1203">
        <v>1168000397</v>
      </c>
      <c r="B874" s="1204" t="s">
        <v>1229</v>
      </c>
      <c r="C874" s="1204" t="s">
        <v>367</v>
      </c>
      <c r="D874" s="1204" t="s">
        <v>371</v>
      </c>
      <c r="E874" s="1204" t="s">
        <v>131</v>
      </c>
      <c r="F874" s="1204" t="s">
        <v>206</v>
      </c>
      <c r="G874" s="1204" t="s">
        <v>205</v>
      </c>
      <c r="H874" s="1198"/>
      <c r="I874" s="1198"/>
    </row>
    <row r="875" spans="1:9">
      <c r="A875" s="1203">
        <v>1168006204</v>
      </c>
      <c r="B875" s="1204" t="s">
        <v>753</v>
      </c>
      <c r="C875" s="1204" t="s">
        <v>7</v>
      </c>
      <c r="D875" s="1204"/>
      <c r="E875" s="1204"/>
      <c r="F875" s="1204" t="s">
        <v>226</v>
      </c>
      <c r="G875" s="1204" t="s">
        <v>225</v>
      </c>
      <c r="H875" s="1198"/>
      <c r="I875" s="1198"/>
    </row>
    <row r="876" spans="1:9">
      <c r="A876" s="1203">
        <v>1168028281</v>
      </c>
      <c r="B876" s="1204" t="s">
        <v>696</v>
      </c>
      <c r="C876" s="1204" t="s">
        <v>7</v>
      </c>
      <c r="D876" s="1204"/>
      <c r="E876" s="1204"/>
      <c r="F876" s="1204" t="s">
        <v>226</v>
      </c>
      <c r="G876" s="1204" t="s">
        <v>225</v>
      </c>
    </row>
    <row r="877" spans="1:9">
      <c r="A877" s="1203">
        <v>1168048198</v>
      </c>
      <c r="B877" s="1204" t="s">
        <v>516</v>
      </c>
      <c r="C877" s="1204" t="s">
        <v>367</v>
      </c>
      <c r="D877" s="1204" t="s">
        <v>370</v>
      </c>
      <c r="E877" s="1204" t="s">
        <v>127</v>
      </c>
      <c r="F877" s="1204" t="s">
        <v>226</v>
      </c>
      <c r="G877" s="1204" t="s">
        <v>225</v>
      </c>
    </row>
    <row r="878" spans="1:9">
      <c r="A878" s="1203">
        <v>1168048214</v>
      </c>
      <c r="B878" s="1204" t="s">
        <v>1498</v>
      </c>
      <c r="C878" s="1204" t="s">
        <v>7</v>
      </c>
      <c r="D878" s="1204"/>
      <c r="E878" s="1204"/>
      <c r="F878" s="1204" t="s">
        <v>224</v>
      </c>
      <c r="G878" s="1204" t="s">
        <v>223</v>
      </c>
    </row>
    <row r="879" spans="1:9">
      <c r="A879" s="1203">
        <v>1168055441</v>
      </c>
      <c r="B879" s="1204" t="s">
        <v>1499</v>
      </c>
      <c r="C879" s="1204" t="s">
        <v>7</v>
      </c>
      <c r="D879" s="1204"/>
      <c r="E879" s="1204"/>
      <c r="F879" s="1204" t="s">
        <v>214</v>
      </c>
      <c r="G879" s="1204" t="s">
        <v>213</v>
      </c>
    </row>
    <row r="880" spans="1:9">
      <c r="A880" s="1203">
        <v>1168196781</v>
      </c>
      <c r="B880" s="1204" t="s">
        <v>712</v>
      </c>
      <c r="C880" s="1204" t="s">
        <v>7</v>
      </c>
      <c r="D880" s="1204"/>
      <c r="E880" s="1204"/>
      <c r="F880" s="1204" t="s">
        <v>226</v>
      </c>
      <c r="G880" s="1204" t="s">
        <v>225</v>
      </c>
    </row>
    <row r="881" spans="1:7">
      <c r="A881" s="1203">
        <v>1168220581</v>
      </c>
      <c r="B881" s="1204" t="s">
        <v>1500</v>
      </c>
      <c r="C881" s="1204" t="s">
        <v>7</v>
      </c>
      <c r="D881" s="1204"/>
      <c r="E881" s="1204"/>
      <c r="F881" s="1204" t="s">
        <v>226</v>
      </c>
      <c r="G881" s="1204" t="s">
        <v>225</v>
      </c>
    </row>
    <row r="882" spans="1:7">
      <c r="A882" s="1203">
        <v>1168236199</v>
      </c>
      <c r="B882" s="1204" t="s">
        <v>1501</v>
      </c>
      <c r="C882" s="1204" t="s">
        <v>7</v>
      </c>
      <c r="D882" s="1204"/>
      <c r="E882" s="1204"/>
      <c r="F882" s="1204" t="s">
        <v>224</v>
      </c>
      <c r="G882" s="1204" t="s">
        <v>223</v>
      </c>
    </row>
    <row r="883" spans="1:7">
      <c r="A883" s="1203">
        <v>1168262880</v>
      </c>
      <c r="B883" s="1204" t="s">
        <v>493</v>
      </c>
      <c r="C883" s="1204" t="s">
        <v>367</v>
      </c>
      <c r="D883" s="1204" t="s">
        <v>370</v>
      </c>
      <c r="E883" s="1204" t="s">
        <v>127</v>
      </c>
      <c r="F883" s="1204" t="s">
        <v>226</v>
      </c>
      <c r="G883" s="1204" t="s">
        <v>225</v>
      </c>
    </row>
    <row r="884" spans="1:7">
      <c r="A884" s="1203">
        <v>1168347392</v>
      </c>
      <c r="B884" s="1204" t="s">
        <v>693</v>
      </c>
      <c r="C884" s="1204" t="s">
        <v>7</v>
      </c>
      <c r="D884" s="1204"/>
      <c r="E884" s="1204"/>
      <c r="F884" s="1204" t="s">
        <v>226</v>
      </c>
      <c r="G884" s="1204" t="s">
        <v>225</v>
      </c>
    </row>
    <row r="885" spans="1:7">
      <c r="A885" s="1203">
        <v>1168357946</v>
      </c>
      <c r="B885" s="1204" t="s">
        <v>711</v>
      </c>
      <c r="C885" s="1204" t="s">
        <v>7</v>
      </c>
      <c r="D885" s="1204"/>
      <c r="E885" s="1204"/>
      <c r="F885" s="1204" t="s">
        <v>218</v>
      </c>
      <c r="G885" s="1204" t="s">
        <v>217</v>
      </c>
    </row>
    <row r="886" spans="1:7">
      <c r="A886" s="1203">
        <v>1168362243</v>
      </c>
      <c r="B886" s="1204" t="s">
        <v>1502</v>
      </c>
      <c r="C886" s="1204" t="s">
        <v>7</v>
      </c>
      <c r="D886" s="1204"/>
      <c r="E886" s="1204"/>
      <c r="F886" s="1204" t="s">
        <v>208</v>
      </c>
      <c r="G886" s="1204" t="s">
        <v>207</v>
      </c>
    </row>
    <row r="887" spans="1:7">
      <c r="A887" s="1203">
        <v>1168366285</v>
      </c>
      <c r="B887" s="1204" t="s">
        <v>1503</v>
      </c>
      <c r="C887" s="1204" t="s">
        <v>7</v>
      </c>
      <c r="D887" s="1204"/>
      <c r="E887" s="1204"/>
      <c r="F887" s="1204" t="s">
        <v>208</v>
      </c>
      <c r="G887" s="1204" t="s">
        <v>207</v>
      </c>
    </row>
    <row r="888" spans="1:7">
      <c r="A888" s="1203">
        <v>1168408749</v>
      </c>
      <c r="B888" s="1204" t="s">
        <v>1504</v>
      </c>
      <c r="C888" s="1204" t="s">
        <v>7</v>
      </c>
      <c r="D888" s="1204"/>
      <c r="E888" s="1204"/>
      <c r="F888" s="1204" t="s">
        <v>226</v>
      </c>
      <c r="G888" s="1204" t="s">
        <v>225</v>
      </c>
    </row>
    <row r="889" spans="1:7">
      <c r="A889" s="1203">
        <v>1168410356</v>
      </c>
      <c r="B889" s="1204" t="s">
        <v>901</v>
      </c>
      <c r="C889" s="1204" t="s">
        <v>367</v>
      </c>
      <c r="D889" s="1204" t="s">
        <v>820</v>
      </c>
      <c r="E889" s="1204" t="s">
        <v>137</v>
      </c>
      <c r="F889" s="1204" t="s">
        <v>212</v>
      </c>
      <c r="G889" s="1204" t="s">
        <v>211</v>
      </c>
    </row>
    <row r="890" spans="1:7">
      <c r="A890" s="1203">
        <v>1168508712</v>
      </c>
      <c r="B890" s="1204" t="s">
        <v>896</v>
      </c>
      <c r="C890" s="1204" t="s">
        <v>7</v>
      </c>
      <c r="D890" s="1204"/>
      <c r="E890" s="1204"/>
      <c r="F890" s="1204" t="s">
        <v>226</v>
      </c>
      <c r="G890" s="1204" t="s">
        <v>225</v>
      </c>
    </row>
    <row r="891" spans="1:7">
      <c r="A891" s="1203">
        <v>1168512987</v>
      </c>
      <c r="B891" s="1204" t="s">
        <v>703</v>
      </c>
      <c r="C891" s="1204" t="s">
        <v>7</v>
      </c>
      <c r="D891" s="1204"/>
      <c r="E891" s="1204"/>
      <c r="F891" s="1204" t="s">
        <v>226</v>
      </c>
      <c r="G891" s="1204" t="s">
        <v>225</v>
      </c>
    </row>
    <row r="892" spans="1:7">
      <c r="A892" s="1203">
        <v>1168636182</v>
      </c>
      <c r="B892" s="1204" t="s">
        <v>498</v>
      </c>
      <c r="C892" s="1204" t="s">
        <v>367</v>
      </c>
      <c r="D892" s="1204" t="s">
        <v>371</v>
      </c>
      <c r="E892" s="1204" t="s">
        <v>131</v>
      </c>
      <c r="F892" s="1204" t="s">
        <v>226</v>
      </c>
      <c r="G892" s="1204" t="s">
        <v>225</v>
      </c>
    </row>
    <row r="893" spans="1:7">
      <c r="A893" s="1203">
        <v>1168650225</v>
      </c>
      <c r="B893" s="1204" t="s">
        <v>865</v>
      </c>
      <c r="C893" s="1204" t="s">
        <v>7</v>
      </c>
      <c r="D893" s="1204"/>
      <c r="E893" s="1204"/>
      <c r="F893" s="1204" t="s">
        <v>226</v>
      </c>
      <c r="G893" s="1204" t="s">
        <v>225</v>
      </c>
    </row>
    <row r="894" spans="1:7">
      <c r="A894" s="1203">
        <v>1168663731</v>
      </c>
      <c r="B894" s="1204" t="s">
        <v>724</v>
      </c>
      <c r="C894" s="1204" t="s">
        <v>7</v>
      </c>
      <c r="D894" s="1204"/>
      <c r="E894" s="1204"/>
      <c r="F894" s="1204" t="s">
        <v>226</v>
      </c>
      <c r="G894" s="1204" t="s">
        <v>225</v>
      </c>
    </row>
    <row r="895" spans="1:7">
      <c r="A895" s="1203">
        <v>1168710276</v>
      </c>
      <c r="B895" s="1204" t="s">
        <v>888</v>
      </c>
      <c r="C895" s="1204" t="s">
        <v>367</v>
      </c>
      <c r="D895" s="1204" t="s">
        <v>820</v>
      </c>
      <c r="E895" s="1204" t="s">
        <v>137</v>
      </c>
      <c r="F895" s="1204" t="s">
        <v>226</v>
      </c>
      <c r="G895" s="1204" t="s">
        <v>225</v>
      </c>
    </row>
    <row r="896" spans="1:7">
      <c r="A896" s="1203">
        <v>1168800176</v>
      </c>
      <c r="B896" s="1204" t="s">
        <v>1505</v>
      </c>
      <c r="C896" s="1204" t="s">
        <v>7</v>
      </c>
      <c r="D896" s="1204"/>
      <c r="E896" s="1204"/>
      <c r="F896" s="1204" t="s">
        <v>226</v>
      </c>
      <c r="G896" s="1204" t="s">
        <v>225</v>
      </c>
    </row>
    <row r="897" spans="1:7">
      <c r="A897" s="1203">
        <v>1168855295</v>
      </c>
      <c r="B897" s="1204" t="s">
        <v>1506</v>
      </c>
      <c r="C897" s="1204" t="s">
        <v>7</v>
      </c>
      <c r="D897" s="1204"/>
      <c r="E897" s="1204"/>
      <c r="F897" s="1204" t="s">
        <v>226</v>
      </c>
      <c r="G897" s="1204" t="s">
        <v>225</v>
      </c>
    </row>
    <row r="898" spans="1:7">
      <c r="A898" s="1203">
        <v>1168866656</v>
      </c>
      <c r="B898" s="1204" t="s">
        <v>1507</v>
      </c>
      <c r="C898" s="1204" t="s">
        <v>7</v>
      </c>
      <c r="D898" s="1204"/>
      <c r="E898" s="1204"/>
      <c r="F898" s="1204" t="s">
        <v>226</v>
      </c>
      <c r="G898" s="1204" t="s">
        <v>225</v>
      </c>
    </row>
    <row r="899" spans="1:7">
      <c r="A899" s="1203">
        <v>1168868207</v>
      </c>
      <c r="B899" s="1204" t="s">
        <v>499</v>
      </c>
      <c r="C899" s="1204" t="s">
        <v>367</v>
      </c>
      <c r="D899" s="1204" t="s">
        <v>371</v>
      </c>
      <c r="E899" s="1204" t="s">
        <v>131</v>
      </c>
      <c r="F899" s="1204" t="s">
        <v>226</v>
      </c>
      <c r="G899" s="1204" t="s">
        <v>225</v>
      </c>
    </row>
    <row r="900" spans="1:7">
      <c r="A900" s="1203">
        <v>1168881697</v>
      </c>
      <c r="B900" s="1204" t="s">
        <v>1230</v>
      </c>
      <c r="C900" s="1204" t="s">
        <v>367</v>
      </c>
      <c r="D900" s="1204" t="s">
        <v>828</v>
      </c>
      <c r="E900" s="1204" t="s">
        <v>109</v>
      </c>
      <c r="F900" s="1204" t="s">
        <v>226</v>
      </c>
      <c r="G900" s="1204" t="s">
        <v>225</v>
      </c>
    </row>
    <row r="901" spans="1:7">
      <c r="A901" s="1203">
        <v>1168892439</v>
      </c>
      <c r="B901" s="1204" t="s">
        <v>723</v>
      </c>
      <c r="C901" s="1204" t="s">
        <v>367</v>
      </c>
      <c r="D901" s="1204" t="s">
        <v>371</v>
      </c>
      <c r="E901" s="1204" t="s">
        <v>131</v>
      </c>
      <c r="F901" s="1204" t="s">
        <v>226</v>
      </c>
      <c r="G901" s="1204" t="s">
        <v>225</v>
      </c>
    </row>
    <row r="902" spans="1:7">
      <c r="A902" s="1203">
        <v>1168913896</v>
      </c>
      <c r="B902" s="1204" t="s">
        <v>1231</v>
      </c>
      <c r="C902" s="1204" t="s">
        <v>367</v>
      </c>
      <c r="D902" s="1204" t="s">
        <v>820</v>
      </c>
      <c r="E902" s="1204" t="s">
        <v>137</v>
      </c>
      <c r="F902" s="1204" t="s">
        <v>230</v>
      </c>
      <c r="G902" s="1204" t="s">
        <v>229</v>
      </c>
    </row>
    <row r="903" spans="1:7">
      <c r="A903" s="1203">
        <v>1168919760</v>
      </c>
      <c r="B903" s="1204" t="s">
        <v>1508</v>
      </c>
      <c r="C903" s="1204" t="s">
        <v>7</v>
      </c>
      <c r="D903" s="1204"/>
      <c r="E903" s="1204"/>
      <c r="F903" s="1204" t="s">
        <v>226</v>
      </c>
      <c r="G903" s="1204" t="s">
        <v>225</v>
      </c>
    </row>
    <row r="904" spans="1:7">
      <c r="A904" s="1203">
        <v>1168932516</v>
      </c>
      <c r="B904" s="1204" t="s">
        <v>704</v>
      </c>
      <c r="C904" s="1204" t="s">
        <v>7</v>
      </c>
      <c r="D904" s="1204"/>
      <c r="E904" s="1204"/>
      <c r="F904" s="1204" t="s">
        <v>212</v>
      </c>
      <c r="G904" s="1204" t="s">
        <v>211</v>
      </c>
    </row>
    <row r="905" spans="1:7">
      <c r="A905" s="1203">
        <v>1168938232</v>
      </c>
      <c r="B905" s="1204" t="s">
        <v>1509</v>
      </c>
      <c r="C905" s="1204" t="s">
        <v>7</v>
      </c>
      <c r="D905" s="1204"/>
      <c r="E905" s="1204"/>
      <c r="F905" s="1204" t="s">
        <v>226</v>
      </c>
      <c r="G905" s="1204" t="s">
        <v>225</v>
      </c>
    </row>
    <row r="906" spans="1:7">
      <c r="A906" s="1203">
        <v>1168960053</v>
      </c>
      <c r="B906" s="1204" t="s">
        <v>726</v>
      </c>
      <c r="C906" s="1204" t="s">
        <v>367</v>
      </c>
      <c r="D906" s="1204" t="s">
        <v>371</v>
      </c>
      <c r="E906" s="1204" t="s">
        <v>131</v>
      </c>
      <c r="F906" s="1204" t="s">
        <v>226</v>
      </c>
      <c r="G906" s="1204" t="s">
        <v>225</v>
      </c>
    </row>
    <row r="907" spans="1:7">
      <c r="A907" s="1203">
        <v>1168971100</v>
      </c>
      <c r="B907" s="1204" t="s">
        <v>1232</v>
      </c>
      <c r="C907" s="1204" t="s">
        <v>367</v>
      </c>
      <c r="D907" s="1204" t="s">
        <v>370</v>
      </c>
      <c r="E907" s="1204" t="s">
        <v>127</v>
      </c>
      <c r="F907" s="1204" t="s">
        <v>220</v>
      </c>
      <c r="G907" s="1204" t="s">
        <v>219</v>
      </c>
    </row>
    <row r="908" spans="1:7">
      <c r="A908" s="1203">
        <v>1168971118</v>
      </c>
      <c r="B908" s="1204" t="s">
        <v>546</v>
      </c>
      <c r="C908" s="1204" t="s">
        <v>367</v>
      </c>
      <c r="D908" s="1204" t="s">
        <v>374</v>
      </c>
      <c r="E908" s="1204" t="s">
        <v>102</v>
      </c>
      <c r="F908" s="1204" t="s">
        <v>204</v>
      </c>
      <c r="G908" s="1204" t="s">
        <v>203</v>
      </c>
    </row>
    <row r="909" spans="1:7">
      <c r="A909" s="1203">
        <v>1168977651</v>
      </c>
      <c r="B909" s="1204" t="s">
        <v>1510</v>
      </c>
      <c r="C909" s="1204" t="s">
        <v>7</v>
      </c>
      <c r="D909" s="1204"/>
      <c r="E909" s="1204"/>
      <c r="F909" s="1204" t="s">
        <v>218</v>
      </c>
      <c r="G909" s="1204" t="s">
        <v>217</v>
      </c>
    </row>
    <row r="910" spans="1:7">
      <c r="A910" s="1203">
        <v>1168981596</v>
      </c>
      <c r="B910" s="1204" t="s">
        <v>523</v>
      </c>
      <c r="C910" s="1204" t="s">
        <v>367</v>
      </c>
      <c r="D910" s="1204" t="s">
        <v>373</v>
      </c>
      <c r="E910" s="1204" t="s">
        <v>123</v>
      </c>
      <c r="F910" s="1204" t="s">
        <v>214</v>
      </c>
      <c r="G910" s="1204" t="s">
        <v>213</v>
      </c>
    </row>
    <row r="911" spans="1:7">
      <c r="A911" s="1203">
        <v>1168981745</v>
      </c>
      <c r="B911" s="1204" t="s">
        <v>427</v>
      </c>
      <c r="C911" s="1204" t="s">
        <v>367</v>
      </c>
      <c r="D911" s="1204" t="s">
        <v>372</v>
      </c>
      <c r="E911" s="1204" t="s">
        <v>134</v>
      </c>
      <c r="F911" s="1204" t="s">
        <v>224</v>
      </c>
      <c r="G911" s="1204" t="s">
        <v>223</v>
      </c>
    </row>
    <row r="912" spans="1:7">
      <c r="A912" s="1203">
        <v>1169015022</v>
      </c>
      <c r="B912" s="1204" t="s">
        <v>1511</v>
      </c>
      <c r="C912" s="1204" t="s">
        <v>7</v>
      </c>
      <c r="D912" s="1204"/>
      <c r="E912" s="1204"/>
      <c r="F912" s="1204" t="s">
        <v>230</v>
      </c>
      <c r="G912" s="1204" t="s">
        <v>229</v>
      </c>
    </row>
    <row r="913" spans="1:7">
      <c r="A913" s="1203">
        <v>1169055812</v>
      </c>
      <c r="B913" s="1204" t="s">
        <v>483</v>
      </c>
      <c r="C913" s="1204" t="s">
        <v>367</v>
      </c>
      <c r="D913" s="1204" t="s">
        <v>373</v>
      </c>
      <c r="E913" s="1204" t="s">
        <v>123</v>
      </c>
      <c r="F913" s="1204" t="s">
        <v>204</v>
      </c>
      <c r="G913" s="1204" t="s">
        <v>203</v>
      </c>
    </row>
    <row r="914" spans="1:7">
      <c r="A914" s="1203">
        <v>1169083822</v>
      </c>
      <c r="B914" s="1204" t="s">
        <v>743</v>
      </c>
      <c r="C914" s="1204" t="s">
        <v>7</v>
      </c>
      <c r="D914" s="1204"/>
      <c r="E914" s="1204"/>
      <c r="F914" s="1204" t="s">
        <v>226</v>
      </c>
      <c r="G914" s="1204" t="s">
        <v>225</v>
      </c>
    </row>
    <row r="915" spans="1:7">
      <c r="A915" s="1203">
        <v>1169099828</v>
      </c>
      <c r="B915" s="1204" t="s">
        <v>415</v>
      </c>
      <c r="C915" s="1204" t="s">
        <v>369</v>
      </c>
      <c r="D915" s="1204" t="s">
        <v>371</v>
      </c>
      <c r="E915" s="1204" t="s">
        <v>131</v>
      </c>
      <c r="F915" s="1204" t="s">
        <v>204</v>
      </c>
      <c r="G915" s="1204" t="s">
        <v>203</v>
      </c>
    </row>
    <row r="916" spans="1:7">
      <c r="A916" s="1203">
        <v>1169102192</v>
      </c>
      <c r="B916" s="1204" t="s">
        <v>519</v>
      </c>
      <c r="C916" s="1204" t="s">
        <v>367</v>
      </c>
      <c r="D916" s="1204" t="s">
        <v>373</v>
      </c>
      <c r="E916" s="1204" t="s">
        <v>123</v>
      </c>
      <c r="F916" s="1204" t="s">
        <v>226</v>
      </c>
      <c r="G916" s="1204" t="s">
        <v>225</v>
      </c>
    </row>
    <row r="917" spans="1:7">
      <c r="A917" s="1203">
        <v>1169102283</v>
      </c>
      <c r="B917" s="1204" t="s">
        <v>1233</v>
      </c>
      <c r="C917" s="1204" t="s">
        <v>367</v>
      </c>
      <c r="D917" s="1204" t="s">
        <v>370</v>
      </c>
      <c r="E917" s="1204" t="s">
        <v>127</v>
      </c>
      <c r="F917" s="1204" t="s">
        <v>226</v>
      </c>
      <c r="G917" s="1204" t="s">
        <v>225</v>
      </c>
    </row>
    <row r="918" spans="1:7">
      <c r="A918" s="1203">
        <v>1169159416</v>
      </c>
      <c r="B918" s="1204" t="s">
        <v>1234</v>
      </c>
      <c r="C918" s="1204" t="s">
        <v>367</v>
      </c>
      <c r="D918" s="1204" t="s">
        <v>371</v>
      </c>
      <c r="E918" s="1204" t="s">
        <v>131</v>
      </c>
      <c r="F918" s="1204" t="s">
        <v>226</v>
      </c>
      <c r="G918" s="1204" t="s">
        <v>225</v>
      </c>
    </row>
    <row r="919" spans="1:7">
      <c r="A919" s="1203">
        <v>1169164309</v>
      </c>
      <c r="B919" s="1204" t="s">
        <v>485</v>
      </c>
      <c r="C919" s="1204" t="s">
        <v>367</v>
      </c>
      <c r="D919" s="1204" t="s">
        <v>371</v>
      </c>
      <c r="E919" s="1204" t="s">
        <v>131</v>
      </c>
      <c r="F919" s="1204" t="s">
        <v>226</v>
      </c>
      <c r="G919" s="1204" t="s">
        <v>225</v>
      </c>
    </row>
    <row r="920" spans="1:7">
      <c r="A920" s="1203">
        <v>1169287936</v>
      </c>
      <c r="B920" s="1204" t="s">
        <v>1235</v>
      </c>
      <c r="C920" s="1204" t="s">
        <v>367</v>
      </c>
      <c r="D920" s="1204" t="s">
        <v>371</v>
      </c>
      <c r="E920" s="1204" t="s">
        <v>131</v>
      </c>
      <c r="F920" s="1204" t="s">
        <v>226</v>
      </c>
      <c r="G920" s="1204" t="s">
        <v>225</v>
      </c>
    </row>
    <row r="921" spans="1:7">
      <c r="A921" s="1203">
        <v>1169295137</v>
      </c>
      <c r="B921" s="1204" t="s">
        <v>699</v>
      </c>
      <c r="C921" s="1204" t="s">
        <v>7</v>
      </c>
      <c r="D921" s="1204"/>
      <c r="E921" s="1204"/>
      <c r="F921" s="1204" t="s">
        <v>226</v>
      </c>
      <c r="G921" s="1204" t="s">
        <v>225</v>
      </c>
    </row>
    <row r="922" spans="1:7">
      <c r="A922" s="1203">
        <v>1169312205</v>
      </c>
      <c r="B922" s="1204" t="s">
        <v>495</v>
      </c>
      <c r="C922" s="1204" t="s">
        <v>367</v>
      </c>
      <c r="D922" s="1204" t="s">
        <v>373</v>
      </c>
      <c r="E922" s="1204" t="s">
        <v>123</v>
      </c>
      <c r="F922" s="1204" t="s">
        <v>226</v>
      </c>
      <c r="G922" s="1204" t="s">
        <v>225</v>
      </c>
    </row>
    <row r="923" spans="1:7">
      <c r="A923" s="1203">
        <v>1169319101</v>
      </c>
      <c r="B923" s="1204" t="s">
        <v>463</v>
      </c>
      <c r="C923" s="1204" t="s">
        <v>367</v>
      </c>
      <c r="D923" s="1204" t="s">
        <v>368</v>
      </c>
      <c r="E923" s="1204" t="s">
        <v>138</v>
      </c>
      <c r="F923" s="1204" t="s">
        <v>202</v>
      </c>
      <c r="G923" s="1204" t="s">
        <v>201</v>
      </c>
    </row>
    <row r="924" spans="1:7">
      <c r="A924" s="1203">
        <v>1169333250</v>
      </c>
      <c r="B924" s="1204" t="s">
        <v>690</v>
      </c>
      <c r="C924" s="1204" t="s">
        <v>7</v>
      </c>
      <c r="D924" s="1204"/>
      <c r="E924" s="1204"/>
      <c r="F924" s="1204" t="s">
        <v>226</v>
      </c>
      <c r="G924" s="1204" t="s">
        <v>225</v>
      </c>
    </row>
    <row r="925" spans="1:7">
      <c r="A925" s="1203">
        <v>1169383875</v>
      </c>
      <c r="B925" s="1204" t="s">
        <v>1512</v>
      </c>
      <c r="C925" s="1204" t="s">
        <v>7</v>
      </c>
      <c r="D925" s="1204"/>
      <c r="E925" s="1204"/>
      <c r="F925" s="1204" t="s">
        <v>226</v>
      </c>
      <c r="G925" s="1204" t="s">
        <v>225</v>
      </c>
    </row>
    <row r="926" spans="1:7">
      <c r="A926" s="1203">
        <v>1169403913</v>
      </c>
      <c r="B926" s="1204" t="s">
        <v>532</v>
      </c>
      <c r="C926" s="1204" t="s">
        <v>367</v>
      </c>
      <c r="D926" s="1204" t="s">
        <v>372</v>
      </c>
      <c r="E926" s="1204" t="s">
        <v>134</v>
      </c>
      <c r="F926" s="1204" t="s">
        <v>226</v>
      </c>
      <c r="G926" s="1204" t="s">
        <v>225</v>
      </c>
    </row>
    <row r="927" spans="1:7">
      <c r="A927" s="1203">
        <v>1169440881</v>
      </c>
      <c r="B927" s="1204" t="s">
        <v>744</v>
      </c>
      <c r="C927" s="1204" t="s">
        <v>7</v>
      </c>
      <c r="D927" s="1204"/>
      <c r="E927" s="1204"/>
      <c r="F927" s="1204" t="s">
        <v>226</v>
      </c>
      <c r="G927" s="1204" t="s">
        <v>225</v>
      </c>
    </row>
    <row r="928" spans="1:7">
      <c r="A928" s="1203">
        <v>1169449783</v>
      </c>
      <c r="B928" s="1204" t="s">
        <v>942</v>
      </c>
      <c r="C928" s="1204" t="s">
        <v>7</v>
      </c>
      <c r="D928" s="1204"/>
      <c r="E928" s="1204"/>
      <c r="F928" s="1204" t="s">
        <v>212</v>
      </c>
      <c r="G928" s="1204" t="s">
        <v>211</v>
      </c>
    </row>
    <row r="929" spans="1:7">
      <c r="A929" s="1203">
        <v>1169449874</v>
      </c>
      <c r="B929" s="1204" t="s">
        <v>521</v>
      </c>
      <c r="C929" s="1204" t="s">
        <v>367</v>
      </c>
      <c r="D929" s="1204" t="s">
        <v>411</v>
      </c>
      <c r="E929" s="1204" t="s">
        <v>101</v>
      </c>
      <c r="F929" s="1204" t="s">
        <v>204</v>
      </c>
      <c r="G929" s="1204" t="s">
        <v>203</v>
      </c>
    </row>
    <row r="930" spans="1:7">
      <c r="A930" s="1203">
        <v>1169457414</v>
      </c>
      <c r="B930" s="1204" t="s">
        <v>695</v>
      </c>
      <c r="C930" s="1204" t="s">
        <v>7</v>
      </c>
      <c r="D930" s="1204"/>
      <c r="E930" s="1204"/>
      <c r="F930" s="1204" t="s">
        <v>226</v>
      </c>
      <c r="G930" s="1204" t="s">
        <v>225</v>
      </c>
    </row>
    <row r="931" spans="1:7">
      <c r="A931" s="1203">
        <v>1169479616</v>
      </c>
      <c r="B931" s="1204" t="s">
        <v>1236</v>
      </c>
      <c r="C931" s="1204" t="s">
        <v>367</v>
      </c>
      <c r="D931" s="1204" t="s">
        <v>370</v>
      </c>
      <c r="E931" s="1204" t="s">
        <v>127</v>
      </c>
      <c r="F931" s="1204" t="s">
        <v>204</v>
      </c>
      <c r="G931" s="1204" t="s">
        <v>203</v>
      </c>
    </row>
    <row r="932" spans="1:7">
      <c r="A932" s="1203">
        <v>1169486595</v>
      </c>
      <c r="B932" s="1204" t="s">
        <v>1513</v>
      </c>
      <c r="C932" s="1204" t="s">
        <v>7</v>
      </c>
      <c r="D932" s="1204"/>
      <c r="E932" s="1204"/>
      <c r="F932" s="1204" t="s">
        <v>204</v>
      </c>
      <c r="G932" s="1204" t="s">
        <v>203</v>
      </c>
    </row>
    <row r="933" spans="1:7">
      <c r="A933" s="1203">
        <v>1169501773</v>
      </c>
      <c r="B933" s="1204" t="s">
        <v>720</v>
      </c>
      <c r="C933" s="1204" t="s">
        <v>367</v>
      </c>
      <c r="D933" s="1204" t="s">
        <v>374</v>
      </c>
      <c r="E933" s="1204" t="s">
        <v>102</v>
      </c>
      <c r="F933" s="1204" t="s">
        <v>226</v>
      </c>
      <c r="G933" s="1204" t="s">
        <v>225</v>
      </c>
    </row>
    <row r="934" spans="1:7">
      <c r="A934" s="1203">
        <v>1169506012</v>
      </c>
      <c r="B934" s="1204" t="s">
        <v>494</v>
      </c>
      <c r="C934" s="1204" t="s">
        <v>367</v>
      </c>
      <c r="D934" s="1204" t="s">
        <v>373</v>
      </c>
      <c r="E934" s="1204" t="s">
        <v>123</v>
      </c>
      <c r="F934" s="1204" t="s">
        <v>226</v>
      </c>
      <c r="G934" s="1204" t="s">
        <v>225</v>
      </c>
    </row>
    <row r="935" spans="1:7">
      <c r="A935" s="1203">
        <v>1169513646</v>
      </c>
      <c r="B935" s="1204" t="s">
        <v>1514</v>
      </c>
      <c r="C935" s="1204" t="s">
        <v>7</v>
      </c>
      <c r="D935" s="1204"/>
      <c r="E935" s="1204"/>
      <c r="F935" s="1204" t="s">
        <v>200</v>
      </c>
      <c r="G935" s="1204" t="s">
        <v>199</v>
      </c>
    </row>
    <row r="936" spans="1:7">
      <c r="A936" s="1203">
        <v>1169563823</v>
      </c>
      <c r="B936" s="1204" t="s">
        <v>1515</v>
      </c>
      <c r="C936" s="1204" t="s">
        <v>7</v>
      </c>
      <c r="D936" s="1204"/>
      <c r="E936" s="1204"/>
      <c r="F936" s="1204" t="s">
        <v>226</v>
      </c>
      <c r="G936" s="1204" t="s">
        <v>225</v>
      </c>
    </row>
    <row r="937" spans="1:7">
      <c r="A937" s="1203">
        <v>1169606911</v>
      </c>
      <c r="B937" s="1204" t="s">
        <v>482</v>
      </c>
      <c r="C937" s="1204" t="s">
        <v>7</v>
      </c>
      <c r="D937" s="1204"/>
      <c r="E937" s="1204"/>
      <c r="F937" s="1204" t="s">
        <v>226</v>
      </c>
      <c r="G937" s="1204" t="s">
        <v>225</v>
      </c>
    </row>
    <row r="938" spans="1:7">
      <c r="A938" s="1203">
        <v>1169613875</v>
      </c>
      <c r="B938" s="1204" t="s">
        <v>750</v>
      </c>
      <c r="C938" s="1204" t="s">
        <v>7</v>
      </c>
      <c r="D938" s="1204"/>
      <c r="E938" s="1204"/>
      <c r="F938" s="1204" t="s">
        <v>220</v>
      </c>
      <c r="G938" s="1204" t="s">
        <v>219</v>
      </c>
    </row>
    <row r="939" spans="1:7">
      <c r="A939" s="1203">
        <v>1169651909</v>
      </c>
      <c r="B939" s="1204" t="s">
        <v>1516</v>
      </c>
      <c r="C939" s="1204" t="s">
        <v>7</v>
      </c>
      <c r="D939" s="1204"/>
      <c r="E939" s="1204"/>
      <c r="F939" s="1204" t="s">
        <v>226</v>
      </c>
      <c r="G939" s="1204" t="s">
        <v>225</v>
      </c>
    </row>
    <row r="940" spans="1:7">
      <c r="A940" s="1203">
        <v>1169652014</v>
      </c>
      <c r="B940" s="1204" t="s">
        <v>783</v>
      </c>
      <c r="C940" s="1204" t="s">
        <v>7</v>
      </c>
      <c r="D940" s="1204"/>
      <c r="E940" s="1204"/>
      <c r="F940" s="1204" t="s">
        <v>226</v>
      </c>
      <c r="G940" s="1204" t="s">
        <v>225</v>
      </c>
    </row>
    <row r="941" spans="1:7">
      <c r="A941" s="1203">
        <v>1169663474</v>
      </c>
      <c r="B941" s="1204" t="s">
        <v>1517</v>
      </c>
      <c r="C941" s="1204" t="s">
        <v>7</v>
      </c>
      <c r="D941" s="1204"/>
      <c r="E941" s="1204"/>
      <c r="F941" s="1204" t="s">
        <v>226</v>
      </c>
      <c r="G941" s="1204" t="s">
        <v>225</v>
      </c>
    </row>
    <row r="942" spans="1:7">
      <c r="A942" s="1203">
        <v>1169666758</v>
      </c>
      <c r="B942" s="1204" t="s">
        <v>1518</v>
      </c>
      <c r="C942" s="1204" t="s">
        <v>7</v>
      </c>
      <c r="D942" s="1204"/>
      <c r="E942" s="1204"/>
      <c r="F942" s="1204" t="s">
        <v>220</v>
      </c>
      <c r="G942" s="1204" t="s">
        <v>219</v>
      </c>
    </row>
    <row r="943" spans="1:7">
      <c r="A943" s="1203">
        <v>1169714897</v>
      </c>
      <c r="B943" s="1204" t="s">
        <v>799</v>
      </c>
      <c r="C943" s="1204" t="s">
        <v>367</v>
      </c>
      <c r="D943" s="1204" t="s">
        <v>372</v>
      </c>
      <c r="E943" s="1204" t="s">
        <v>134</v>
      </c>
      <c r="F943" s="1204" t="s">
        <v>232</v>
      </c>
      <c r="G943" s="1204" t="s">
        <v>231</v>
      </c>
    </row>
    <row r="944" spans="1:7">
      <c r="A944" s="1203">
        <v>1169755908</v>
      </c>
      <c r="B944" s="1204" t="s">
        <v>1519</v>
      </c>
      <c r="C944" s="1204" t="s">
        <v>7</v>
      </c>
      <c r="D944" s="1204"/>
      <c r="E944" s="1204"/>
      <c r="F944" s="1204" t="s">
        <v>224</v>
      </c>
      <c r="G944" s="1204" t="s">
        <v>223</v>
      </c>
    </row>
    <row r="945" spans="1:7">
      <c r="A945" s="1203">
        <v>1169813772</v>
      </c>
      <c r="B945" s="1204" t="s">
        <v>1520</v>
      </c>
      <c r="C945" s="1204" t="s">
        <v>7</v>
      </c>
      <c r="D945" s="1204"/>
      <c r="E945" s="1204"/>
      <c r="F945" s="1204" t="s">
        <v>226</v>
      </c>
      <c r="G945" s="1204" t="s">
        <v>225</v>
      </c>
    </row>
    <row r="946" spans="1:7">
      <c r="A946" s="1203">
        <v>1169818755</v>
      </c>
      <c r="B946" s="1204" t="s">
        <v>1521</v>
      </c>
      <c r="C946" s="1204" t="s">
        <v>7</v>
      </c>
      <c r="D946" s="1204"/>
      <c r="E946" s="1204"/>
      <c r="F946" s="1204" t="s">
        <v>226</v>
      </c>
      <c r="G946" s="1204" t="s">
        <v>225</v>
      </c>
    </row>
    <row r="947" spans="1:7">
      <c r="A947" s="1203">
        <v>1169837227</v>
      </c>
      <c r="B947" s="1204" t="s">
        <v>762</v>
      </c>
      <c r="C947" s="1204" t="s">
        <v>367</v>
      </c>
      <c r="D947" s="1204" t="s">
        <v>370</v>
      </c>
      <c r="E947" s="1204" t="s">
        <v>127</v>
      </c>
      <c r="F947" s="1204" t="s">
        <v>226</v>
      </c>
      <c r="G947" s="1204" t="s">
        <v>225</v>
      </c>
    </row>
    <row r="948" spans="1:7">
      <c r="A948" s="1203">
        <v>1169850964</v>
      </c>
      <c r="B948" s="1204" t="s">
        <v>1522</v>
      </c>
      <c r="C948" s="1204" t="s">
        <v>7</v>
      </c>
      <c r="D948" s="1204"/>
      <c r="E948" s="1204"/>
      <c r="F948" s="1204" t="s">
        <v>226</v>
      </c>
      <c r="G948" s="1204" t="s">
        <v>225</v>
      </c>
    </row>
    <row r="949" spans="1:7">
      <c r="A949" s="1203">
        <v>1169893485</v>
      </c>
      <c r="B949" s="1204" t="s">
        <v>754</v>
      </c>
      <c r="C949" s="1204" t="s">
        <v>367</v>
      </c>
      <c r="D949" s="1204" t="s">
        <v>371</v>
      </c>
      <c r="E949" s="1204" t="s">
        <v>131</v>
      </c>
      <c r="F949" s="1204" t="s">
        <v>226</v>
      </c>
      <c r="G949" s="1204" t="s">
        <v>225</v>
      </c>
    </row>
    <row r="950" spans="1:7">
      <c r="A950" s="1203">
        <v>1169939411</v>
      </c>
      <c r="B950" s="1204" t="s">
        <v>1523</v>
      </c>
      <c r="C950" s="1204" t="s">
        <v>7</v>
      </c>
      <c r="D950" s="1204"/>
      <c r="E950" s="1204"/>
      <c r="F950" s="1204" t="s">
        <v>204</v>
      </c>
      <c r="G950" s="1204" t="s">
        <v>203</v>
      </c>
    </row>
    <row r="951" spans="1:7">
      <c r="A951" s="1203">
        <v>1169970309</v>
      </c>
      <c r="B951" s="1204" t="s">
        <v>527</v>
      </c>
      <c r="C951" s="1204" t="s">
        <v>367</v>
      </c>
      <c r="D951" s="1204" t="s">
        <v>371</v>
      </c>
      <c r="E951" s="1204" t="s">
        <v>131</v>
      </c>
      <c r="F951" s="1204" t="s">
        <v>226</v>
      </c>
      <c r="G951" s="1204" t="s">
        <v>225</v>
      </c>
    </row>
    <row r="952" spans="1:7">
      <c r="A952" s="1203">
        <v>1170054846</v>
      </c>
      <c r="B952" s="1204" t="s">
        <v>1237</v>
      </c>
      <c r="C952" s="1204" t="s">
        <v>367</v>
      </c>
      <c r="D952" s="1204" t="s">
        <v>370</v>
      </c>
      <c r="E952" s="1204" t="s">
        <v>127</v>
      </c>
      <c r="F952" s="1204" t="s">
        <v>226</v>
      </c>
      <c r="G952" s="1204" t="s">
        <v>225</v>
      </c>
    </row>
    <row r="953" spans="1:7">
      <c r="A953" s="1203">
        <v>1170071832</v>
      </c>
      <c r="B953" s="1204" t="s">
        <v>1524</v>
      </c>
      <c r="C953" s="1204" t="s">
        <v>7</v>
      </c>
      <c r="D953" s="1204"/>
      <c r="E953" s="1204"/>
      <c r="F953" s="1204" t="s">
        <v>224</v>
      </c>
      <c r="G953" s="1204" t="s">
        <v>223</v>
      </c>
    </row>
    <row r="954" spans="1:7">
      <c r="A954" s="1203">
        <v>1170092853</v>
      </c>
      <c r="B954" s="1204" t="s">
        <v>1525</v>
      </c>
      <c r="C954" s="1204" t="s">
        <v>7</v>
      </c>
      <c r="D954" s="1204"/>
      <c r="E954" s="1204"/>
      <c r="F954" s="1204" t="s">
        <v>204</v>
      </c>
      <c r="G954" s="1204" t="s">
        <v>203</v>
      </c>
    </row>
    <row r="955" spans="1:7">
      <c r="A955" s="1203">
        <v>1170105507</v>
      </c>
      <c r="B955" s="1204" t="s">
        <v>683</v>
      </c>
      <c r="C955" s="1204" t="s">
        <v>7</v>
      </c>
      <c r="D955" s="1204"/>
      <c r="E955" s="1204"/>
      <c r="F955" s="1204" t="s">
        <v>226</v>
      </c>
      <c r="G955" s="1204" t="s">
        <v>225</v>
      </c>
    </row>
    <row r="956" spans="1:7">
      <c r="A956" s="1203">
        <v>1170179767</v>
      </c>
      <c r="B956" s="1204" t="s">
        <v>522</v>
      </c>
      <c r="C956" s="1204" t="s">
        <v>367</v>
      </c>
      <c r="D956" s="1204" t="s">
        <v>373</v>
      </c>
      <c r="E956" s="1204" t="s">
        <v>123</v>
      </c>
      <c r="F956" s="1204" t="s">
        <v>226</v>
      </c>
      <c r="G956" s="1204" t="s">
        <v>225</v>
      </c>
    </row>
    <row r="957" spans="1:7">
      <c r="A957" s="1203">
        <v>1170212709</v>
      </c>
      <c r="B957" s="1204" t="s">
        <v>1526</v>
      </c>
      <c r="C957" s="1204" t="s">
        <v>7</v>
      </c>
      <c r="D957" s="1204"/>
      <c r="E957" s="1204"/>
      <c r="F957" s="1204" t="s">
        <v>204</v>
      </c>
      <c r="G957" s="1204" t="s">
        <v>203</v>
      </c>
    </row>
    <row r="958" spans="1:7">
      <c r="A958" s="1203">
        <v>1170259353</v>
      </c>
      <c r="B958" s="1204" t="s">
        <v>1238</v>
      </c>
      <c r="C958" s="1204" t="s">
        <v>367</v>
      </c>
      <c r="D958" s="1204" t="s">
        <v>371</v>
      </c>
      <c r="E958" s="1204" t="s">
        <v>131</v>
      </c>
      <c r="F958" s="1204" t="s">
        <v>212</v>
      </c>
      <c r="G958" s="1204" t="s">
        <v>211</v>
      </c>
    </row>
    <row r="959" spans="1:7">
      <c r="A959" s="1203">
        <v>1170284401</v>
      </c>
      <c r="B959" s="1204" t="s">
        <v>692</v>
      </c>
      <c r="C959" s="1204" t="s">
        <v>7</v>
      </c>
      <c r="D959" s="1204"/>
      <c r="E959" s="1204"/>
      <c r="F959" s="1204" t="s">
        <v>210</v>
      </c>
      <c r="G959" s="1204" t="s">
        <v>209</v>
      </c>
    </row>
    <row r="960" spans="1:7">
      <c r="A960" s="1203">
        <v>1170307152</v>
      </c>
      <c r="B960" s="1204" t="s">
        <v>1527</v>
      </c>
      <c r="C960" s="1204" t="s">
        <v>7</v>
      </c>
      <c r="D960" s="1204"/>
      <c r="E960" s="1204"/>
      <c r="F960" s="1204" t="s">
        <v>204</v>
      </c>
      <c r="G960" s="1204" t="s">
        <v>203</v>
      </c>
    </row>
    <row r="961" spans="1:7">
      <c r="A961" s="1203">
        <v>1170311451</v>
      </c>
      <c r="B961" s="1204" t="s">
        <v>1528</v>
      </c>
      <c r="C961" s="1204" t="s">
        <v>7</v>
      </c>
      <c r="D961" s="1204"/>
      <c r="E961" s="1204"/>
      <c r="F961" s="1204" t="s">
        <v>220</v>
      </c>
      <c r="G961" s="1204" t="s">
        <v>219</v>
      </c>
    </row>
    <row r="962" spans="1:7">
      <c r="A962" s="1203">
        <v>1170311626</v>
      </c>
      <c r="B962" s="1204" t="s">
        <v>631</v>
      </c>
      <c r="C962" s="1204" t="s">
        <v>369</v>
      </c>
      <c r="D962" s="1204" t="s">
        <v>373</v>
      </c>
      <c r="E962" s="1204" t="s">
        <v>123</v>
      </c>
      <c r="F962" s="1204" t="s">
        <v>226</v>
      </c>
      <c r="G962" s="1204" t="s">
        <v>225</v>
      </c>
    </row>
    <row r="963" spans="1:7">
      <c r="A963" s="1203">
        <v>1170322045</v>
      </c>
      <c r="B963" s="1204" t="s">
        <v>1529</v>
      </c>
      <c r="C963" s="1204" t="s">
        <v>7</v>
      </c>
      <c r="D963" s="1204"/>
      <c r="E963" s="1204"/>
      <c r="F963" s="1204" t="s">
        <v>226</v>
      </c>
      <c r="G963" s="1204" t="s">
        <v>225</v>
      </c>
    </row>
    <row r="964" spans="1:7">
      <c r="A964" s="1203">
        <v>1170330394</v>
      </c>
      <c r="B964" s="1204" t="s">
        <v>496</v>
      </c>
      <c r="C964" s="1204" t="s">
        <v>367</v>
      </c>
      <c r="D964" s="1204" t="s">
        <v>371</v>
      </c>
      <c r="E964" s="1204" t="s">
        <v>131</v>
      </c>
      <c r="F964" s="1204" t="s">
        <v>226</v>
      </c>
      <c r="G964" s="1204" t="s">
        <v>225</v>
      </c>
    </row>
    <row r="965" spans="1:7">
      <c r="A965" s="1203">
        <v>1170395041</v>
      </c>
      <c r="B965" s="1204" t="s">
        <v>458</v>
      </c>
      <c r="C965" s="1204" t="s">
        <v>367</v>
      </c>
      <c r="D965" s="1204" t="s">
        <v>368</v>
      </c>
      <c r="E965" s="1204" t="s">
        <v>138</v>
      </c>
      <c r="F965" s="1204" t="s">
        <v>226</v>
      </c>
      <c r="G965" s="1204" t="s">
        <v>225</v>
      </c>
    </row>
    <row r="966" spans="1:7">
      <c r="A966" s="1203">
        <v>1170412580</v>
      </c>
      <c r="B966" s="1204" t="s">
        <v>1530</v>
      </c>
      <c r="C966" s="1204" t="s">
        <v>7</v>
      </c>
      <c r="D966" s="1204"/>
      <c r="E966" s="1204"/>
      <c r="F966" s="1204" t="s">
        <v>226</v>
      </c>
      <c r="G966" s="1204" t="s">
        <v>225</v>
      </c>
    </row>
    <row r="967" spans="1:7">
      <c r="A967" s="1203">
        <v>1170429360</v>
      </c>
      <c r="B967" s="1204" t="s">
        <v>722</v>
      </c>
      <c r="C967" s="1204" t="s">
        <v>367</v>
      </c>
      <c r="D967" s="1204" t="s">
        <v>371</v>
      </c>
      <c r="E967" s="1204" t="s">
        <v>131</v>
      </c>
      <c r="F967" s="1204" t="s">
        <v>210</v>
      </c>
      <c r="G967" s="1204" t="s">
        <v>209</v>
      </c>
    </row>
    <row r="968" spans="1:7">
      <c r="A968" s="1203">
        <v>1170458682</v>
      </c>
      <c r="B968" s="1204" t="s">
        <v>1531</v>
      </c>
      <c r="C968" s="1204" t="s">
        <v>7</v>
      </c>
      <c r="D968" s="1204"/>
      <c r="E968" s="1204"/>
      <c r="F968" s="1204" t="s">
        <v>218</v>
      </c>
      <c r="G968" s="1204" t="s">
        <v>217</v>
      </c>
    </row>
    <row r="969" spans="1:7">
      <c r="A969" s="1203">
        <v>1170476122</v>
      </c>
      <c r="B969" s="1204" t="s">
        <v>1239</v>
      </c>
      <c r="C969" s="1204" t="s">
        <v>367</v>
      </c>
      <c r="D969" s="1204" t="s">
        <v>373</v>
      </c>
      <c r="E969" s="1204" t="s">
        <v>123</v>
      </c>
      <c r="F969" s="1204" t="s">
        <v>226</v>
      </c>
      <c r="G969" s="1204" t="s">
        <v>225</v>
      </c>
    </row>
    <row r="970" spans="1:7">
      <c r="A970" s="1203">
        <v>1170519335</v>
      </c>
      <c r="B970" s="1204" t="s">
        <v>1532</v>
      </c>
      <c r="C970" s="1204" t="s">
        <v>7</v>
      </c>
      <c r="D970" s="1204"/>
      <c r="E970" s="1204"/>
      <c r="F970" s="1204" t="s">
        <v>208</v>
      </c>
      <c r="G970" s="1204" t="s">
        <v>207</v>
      </c>
    </row>
    <row r="971" spans="1:7">
      <c r="A971" s="1203">
        <v>1170589312</v>
      </c>
      <c r="B971" s="1204" t="s">
        <v>1533</v>
      </c>
      <c r="C971" s="1204" t="s">
        <v>7</v>
      </c>
      <c r="D971" s="1204"/>
      <c r="E971" s="1204"/>
      <c r="F971" s="1204" t="s">
        <v>212</v>
      </c>
      <c r="G971" s="1204" t="s">
        <v>211</v>
      </c>
    </row>
    <row r="972" spans="1:7">
      <c r="A972" s="1203">
        <v>1170622147</v>
      </c>
      <c r="B972" s="1204" t="s">
        <v>1534</v>
      </c>
      <c r="C972" s="1204" t="s">
        <v>7</v>
      </c>
      <c r="D972" s="1204"/>
      <c r="E972" s="1204"/>
      <c r="F972" s="1204" t="s">
        <v>226</v>
      </c>
      <c r="G972" s="1204" t="s">
        <v>225</v>
      </c>
    </row>
    <row r="973" spans="1:7">
      <c r="A973" s="1203">
        <v>1170631676</v>
      </c>
      <c r="B973" s="1204" t="s">
        <v>899</v>
      </c>
      <c r="C973" s="1204" t="s">
        <v>7</v>
      </c>
      <c r="D973" s="1204"/>
      <c r="E973" s="1204"/>
      <c r="F973" s="1204" t="s">
        <v>218</v>
      </c>
      <c r="G973" s="1204" t="s">
        <v>217</v>
      </c>
    </row>
    <row r="974" spans="1:7">
      <c r="A974" s="1203">
        <v>1170646567</v>
      </c>
      <c r="B974" s="1204" t="s">
        <v>1240</v>
      </c>
      <c r="C974" s="1204" t="s">
        <v>367</v>
      </c>
      <c r="D974" s="1204" t="s">
        <v>368</v>
      </c>
      <c r="E974" s="1204" t="s">
        <v>138</v>
      </c>
      <c r="F974" s="1204" t="s">
        <v>226</v>
      </c>
      <c r="G974" s="1204" t="s">
        <v>225</v>
      </c>
    </row>
    <row r="975" spans="1:7">
      <c r="A975" s="1203">
        <v>1170687090</v>
      </c>
      <c r="B975" s="1204" t="s">
        <v>1535</v>
      </c>
      <c r="C975" s="1204" t="s">
        <v>7</v>
      </c>
      <c r="D975" s="1204"/>
      <c r="E975" s="1204"/>
      <c r="F975" s="1204" t="s">
        <v>226</v>
      </c>
      <c r="G975" s="1204" t="s">
        <v>225</v>
      </c>
    </row>
    <row r="976" spans="1:7">
      <c r="A976" s="1203">
        <v>1170692785</v>
      </c>
      <c r="B976" s="1204" t="s">
        <v>529</v>
      </c>
      <c r="C976" s="1204" t="s">
        <v>367</v>
      </c>
      <c r="D976" s="1204" t="s">
        <v>370</v>
      </c>
      <c r="E976" s="1204" t="s">
        <v>127</v>
      </c>
      <c r="F976" s="1204" t="s">
        <v>226</v>
      </c>
      <c r="G976" s="1204" t="s">
        <v>225</v>
      </c>
    </row>
    <row r="977" spans="1:7">
      <c r="A977" s="1203">
        <v>1170699863</v>
      </c>
      <c r="B977" s="1204" t="s">
        <v>490</v>
      </c>
      <c r="C977" s="1204" t="s">
        <v>367</v>
      </c>
      <c r="D977" s="1204" t="s">
        <v>371</v>
      </c>
      <c r="E977" s="1204" t="s">
        <v>131</v>
      </c>
      <c r="F977" s="1204" t="s">
        <v>226</v>
      </c>
      <c r="G977" s="1204" t="s">
        <v>225</v>
      </c>
    </row>
    <row r="978" spans="1:7">
      <c r="A978" s="1203">
        <v>1170716766</v>
      </c>
      <c r="B978" s="1204" t="s">
        <v>1536</v>
      </c>
      <c r="C978" s="1204" t="s">
        <v>7</v>
      </c>
      <c r="D978" s="1204"/>
      <c r="E978" s="1204"/>
      <c r="F978" s="1204" t="s">
        <v>226</v>
      </c>
      <c r="G978" s="1204" t="s">
        <v>225</v>
      </c>
    </row>
    <row r="979" spans="1:7">
      <c r="A979" s="1203">
        <v>1170733860</v>
      </c>
      <c r="B979" s="1204" t="s">
        <v>1537</v>
      </c>
      <c r="C979" s="1204" t="s">
        <v>7</v>
      </c>
      <c r="D979" s="1204"/>
      <c r="E979" s="1204"/>
      <c r="F979" s="1204" t="s">
        <v>224</v>
      </c>
      <c r="G979" s="1204" t="s">
        <v>223</v>
      </c>
    </row>
    <row r="980" spans="1:7">
      <c r="A980" s="1203">
        <v>1170737234</v>
      </c>
      <c r="B980" s="1204" t="s">
        <v>709</v>
      </c>
      <c r="C980" s="1204" t="s">
        <v>7</v>
      </c>
      <c r="D980" s="1204"/>
      <c r="E980" s="1204"/>
      <c r="F980" s="1204" t="s">
        <v>212</v>
      </c>
      <c r="G980" s="1204" t="s">
        <v>211</v>
      </c>
    </row>
    <row r="981" spans="1:7">
      <c r="A981" s="1203">
        <v>1170749833</v>
      </c>
      <c r="B981" s="1204" t="s">
        <v>1538</v>
      </c>
      <c r="C981" s="1204" t="s">
        <v>7</v>
      </c>
      <c r="D981" s="1204"/>
      <c r="E981" s="1204"/>
      <c r="F981" s="1204" t="s">
        <v>226</v>
      </c>
      <c r="G981" s="1204" t="s">
        <v>225</v>
      </c>
    </row>
    <row r="982" spans="1:7">
      <c r="A982" s="1203">
        <v>1170798160</v>
      </c>
      <c r="B982" s="1204" t="s">
        <v>1539</v>
      </c>
      <c r="C982" s="1204" t="s">
        <v>7</v>
      </c>
      <c r="D982" s="1204"/>
      <c r="E982" s="1204"/>
      <c r="F982" s="1204" t="s">
        <v>222</v>
      </c>
      <c r="G982" s="1204" t="s">
        <v>221</v>
      </c>
    </row>
    <row r="983" spans="1:7">
      <c r="A983" s="1203">
        <v>1170812359</v>
      </c>
      <c r="B983" s="1204" t="s">
        <v>327</v>
      </c>
      <c r="C983" s="1204" t="s">
        <v>367</v>
      </c>
      <c r="D983" s="1204" t="s">
        <v>368</v>
      </c>
      <c r="E983" s="1204" t="s">
        <v>138</v>
      </c>
      <c r="F983" s="1204" t="s">
        <v>212</v>
      </c>
      <c r="G983" s="1204" t="s">
        <v>211</v>
      </c>
    </row>
    <row r="984" spans="1:7">
      <c r="A984" s="1203">
        <v>1170823794</v>
      </c>
      <c r="B984" s="1204" t="s">
        <v>1540</v>
      </c>
      <c r="C984" s="1204" t="s">
        <v>7</v>
      </c>
      <c r="D984" s="1204"/>
      <c r="E984" s="1204"/>
      <c r="F984" s="1204" t="s">
        <v>232</v>
      </c>
      <c r="G984" s="1204" t="s">
        <v>231</v>
      </c>
    </row>
    <row r="985" spans="1:7">
      <c r="A985" s="1203">
        <v>1170854229</v>
      </c>
      <c r="B985" s="1204" t="s">
        <v>825</v>
      </c>
      <c r="C985" s="1204" t="s">
        <v>367</v>
      </c>
      <c r="D985" s="1204" t="s">
        <v>823</v>
      </c>
      <c r="E985" s="1204" t="s">
        <v>233</v>
      </c>
      <c r="F985" s="1204" t="s">
        <v>226</v>
      </c>
      <c r="G985" s="1204" t="s">
        <v>225</v>
      </c>
    </row>
    <row r="986" spans="1:7">
      <c r="A986" s="1203">
        <v>1170855721</v>
      </c>
      <c r="B986" s="1204" t="s">
        <v>1541</v>
      </c>
      <c r="C986" s="1204" t="s">
        <v>7</v>
      </c>
      <c r="D986" s="1204"/>
      <c r="E986" s="1204"/>
      <c r="F986" s="1204" t="s">
        <v>226</v>
      </c>
      <c r="G986" s="1204" t="s">
        <v>225</v>
      </c>
    </row>
    <row r="987" spans="1:7">
      <c r="A987" s="1203">
        <v>1170858048</v>
      </c>
      <c r="B987" s="1204" t="s">
        <v>1542</v>
      </c>
      <c r="C987" s="1204" t="s">
        <v>7</v>
      </c>
      <c r="D987" s="1204"/>
      <c r="E987" s="1204"/>
      <c r="F987" s="1204" t="s">
        <v>226</v>
      </c>
      <c r="G987" s="1204" t="s">
        <v>225</v>
      </c>
    </row>
    <row r="988" spans="1:7">
      <c r="A988" s="1203">
        <v>1170867130</v>
      </c>
      <c r="B988" s="1204" t="s">
        <v>507</v>
      </c>
      <c r="C988" s="1204" t="s">
        <v>367</v>
      </c>
      <c r="D988" s="1204" t="s">
        <v>370</v>
      </c>
      <c r="E988" s="1204" t="s">
        <v>127</v>
      </c>
      <c r="F988" s="1204" t="s">
        <v>226</v>
      </c>
      <c r="G988" s="1204" t="s">
        <v>225</v>
      </c>
    </row>
    <row r="989" spans="1:7">
      <c r="A989" s="1203">
        <v>1170894381</v>
      </c>
      <c r="B989" s="1204" t="s">
        <v>1543</v>
      </c>
      <c r="C989" s="1204" t="s">
        <v>7</v>
      </c>
      <c r="D989" s="1204"/>
      <c r="E989" s="1204"/>
      <c r="F989" s="1204" t="s">
        <v>226</v>
      </c>
      <c r="G989" s="1204" t="s">
        <v>225</v>
      </c>
    </row>
    <row r="990" spans="1:7">
      <c r="A990" s="1203">
        <v>1170916515</v>
      </c>
      <c r="B990" s="1204" t="s">
        <v>1544</v>
      </c>
      <c r="C990" s="1204" t="s">
        <v>7</v>
      </c>
      <c r="D990" s="1204"/>
      <c r="E990" s="1204"/>
      <c r="F990" s="1204" t="s">
        <v>226</v>
      </c>
      <c r="G990" s="1204" t="s">
        <v>225</v>
      </c>
    </row>
    <row r="991" spans="1:7">
      <c r="A991" s="1203">
        <v>1170939632</v>
      </c>
      <c r="B991" s="1204" t="s">
        <v>1241</v>
      </c>
      <c r="C991" s="1204" t="s">
        <v>367</v>
      </c>
      <c r="D991" s="1204" t="s">
        <v>368</v>
      </c>
      <c r="E991" s="1204" t="s">
        <v>138</v>
      </c>
      <c r="F991" s="1204" t="s">
        <v>204</v>
      </c>
      <c r="G991" s="1204" t="s">
        <v>203</v>
      </c>
    </row>
    <row r="992" spans="1:7">
      <c r="A992" s="1203">
        <v>1170950431</v>
      </c>
      <c r="B992" s="1204" t="s">
        <v>328</v>
      </c>
      <c r="C992" s="1204" t="s">
        <v>367</v>
      </c>
      <c r="D992" s="1204" t="s">
        <v>368</v>
      </c>
      <c r="E992" s="1204" t="s">
        <v>138</v>
      </c>
      <c r="F992" s="1204" t="s">
        <v>204</v>
      </c>
      <c r="G992" s="1204" t="s">
        <v>203</v>
      </c>
    </row>
    <row r="993" spans="1:7">
      <c r="A993" s="1203">
        <v>1170992599</v>
      </c>
      <c r="B993" s="1204" t="s">
        <v>1545</v>
      </c>
      <c r="C993" s="1204" t="s">
        <v>7</v>
      </c>
      <c r="D993" s="1204"/>
      <c r="E993" s="1204"/>
      <c r="F993" s="1204" t="s">
        <v>226</v>
      </c>
      <c r="G993" s="1204" t="s">
        <v>225</v>
      </c>
    </row>
    <row r="994" spans="1:7">
      <c r="A994" s="1203">
        <v>1171036172</v>
      </c>
      <c r="B994" s="1204" t="s">
        <v>1546</v>
      </c>
      <c r="C994" s="1204" t="s">
        <v>7</v>
      </c>
      <c r="D994" s="1204"/>
      <c r="E994" s="1204"/>
      <c r="F994" s="1204" t="s">
        <v>204</v>
      </c>
      <c r="G994" s="1204" t="s">
        <v>203</v>
      </c>
    </row>
    <row r="995" spans="1:7">
      <c r="A995" s="1203">
        <v>1171036180</v>
      </c>
      <c r="B995" s="1204" t="s">
        <v>1547</v>
      </c>
      <c r="C995" s="1204" t="s">
        <v>7</v>
      </c>
      <c r="D995" s="1204"/>
      <c r="E995" s="1204"/>
      <c r="F995" s="1204" t="s">
        <v>226</v>
      </c>
      <c r="G995" s="1204" t="s">
        <v>225</v>
      </c>
    </row>
    <row r="996" spans="1:7">
      <c r="A996" s="1203">
        <v>1171077101</v>
      </c>
      <c r="B996" s="1204" t="s">
        <v>1242</v>
      </c>
      <c r="C996" s="1204" t="s">
        <v>367</v>
      </c>
      <c r="D996" s="1204" t="s">
        <v>368</v>
      </c>
      <c r="E996" s="1204" t="s">
        <v>138</v>
      </c>
      <c r="F996" s="1204" t="s">
        <v>226</v>
      </c>
      <c r="G996" s="1204" t="s">
        <v>225</v>
      </c>
    </row>
    <row r="997" spans="1:7">
      <c r="A997" s="1203">
        <v>1171111991</v>
      </c>
      <c r="B997" s="1204" t="s">
        <v>1548</v>
      </c>
      <c r="C997" s="1204" t="s">
        <v>7</v>
      </c>
      <c r="D997" s="1204"/>
      <c r="E997" s="1204"/>
      <c r="F997" s="1204" t="s">
        <v>226</v>
      </c>
      <c r="G997" s="1204" t="s">
        <v>225</v>
      </c>
    </row>
    <row r="998" spans="1:7">
      <c r="A998" s="1203">
        <v>1171119630</v>
      </c>
      <c r="B998" s="1204" t="s">
        <v>1549</v>
      </c>
      <c r="C998" s="1204" t="s">
        <v>7</v>
      </c>
      <c r="D998" s="1204"/>
      <c r="E998" s="1204"/>
      <c r="F998" s="1204" t="s">
        <v>230</v>
      </c>
      <c r="G998" s="1204" t="s">
        <v>229</v>
      </c>
    </row>
    <row r="999" spans="1:7">
      <c r="A999" s="1203">
        <v>1171141147</v>
      </c>
      <c r="B999" s="1204" t="s">
        <v>736</v>
      </c>
      <c r="C999" s="1204" t="s">
        <v>7</v>
      </c>
      <c r="D999" s="1204"/>
      <c r="E999" s="1204"/>
      <c r="F999" s="1204" t="s">
        <v>226</v>
      </c>
      <c r="G999" s="1204" t="s">
        <v>225</v>
      </c>
    </row>
    <row r="1000" spans="1:7">
      <c r="A1000" s="1203">
        <v>1171169601</v>
      </c>
      <c r="B1000" s="1204" t="s">
        <v>518</v>
      </c>
      <c r="C1000" s="1204" t="s">
        <v>367</v>
      </c>
      <c r="D1000" s="1204" t="s">
        <v>371</v>
      </c>
      <c r="E1000" s="1204" t="s">
        <v>131</v>
      </c>
      <c r="F1000" s="1204" t="s">
        <v>204</v>
      </c>
      <c r="G1000" s="1204" t="s">
        <v>203</v>
      </c>
    </row>
    <row r="1001" spans="1:7">
      <c r="A1001" s="1203">
        <v>1171216550</v>
      </c>
      <c r="B1001" s="1204" t="s">
        <v>1550</v>
      </c>
      <c r="C1001" s="1204" t="s">
        <v>7</v>
      </c>
      <c r="D1001" s="1204"/>
      <c r="E1001" s="1204"/>
      <c r="F1001" s="1204" t="s">
        <v>226</v>
      </c>
      <c r="G1001" s="1204" t="s">
        <v>225</v>
      </c>
    </row>
    <row r="1002" spans="1:7">
      <c r="A1002" s="1203">
        <v>1171225866</v>
      </c>
      <c r="B1002" s="1204" t="s">
        <v>1243</v>
      </c>
      <c r="C1002" s="1204" t="s">
        <v>367</v>
      </c>
      <c r="D1002" s="1204" t="s">
        <v>371</v>
      </c>
      <c r="E1002" s="1204" t="s">
        <v>131</v>
      </c>
      <c r="F1002" s="1204" t="s">
        <v>204</v>
      </c>
      <c r="G1002" s="1204" t="s">
        <v>203</v>
      </c>
    </row>
    <row r="1003" spans="1:7">
      <c r="A1003" s="1203">
        <v>1171248033</v>
      </c>
      <c r="B1003" s="1204" t="s">
        <v>497</v>
      </c>
      <c r="C1003" s="1204" t="s">
        <v>367</v>
      </c>
      <c r="D1003" s="1204" t="s">
        <v>371</v>
      </c>
      <c r="E1003" s="1204" t="s">
        <v>131</v>
      </c>
      <c r="F1003" s="1204" t="s">
        <v>226</v>
      </c>
      <c r="G1003" s="1204" t="s">
        <v>225</v>
      </c>
    </row>
    <row r="1004" spans="1:7">
      <c r="A1004" s="1203">
        <v>1171273072</v>
      </c>
      <c r="B1004" s="1204" t="s">
        <v>1551</v>
      </c>
      <c r="C1004" s="1204" t="s">
        <v>7</v>
      </c>
      <c r="D1004" s="1204"/>
      <c r="E1004" s="1204"/>
      <c r="F1004" s="1204" t="s">
        <v>226</v>
      </c>
      <c r="G1004" s="1204" t="s">
        <v>225</v>
      </c>
    </row>
    <row r="1005" spans="1:7">
      <c r="A1005" s="1203">
        <v>1171281935</v>
      </c>
      <c r="B1005" s="1204" t="s">
        <v>733</v>
      </c>
      <c r="C1005" s="1204" t="s">
        <v>7</v>
      </c>
      <c r="D1005" s="1204"/>
      <c r="E1005" s="1204"/>
      <c r="F1005" s="1204" t="s">
        <v>226</v>
      </c>
      <c r="G1005" s="1204" t="s">
        <v>225</v>
      </c>
    </row>
    <row r="1006" spans="1:7">
      <c r="A1006" s="1203">
        <v>1171302566</v>
      </c>
      <c r="B1006" s="1204" t="s">
        <v>1552</v>
      </c>
      <c r="C1006" s="1204" t="s">
        <v>7</v>
      </c>
      <c r="D1006" s="1204"/>
      <c r="E1006" s="1204"/>
      <c r="F1006" s="1204" t="s">
        <v>204</v>
      </c>
      <c r="G1006" s="1204" t="s">
        <v>203</v>
      </c>
    </row>
    <row r="1007" spans="1:7">
      <c r="A1007" s="1203">
        <v>1171332811</v>
      </c>
      <c r="B1007" s="1204" t="s">
        <v>488</v>
      </c>
      <c r="C1007" s="1204" t="s">
        <v>367</v>
      </c>
      <c r="D1007" s="1204" t="s">
        <v>373</v>
      </c>
      <c r="E1007" s="1204" t="s">
        <v>123</v>
      </c>
      <c r="F1007" s="1204" t="s">
        <v>226</v>
      </c>
      <c r="G1007" s="1204" t="s">
        <v>225</v>
      </c>
    </row>
    <row r="1008" spans="1:7">
      <c r="A1008" s="1203">
        <v>1171357255</v>
      </c>
      <c r="B1008" s="1204" t="s">
        <v>1277</v>
      </c>
      <c r="C1008" s="1204" t="s">
        <v>7</v>
      </c>
      <c r="D1008" s="1204"/>
      <c r="E1008" s="1204"/>
      <c r="F1008" s="1204" t="s">
        <v>226</v>
      </c>
      <c r="G1008" s="1204" t="s">
        <v>225</v>
      </c>
    </row>
    <row r="1009" spans="1:7">
      <c r="A1009" s="1203">
        <v>1171398572</v>
      </c>
      <c r="B1009" s="1204" t="s">
        <v>1244</v>
      </c>
      <c r="C1009" s="1204" t="s">
        <v>367</v>
      </c>
      <c r="D1009" s="1204" t="s">
        <v>371</v>
      </c>
      <c r="E1009" s="1204" t="s">
        <v>131</v>
      </c>
      <c r="F1009" s="1204" t="s">
        <v>226</v>
      </c>
      <c r="G1009" s="1204" t="s">
        <v>225</v>
      </c>
    </row>
    <row r="1010" spans="1:7">
      <c r="A1010" s="1203">
        <v>1171412712</v>
      </c>
      <c r="B1010" s="1204" t="s">
        <v>868</v>
      </c>
      <c r="C1010" s="1204" t="s">
        <v>367</v>
      </c>
      <c r="D1010" s="1204" t="s">
        <v>823</v>
      </c>
      <c r="E1010" s="1204" t="s">
        <v>233</v>
      </c>
      <c r="F1010" s="1204" t="s">
        <v>226</v>
      </c>
      <c r="G1010" s="1204" t="s">
        <v>225</v>
      </c>
    </row>
    <row r="1011" spans="1:7">
      <c r="A1011" s="1203">
        <v>1171435333</v>
      </c>
      <c r="B1011" s="1204" t="s">
        <v>1553</v>
      </c>
      <c r="C1011" s="1204" t="s">
        <v>7</v>
      </c>
      <c r="D1011" s="1204"/>
      <c r="E1011" s="1204"/>
      <c r="F1011" s="1204" t="s">
        <v>226</v>
      </c>
      <c r="G1011" s="1204" t="s">
        <v>225</v>
      </c>
    </row>
    <row r="1012" spans="1:7">
      <c r="A1012" s="1203">
        <v>1171448534</v>
      </c>
      <c r="B1012" s="1204" t="s">
        <v>547</v>
      </c>
      <c r="C1012" s="1204" t="s">
        <v>367</v>
      </c>
      <c r="D1012" s="1204" t="s">
        <v>370</v>
      </c>
      <c r="E1012" s="1204" t="s">
        <v>127</v>
      </c>
      <c r="F1012" s="1204" t="s">
        <v>226</v>
      </c>
      <c r="G1012" s="1204" t="s">
        <v>225</v>
      </c>
    </row>
    <row r="1013" spans="1:7">
      <c r="A1013" s="1203">
        <v>1171452106</v>
      </c>
      <c r="B1013" s="1204" t="s">
        <v>1245</v>
      </c>
      <c r="C1013" s="1204" t="s">
        <v>367</v>
      </c>
      <c r="D1013" s="1204" t="s">
        <v>820</v>
      </c>
      <c r="E1013" s="1204" t="s">
        <v>137</v>
      </c>
      <c r="F1013" s="1204" t="s">
        <v>226</v>
      </c>
      <c r="G1013" s="1204" t="s">
        <v>225</v>
      </c>
    </row>
    <row r="1014" spans="1:7">
      <c r="A1014" s="1203">
        <v>1171452163</v>
      </c>
      <c r="B1014" s="1204" t="s">
        <v>892</v>
      </c>
      <c r="C1014" s="1204" t="s">
        <v>7</v>
      </c>
      <c r="D1014" s="1204"/>
      <c r="E1014" s="1204"/>
      <c r="F1014" s="1204" t="s">
        <v>230</v>
      </c>
      <c r="G1014" s="1204" t="s">
        <v>229</v>
      </c>
    </row>
    <row r="1015" spans="1:7">
      <c r="A1015" s="1203">
        <v>1171464101</v>
      </c>
      <c r="B1015" s="1204" t="s">
        <v>1554</v>
      </c>
      <c r="C1015" s="1204" t="s">
        <v>7</v>
      </c>
      <c r="D1015" s="1204"/>
      <c r="E1015" s="1204"/>
      <c r="F1015" s="1204" t="s">
        <v>226</v>
      </c>
      <c r="G1015" s="1204" t="s">
        <v>225</v>
      </c>
    </row>
    <row r="1016" spans="1:7">
      <c r="A1016" s="1203">
        <v>1171488787</v>
      </c>
      <c r="B1016" s="1204" t="s">
        <v>1555</v>
      </c>
      <c r="C1016" s="1204" t="s">
        <v>7</v>
      </c>
      <c r="D1016" s="1204"/>
      <c r="E1016" s="1204"/>
      <c r="F1016" s="1204" t="s">
        <v>226</v>
      </c>
      <c r="G1016" s="1204" t="s">
        <v>225</v>
      </c>
    </row>
    <row r="1017" spans="1:7">
      <c r="A1017" s="1203">
        <v>1171499735</v>
      </c>
      <c r="B1017" s="1204" t="s">
        <v>1556</v>
      </c>
      <c r="C1017" s="1204" t="s">
        <v>7</v>
      </c>
      <c r="D1017" s="1204"/>
      <c r="E1017" s="1204"/>
      <c r="F1017" s="1204" t="s">
        <v>226</v>
      </c>
      <c r="G1017" s="1204" t="s">
        <v>225</v>
      </c>
    </row>
    <row r="1018" spans="1:7">
      <c r="A1018" s="1203">
        <v>1171541924</v>
      </c>
      <c r="B1018" s="1204" t="s">
        <v>1557</v>
      </c>
      <c r="C1018" s="1204" t="s">
        <v>7</v>
      </c>
      <c r="D1018" s="1204"/>
      <c r="E1018" s="1204"/>
      <c r="F1018" s="1204" t="s">
        <v>226</v>
      </c>
      <c r="G1018" s="1204" t="s">
        <v>225</v>
      </c>
    </row>
    <row r="1019" spans="1:7">
      <c r="A1019" s="1203">
        <v>1171573380</v>
      </c>
      <c r="B1019" s="1204" t="s">
        <v>1558</v>
      </c>
      <c r="C1019" s="1204" t="s">
        <v>7</v>
      </c>
      <c r="D1019" s="1204"/>
      <c r="E1019" s="1204"/>
      <c r="F1019" s="1204" t="s">
        <v>232</v>
      </c>
      <c r="G1019" s="1204" t="s">
        <v>231</v>
      </c>
    </row>
    <row r="1020" spans="1:7">
      <c r="A1020" s="1203">
        <v>1171594071</v>
      </c>
      <c r="B1020" s="1204" t="s">
        <v>1559</v>
      </c>
      <c r="C1020" s="1204" t="s">
        <v>7</v>
      </c>
      <c r="D1020" s="1204"/>
      <c r="E1020" s="1204"/>
      <c r="F1020" s="1204" t="s">
        <v>216</v>
      </c>
      <c r="G1020" s="1204" t="s">
        <v>215</v>
      </c>
    </row>
    <row r="1021" spans="1:7">
      <c r="A1021" s="1203">
        <v>1171615850</v>
      </c>
      <c r="B1021" s="1204" t="s">
        <v>1560</v>
      </c>
      <c r="C1021" s="1204" t="s">
        <v>7</v>
      </c>
      <c r="D1021" s="1204"/>
      <c r="E1021" s="1204"/>
      <c r="F1021" s="1204" t="s">
        <v>226</v>
      </c>
      <c r="G1021" s="1204" t="s">
        <v>225</v>
      </c>
    </row>
    <row r="1022" spans="1:7">
      <c r="A1022" s="1203">
        <v>1171619399</v>
      </c>
      <c r="B1022" s="1204" t="s">
        <v>1561</v>
      </c>
      <c r="C1022" s="1204" t="s">
        <v>7</v>
      </c>
      <c r="D1022" s="1204"/>
      <c r="E1022" s="1204"/>
      <c r="F1022" s="1204" t="s">
        <v>208</v>
      </c>
      <c r="G1022" s="1204" t="s">
        <v>207</v>
      </c>
    </row>
    <row r="1023" spans="1:7">
      <c r="A1023" s="1203">
        <v>1171623573</v>
      </c>
      <c r="B1023" s="1204" t="s">
        <v>1562</v>
      </c>
      <c r="C1023" s="1204" t="s">
        <v>7</v>
      </c>
      <c r="D1023" s="1204"/>
      <c r="E1023" s="1204"/>
      <c r="F1023" s="1204" t="s">
        <v>220</v>
      </c>
      <c r="G1023" s="1204" t="s">
        <v>219</v>
      </c>
    </row>
    <row r="1024" spans="1:7">
      <c r="A1024" s="1203">
        <v>1171642219</v>
      </c>
      <c r="B1024" s="1204" t="s">
        <v>1563</v>
      </c>
      <c r="C1024" s="1204" t="s">
        <v>7</v>
      </c>
      <c r="D1024" s="1204"/>
      <c r="E1024" s="1204"/>
      <c r="F1024" s="1204" t="s">
        <v>226</v>
      </c>
      <c r="G1024" s="1204" t="s">
        <v>225</v>
      </c>
    </row>
    <row r="1025" spans="1:7">
      <c r="A1025" s="1203">
        <v>1171645212</v>
      </c>
      <c r="B1025" s="1204" t="s">
        <v>1564</v>
      </c>
      <c r="C1025" s="1204" t="s">
        <v>7</v>
      </c>
      <c r="D1025" s="1204"/>
      <c r="E1025" s="1204"/>
      <c r="F1025" s="1204" t="s">
        <v>226</v>
      </c>
      <c r="G1025" s="1204" t="s">
        <v>225</v>
      </c>
    </row>
    <row r="1026" spans="1:7">
      <c r="A1026" s="1203">
        <v>1171669667</v>
      </c>
      <c r="B1026" s="1204" t="s">
        <v>1565</v>
      </c>
      <c r="C1026" s="1204" t="s">
        <v>7</v>
      </c>
      <c r="D1026" s="1204"/>
      <c r="E1026" s="1204"/>
      <c r="F1026" s="1204" t="s">
        <v>224</v>
      </c>
      <c r="G1026" s="1204" t="s">
        <v>223</v>
      </c>
    </row>
    <row r="1027" spans="1:7">
      <c r="A1027" s="1203">
        <v>1171725402</v>
      </c>
      <c r="B1027" s="1204" t="s">
        <v>1566</v>
      </c>
      <c r="C1027" s="1204" t="s">
        <v>7</v>
      </c>
      <c r="D1027" s="1204"/>
      <c r="E1027" s="1204"/>
      <c r="F1027" s="1204" t="s">
        <v>224</v>
      </c>
      <c r="G1027" s="1204" t="s">
        <v>223</v>
      </c>
    </row>
    <row r="1028" spans="1:7">
      <c r="A1028" s="1203">
        <v>1171739676</v>
      </c>
      <c r="B1028" s="1204" t="s">
        <v>1567</v>
      </c>
      <c r="C1028" s="1204" t="s">
        <v>7</v>
      </c>
      <c r="D1028" s="1204"/>
      <c r="E1028" s="1204"/>
      <c r="F1028" s="1204" t="s">
        <v>202</v>
      </c>
      <c r="G1028" s="1204" t="s">
        <v>201</v>
      </c>
    </row>
    <row r="1029" spans="1:7">
      <c r="A1029" s="1203">
        <v>1171758932</v>
      </c>
      <c r="B1029" s="1204" t="s">
        <v>1568</v>
      </c>
      <c r="C1029" s="1204" t="s">
        <v>7</v>
      </c>
      <c r="D1029" s="1204"/>
      <c r="E1029" s="1204"/>
      <c r="F1029" s="1204" t="s">
        <v>226</v>
      </c>
      <c r="G1029" s="1204" t="s">
        <v>225</v>
      </c>
    </row>
    <row r="1030" spans="1:7">
      <c r="A1030" s="1203">
        <v>1171762579</v>
      </c>
      <c r="B1030" s="1204" t="s">
        <v>1569</v>
      </c>
      <c r="C1030" s="1204" t="s">
        <v>7</v>
      </c>
      <c r="D1030" s="1204"/>
      <c r="E1030" s="1204"/>
      <c r="F1030" s="1204" t="s">
        <v>226</v>
      </c>
      <c r="G1030" s="1204" t="s">
        <v>225</v>
      </c>
    </row>
    <row r="1031" spans="1:7">
      <c r="A1031" s="1203">
        <v>1171765168</v>
      </c>
      <c r="B1031" s="1204" t="s">
        <v>1570</v>
      </c>
      <c r="C1031" s="1204" t="s">
        <v>7</v>
      </c>
      <c r="D1031" s="1204"/>
      <c r="E1031" s="1204"/>
      <c r="F1031" s="1204" t="s">
        <v>226</v>
      </c>
      <c r="G1031" s="1204" t="s">
        <v>225</v>
      </c>
    </row>
    <row r="1032" spans="1:7">
      <c r="A1032" s="1203">
        <v>1171770879</v>
      </c>
      <c r="B1032" s="1204" t="s">
        <v>779</v>
      </c>
      <c r="C1032" s="1204" t="s">
        <v>7</v>
      </c>
      <c r="D1032" s="1204"/>
      <c r="E1032" s="1204"/>
      <c r="F1032" s="1204" t="s">
        <v>226</v>
      </c>
      <c r="G1032" s="1204" t="s">
        <v>225</v>
      </c>
    </row>
    <row r="1033" spans="1:7">
      <c r="A1033" s="1203">
        <v>1171796221</v>
      </c>
      <c r="B1033" s="1204" t="s">
        <v>1571</v>
      </c>
      <c r="C1033" s="1204" t="s">
        <v>7</v>
      </c>
      <c r="D1033" s="1204"/>
      <c r="E1033" s="1204"/>
      <c r="F1033" s="1204" t="s">
        <v>226</v>
      </c>
      <c r="G1033" s="1204" t="s">
        <v>225</v>
      </c>
    </row>
    <row r="1034" spans="1:7">
      <c r="A1034" s="1203">
        <v>1171883581</v>
      </c>
      <c r="B1034" s="1204" t="s">
        <v>1572</v>
      </c>
      <c r="C1034" s="1204" t="s">
        <v>7</v>
      </c>
      <c r="D1034" s="1204"/>
      <c r="E1034" s="1204"/>
      <c r="F1034" s="1204" t="s">
        <v>226</v>
      </c>
      <c r="G1034" s="1204" t="s">
        <v>225</v>
      </c>
    </row>
    <row r="1035" spans="1:7">
      <c r="A1035" s="1203">
        <v>1171895510</v>
      </c>
      <c r="B1035" s="1204" t="s">
        <v>767</v>
      </c>
      <c r="C1035" s="1204" t="s">
        <v>367</v>
      </c>
      <c r="D1035" s="1204" t="s">
        <v>372</v>
      </c>
      <c r="E1035" s="1204" t="s">
        <v>134</v>
      </c>
      <c r="F1035" s="1204" t="s">
        <v>212</v>
      </c>
      <c r="G1035" s="1204" t="s">
        <v>211</v>
      </c>
    </row>
    <row r="1036" spans="1:7">
      <c r="A1036" s="1203">
        <v>1171895601</v>
      </c>
      <c r="B1036" s="1204" t="s">
        <v>1246</v>
      </c>
      <c r="C1036" s="1204" t="s">
        <v>367</v>
      </c>
      <c r="D1036" s="1204" t="s">
        <v>371</v>
      </c>
      <c r="E1036" s="1204" t="s">
        <v>131</v>
      </c>
      <c r="F1036" s="1204" t="s">
        <v>232</v>
      </c>
      <c r="G1036" s="1204" t="s">
        <v>231</v>
      </c>
    </row>
    <row r="1037" spans="1:7">
      <c r="A1037" s="1203">
        <v>1171905038</v>
      </c>
      <c r="B1037" s="1204" t="s">
        <v>1573</v>
      </c>
      <c r="C1037" s="1204" t="s">
        <v>7</v>
      </c>
      <c r="D1037" s="1204"/>
      <c r="E1037" s="1204"/>
      <c r="F1037" s="1204" t="s">
        <v>226</v>
      </c>
      <c r="G1037" s="1204" t="s">
        <v>225</v>
      </c>
    </row>
    <row r="1038" spans="1:7">
      <c r="A1038" s="1203">
        <v>1171945190</v>
      </c>
      <c r="B1038" s="1204" t="s">
        <v>1574</v>
      </c>
      <c r="C1038" s="1204" t="s">
        <v>7</v>
      </c>
      <c r="D1038" s="1204"/>
      <c r="E1038" s="1204"/>
      <c r="F1038" s="1204" t="s">
        <v>204</v>
      </c>
      <c r="G1038" s="1204" t="s">
        <v>203</v>
      </c>
    </row>
    <row r="1039" spans="1:7">
      <c r="A1039" s="1203">
        <v>1171994925</v>
      </c>
      <c r="B1039" s="1204" t="s">
        <v>1247</v>
      </c>
      <c r="C1039" s="1204" t="s">
        <v>369</v>
      </c>
      <c r="D1039" s="1204" t="s">
        <v>368</v>
      </c>
      <c r="E1039" s="1204" t="s">
        <v>138</v>
      </c>
      <c r="F1039" s="1204" t="s">
        <v>232</v>
      </c>
      <c r="G1039" s="1204" t="s">
        <v>231</v>
      </c>
    </row>
    <row r="1040" spans="1:7">
      <c r="A1040" s="1203">
        <v>1171999486</v>
      </c>
      <c r="B1040" s="1204" t="s">
        <v>895</v>
      </c>
      <c r="C1040" s="1204" t="s">
        <v>7</v>
      </c>
      <c r="D1040" s="1204"/>
      <c r="E1040" s="1204"/>
      <c r="F1040" s="1204" t="s">
        <v>226</v>
      </c>
      <c r="G1040" s="1204" t="s">
        <v>225</v>
      </c>
    </row>
    <row r="1041" spans="1:7">
      <c r="A1041" s="1203">
        <v>1172000375</v>
      </c>
      <c r="B1041" s="1204" t="s">
        <v>1575</v>
      </c>
      <c r="C1041" s="1204" t="s">
        <v>7</v>
      </c>
      <c r="D1041" s="1204"/>
      <c r="E1041" s="1204"/>
      <c r="F1041" s="1204" t="s">
        <v>204</v>
      </c>
      <c r="G1041" s="1204" t="s">
        <v>203</v>
      </c>
    </row>
    <row r="1042" spans="1:7">
      <c r="A1042" s="1203">
        <v>1172009228</v>
      </c>
      <c r="B1042" s="1204" t="s">
        <v>1576</v>
      </c>
      <c r="C1042" s="1204" t="s">
        <v>7</v>
      </c>
      <c r="D1042" s="1204"/>
      <c r="E1042" s="1204"/>
      <c r="F1042" s="1204" t="s">
        <v>226</v>
      </c>
      <c r="G1042" s="1204" t="s">
        <v>225</v>
      </c>
    </row>
    <row r="1043" spans="1:7">
      <c r="A1043" s="1203">
        <v>1172038987</v>
      </c>
      <c r="B1043" s="1204" t="s">
        <v>1577</v>
      </c>
      <c r="C1043" s="1204" t="s">
        <v>7</v>
      </c>
      <c r="D1043" s="1204"/>
      <c r="E1043" s="1204"/>
      <c r="F1043" s="1204" t="s">
        <v>216</v>
      </c>
      <c r="G1043" s="1204" t="s">
        <v>215</v>
      </c>
    </row>
    <row r="1044" spans="1:7">
      <c r="A1044" s="1203">
        <v>1172044670</v>
      </c>
      <c r="B1044" s="1204" t="s">
        <v>1578</v>
      </c>
      <c r="C1044" s="1204" t="s">
        <v>7</v>
      </c>
      <c r="D1044" s="1204"/>
      <c r="E1044" s="1204"/>
      <c r="F1044" s="1204" t="s">
        <v>226</v>
      </c>
      <c r="G1044" s="1204" t="s">
        <v>225</v>
      </c>
    </row>
    <row r="1045" spans="1:7">
      <c r="A1045" s="1203">
        <v>1172059355</v>
      </c>
      <c r="B1045" s="1204" t="s">
        <v>1579</v>
      </c>
      <c r="C1045" s="1204" t="s">
        <v>7</v>
      </c>
      <c r="D1045" s="1204"/>
      <c r="E1045" s="1204"/>
      <c r="F1045" s="1204" t="s">
        <v>218</v>
      </c>
      <c r="G1045" s="1204" t="s">
        <v>217</v>
      </c>
    </row>
    <row r="1046" spans="1:7">
      <c r="A1046" s="1203">
        <v>1172067176</v>
      </c>
      <c r="B1046" s="1204" t="s">
        <v>1580</v>
      </c>
      <c r="C1046" s="1204" t="s">
        <v>7</v>
      </c>
      <c r="D1046" s="1204"/>
      <c r="E1046" s="1204"/>
      <c r="F1046" s="1204" t="s">
        <v>204</v>
      </c>
      <c r="G1046" s="1204" t="s">
        <v>203</v>
      </c>
    </row>
    <row r="1047" spans="1:7">
      <c r="A1047" s="1203">
        <v>1172092547</v>
      </c>
      <c r="B1047" s="1204" t="s">
        <v>1581</v>
      </c>
      <c r="C1047" s="1204" t="s">
        <v>7</v>
      </c>
      <c r="D1047" s="1204"/>
      <c r="E1047" s="1204"/>
      <c r="F1047" s="1204" t="s">
        <v>200</v>
      </c>
      <c r="G1047" s="1204" t="s">
        <v>199</v>
      </c>
    </row>
    <row r="1048" spans="1:7">
      <c r="A1048" s="1203">
        <v>1172097074</v>
      </c>
      <c r="B1048" s="1204" t="s">
        <v>1248</v>
      </c>
      <c r="C1048" s="1204" t="s">
        <v>367</v>
      </c>
      <c r="D1048" s="1204" t="s">
        <v>371</v>
      </c>
      <c r="E1048" s="1204" t="s">
        <v>131</v>
      </c>
      <c r="F1048" s="1204" t="s">
        <v>204</v>
      </c>
      <c r="G1048" s="1204" t="s">
        <v>203</v>
      </c>
    </row>
    <row r="1049" spans="1:7">
      <c r="A1049" s="1203">
        <v>1172100142</v>
      </c>
      <c r="B1049" s="1204" t="s">
        <v>944</v>
      </c>
      <c r="C1049" s="1204" t="s">
        <v>367</v>
      </c>
      <c r="D1049" s="1204" t="s">
        <v>370</v>
      </c>
      <c r="E1049" s="1204" t="s">
        <v>127</v>
      </c>
      <c r="F1049" s="1204" t="s">
        <v>226</v>
      </c>
      <c r="G1049" s="1204" t="s">
        <v>225</v>
      </c>
    </row>
    <row r="1050" spans="1:7">
      <c r="A1050" s="1203">
        <v>1172130560</v>
      </c>
      <c r="B1050" s="1204" t="s">
        <v>710</v>
      </c>
      <c r="C1050" s="1204" t="s">
        <v>7</v>
      </c>
      <c r="D1050" s="1204"/>
      <c r="E1050" s="1204"/>
      <c r="F1050" s="1204" t="s">
        <v>226</v>
      </c>
      <c r="G1050" s="1204" t="s">
        <v>225</v>
      </c>
    </row>
    <row r="1051" spans="1:7">
      <c r="A1051" s="1203">
        <v>1172133960</v>
      </c>
      <c r="B1051" s="1204" t="s">
        <v>1582</v>
      </c>
      <c r="C1051" s="1204" t="s">
        <v>7</v>
      </c>
      <c r="D1051" s="1204"/>
      <c r="E1051" s="1204"/>
      <c r="F1051" s="1204" t="s">
        <v>204</v>
      </c>
      <c r="G1051" s="1204" t="s">
        <v>203</v>
      </c>
    </row>
    <row r="1052" spans="1:7">
      <c r="A1052" s="1203">
        <v>1172134109</v>
      </c>
      <c r="B1052" s="1204" t="s">
        <v>1583</v>
      </c>
      <c r="C1052" s="1204" t="s">
        <v>7</v>
      </c>
      <c r="D1052" s="1204"/>
      <c r="E1052" s="1204"/>
      <c r="F1052" s="1204" t="s">
        <v>226</v>
      </c>
      <c r="G1052" s="1204" t="s">
        <v>225</v>
      </c>
    </row>
    <row r="1053" spans="1:7">
      <c r="A1053" s="1203">
        <v>1172153505</v>
      </c>
      <c r="B1053" s="1204" t="s">
        <v>1584</v>
      </c>
      <c r="C1053" s="1204" t="s">
        <v>7</v>
      </c>
      <c r="D1053" s="1204"/>
      <c r="E1053" s="1204"/>
      <c r="F1053" s="1204" t="s">
        <v>212</v>
      </c>
      <c r="G1053" s="1204" t="s">
        <v>211</v>
      </c>
    </row>
    <row r="1054" spans="1:7">
      <c r="A1054" s="1203">
        <v>1172182066</v>
      </c>
      <c r="B1054" s="1204" t="s">
        <v>890</v>
      </c>
      <c r="C1054" s="1204" t="s">
        <v>7</v>
      </c>
      <c r="D1054" s="1204"/>
      <c r="E1054" s="1204"/>
      <c r="F1054" s="1204" t="s">
        <v>226</v>
      </c>
      <c r="G1054" s="1204" t="s">
        <v>225</v>
      </c>
    </row>
    <row r="1055" spans="1:7">
      <c r="A1055" s="1203">
        <v>1172205818</v>
      </c>
      <c r="B1055" s="1204" t="s">
        <v>1249</v>
      </c>
      <c r="C1055" s="1204" t="s">
        <v>367</v>
      </c>
      <c r="D1055" s="1204" t="s">
        <v>371</v>
      </c>
      <c r="E1055" s="1204" t="s">
        <v>131</v>
      </c>
      <c r="F1055" s="1204" t="s">
        <v>226</v>
      </c>
      <c r="G1055" s="1204" t="s">
        <v>225</v>
      </c>
    </row>
    <row r="1056" spans="1:7">
      <c r="A1056" s="1203">
        <v>1172208481</v>
      </c>
      <c r="B1056" s="1204" t="s">
        <v>1250</v>
      </c>
      <c r="C1056" s="1204" t="s">
        <v>367</v>
      </c>
      <c r="D1056" s="1204" t="s">
        <v>370</v>
      </c>
      <c r="E1056" s="1204" t="s">
        <v>127</v>
      </c>
      <c r="F1056" s="1204" t="s">
        <v>204</v>
      </c>
      <c r="G1056" s="1204" t="s">
        <v>203</v>
      </c>
    </row>
    <row r="1057" spans="1:7">
      <c r="A1057" s="1203">
        <v>1172213168</v>
      </c>
      <c r="B1057" s="1204" t="s">
        <v>1585</v>
      </c>
      <c r="C1057" s="1204" t="s">
        <v>7</v>
      </c>
      <c r="D1057" s="1204"/>
      <c r="E1057" s="1204"/>
      <c r="F1057" s="1204" t="s">
        <v>226</v>
      </c>
      <c r="G1057" s="1204" t="s">
        <v>225</v>
      </c>
    </row>
    <row r="1058" spans="1:7">
      <c r="A1058" s="1203">
        <v>1172228067</v>
      </c>
      <c r="B1058" s="1204" t="s">
        <v>1586</v>
      </c>
      <c r="C1058" s="1204" t="s">
        <v>7</v>
      </c>
      <c r="D1058" s="1204"/>
      <c r="E1058" s="1204"/>
      <c r="F1058" s="1204" t="s">
        <v>216</v>
      </c>
      <c r="G1058" s="1204" t="s">
        <v>215</v>
      </c>
    </row>
    <row r="1059" spans="1:7">
      <c r="A1059" s="1203">
        <v>1172241953</v>
      </c>
      <c r="B1059" s="1204" t="s">
        <v>684</v>
      </c>
      <c r="C1059" s="1204" t="s">
        <v>367</v>
      </c>
      <c r="D1059" s="1204" t="s">
        <v>371</v>
      </c>
      <c r="E1059" s="1204" t="s">
        <v>131</v>
      </c>
      <c r="F1059" s="1204" t="s">
        <v>226</v>
      </c>
      <c r="G1059" s="1204" t="s">
        <v>225</v>
      </c>
    </row>
    <row r="1060" spans="1:7">
      <c r="A1060" s="1203">
        <v>1172271729</v>
      </c>
      <c r="B1060" s="1204" t="s">
        <v>1587</v>
      </c>
      <c r="C1060" s="1204" t="s">
        <v>7</v>
      </c>
      <c r="D1060" s="1204"/>
      <c r="E1060" s="1204"/>
      <c r="F1060" s="1204" t="s">
        <v>226</v>
      </c>
      <c r="G1060" s="1204" t="s">
        <v>225</v>
      </c>
    </row>
    <row r="1061" spans="1:7">
      <c r="A1061" s="1203">
        <v>1172330608</v>
      </c>
      <c r="B1061" s="1204" t="s">
        <v>1588</v>
      </c>
      <c r="C1061" s="1204" t="s">
        <v>7</v>
      </c>
      <c r="D1061" s="1204"/>
      <c r="E1061" s="1204"/>
      <c r="F1061" s="1204" t="s">
        <v>224</v>
      </c>
      <c r="G1061" s="1204" t="s">
        <v>223</v>
      </c>
    </row>
    <row r="1062" spans="1:7">
      <c r="A1062" s="1203">
        <v>1172335169</v>
      </c>
      <c r="B1062" s="1204" t="s">
        <v>1251</v>
      </c>
      <c r="C1062" s="1204" t="s">
        <v>367</v>
      </c>
      <c r="D1062" s="1204" t="s">
        <v>370</v>
      </c>
      <c r="E1062" s="1204" t="s">
        <v>127</v>
      </c>
      <c r="F1062" s="1204" t="s">
        <v>230</v>
      </c>
      <c r="G1062" s="1204" t="s">
        <v>229</v>
      </c>
    </row>
    <row r="1063" spans="1:7">
      <c r="A1063" s="1203">
        <v>1172343908</v>
      </c>
      <c r="B1063" s="1204" t="s">
        <v>1252</v>
      </c>
      <c r="C1063" s="1204" t="s">
        <v>367</v>
      </c>
      <c r="D1063" s="1204" t="s">
        <v>411</v>
      </c>
      <c r="E1063" s="1204" t="s">
        <v>101</v>
      </c>
      <c r="F1063" s="1204" t="s">
        <v>226</v>
      </c>
      <c r="G1063" s="1204" t="s">
        <v>225</v>
      </c>
    </row>
    <row r="1064" spans="1:7">
      <c r="A1064" s="1203">
        <v>1172351323</v>
      </c>
      <c r="B1064" s="1204" t="s">
        <v>1589</v>
      </c>
      <c r="C1064" s="1204" t="s">
        <v>7</v>
      </c>
      <c r="D1064" s="1204"/>
      <c r="E1064" s="1204"/>
      <c r="F1064" s="1204" t="s">
        <v>226</v>
      </c>
      <c r="G1064" s="1204" t="s">
        <v>225</v>
      </c>
    </row>
    <row r="1065" spans="1:7">
      <c r="A1065" s="1203">
        <v>1172354269</v>
      </c>
      <c r="B1065" s="1204" t="s">
        <v>1590</v>
      </c>
      <c r="C1065" s="1204" t="s">
        <v>7</v>
      </c>
      <c r="D1065" s="1204"/>
      <c r="E1065" s="1204"/>
      <c r="F1065" s="1204" t="s">
        <v>226</v>
      </c>
      <c r="G1065" s="1204" t="s">
        <v>225</v>
      </c>
    </row>
    <row r="1066" spans="1:7">
      <c r="A1066" s="1203">
        <v>1172405988</v>
      </c>
      <c r="B1066" s="1204" t="s">
        <v>782</v>
      </c>
      <c r="C1066" s="1204" t="s">
        <v>7</v>
      </c>
      <c r="D1066" s="1204"/>
      <c r="E1066" s="1204"/>
      <c r="F1066" s="1204" t="s">
        <v>204</v>
      </c>
      <c r="G1066" s="1204" t="s">
        <v>203</v>
      </c>
    </row>
    <row r="1067" spans="1:7">
      <c r="A1067" s="1203">
        <v>1172420128</v>
      </c>
      <c r="B1067" s="1204" t="s">
        <v>1591</v>
      </c>
      <c r="C1067" s="1204" t="s">
        <v>7</v>
      </c>
      <c r="D1067" s="1204"/>
      <c r="E1067" s="1204"/>
      <c r="F1067" s="1204" t="s">
        <v>226</v>
      </c>
      <c r="G1067" s="1204" t="s">
        <v>225</v>
      </c>
    </row>
    <row r="1068" spans="1:7">
      <c r="A1068" s="1203">
        <v>1172425127</v>
      </c>
      <c r="B1068" s="1204" t="s">
        <v>1592</v>
      </c>
      <c r="C1068" s="1204" t="s">
        <v>7</v>
      </c>
      <c r="D1068" s="1204"/>
      <c r="E1068" s="1204"/>
      <c r="F1068" s="1204" t="s">
        <v>226</v>
      </c>
      <c r="G1068" s="1204" t="s">
        <v>225</v>
      </c>
    </row>
    <row r="1069" spans="1:7">
      <c r="A1069" s="1203">
        <v>1172428204</v>
      </c>
      <c r="B1069" s="1204" t="s">
        <v>1253</v>
      </c>
      <c r="C1069" s="1204" t="s">
        <v>367</v>
      </c>
      <c r="D1069" s="1204" t="s">
        <v>368</v>
      </c>
      <c r="E1069" s="1204" t="s">
        <v>138</v>
      </c>
      <c r="F1069" s="1204" t="s">
        <v>226</v>
      </c>
      <c r="G1069" s="1204" t="s">
        <v>225</v>
      </c>
    </row>
    <row r="1070" spans="1:7">
      <c r="A1070" s="1203">
        <v>1172440019</v>
      </c>
      <c r="B1070" s="1204" t="s">
        <v>1254</v>
      </c>
      <c r="C1070" s="1204" t="s">
        <v>367</v>
      </c>
      <c r="D1070" s="1204" t="s">
        <v>820</v>
      </c>
      <c r="E1070" s="1204" t="s">
        <v>137</v>
      </c>
      <c r="F1070" s="1204" t="s">
        <v>222</v>
      </c>
      <c r="G1070" s="1204" t="s">
        <v>221</v>
      </c>
    </row>
    <row r="1071" spans="1:7">
      <c r="A1071" s="1203">
        <v>1172446859</v>
      </c>
      <c r="B1071" s="1204" t="s">
        <v>409</v>
      </c>
      <c r="C1071" s="1204" t="s">
        <v>7</v>
      </c>
      <c r="D1071" s="1204"/>
      <c r="E1071" s="1204"/>
      <c r="F1071" s="1204" t="s">
        <v>206</v>
      </c>
      <c r="G1071" s="1204" t="s">
        <v>205</v>
      </c>
    </row>
    <row r="1072" spans="1:7">
      <c r="A1072" s="1203">
        <v>1172453020</v>
      </c>
      <c r="B1072" s="1204" t="s">
        <v>1255</v>
      </c>
      <c r="C1072" s="1204" t="s">
        <v>367</v>
      </c>
      <c r="D1072" s="1204" t="s">
        <v>372</v>
      </c>
      <c r="E1072" s="1204" t="s">
        <v>134</v>
      </c>
      <c r="F1072" s="1204" t="s">
        <v>226</v>
      </c>
      <c r="G1072" s="1204" t="s">
        <v>225</v>
      </c>
    </row>
    <row r="1073" spans="1:7">
      <c r="A1073" s="1203">
        <v>1172478746</v>
      </c>
      <c r="B1073" s="1204" t="s">
        <v>1593</v>
      </c>
      <c r="C1073" s="1204" t="s">
        <v>7</v>
      </c>
      <c r="D1073" s="1204"/>
      <c r="E1073" s="1204"/>
      <c r="F1073" s="1204" t="s">
        <v>202</v>
      </c>
      <c r="G1073" s="1204" t="s">
        <v>201</v>
      </c>
    </row>
    <row r="1074" spans="1:7">
      <c r="A1074" s="1203">
        <v>1172509193</v>
      </c>
      <c r="B1074" s="1204" t="s">
        <v>419</v>
      </c>
      <c r="C1074" s="1204" t="s">
        <v>367</v>
      </c>
      <c r="D1074" s="1204" t="s">
        <v>371</v>
      </c>
      <c r="E1074" s="1204" t="s">
        <v>131</v>
      </c>
      <c r="F1074" s="1204" t="s">
        <v>212</v>
      </c>
      <c r="G1074" s="1204" t="s">
        <v>211</v>
      </c>
    </row>
    <row r="1075" spans="1:7">
      <c r="A1075" s="1203">
        <v>1172513286</v>
      </c>
      <c r="B1075" s="1204" t="s">
        <v>1594</v>
      </c>
      <c r="C1075" s="1204" t="s">
        <v>7</v>
      </c>
      <c r="D1075" s="1204"/>
      <c r="E1075" s="1204"/>
      <c r="F1075" s="1204" t="s">
        <v>226</v>
      </c>
      <c r="G1075" s="1204" t="s">
        <v>225</v>
      </c>
    </row>
    <row r="1076" spans="1:7">
      <c r="A1076" s="1203">
        <v>1172513344</v>
      </c>
      <c r="B1076" s="1204" t="s">
        <v>713</v>
      </c>
      <c r="C1076" s="1204" t="s">
        <v>7</v>
      </c>
      <c r="D1076" s="1204"/>
      <c r="E1076" s="1204"/>
      <c r="F1076" s="1204" t="s">
        <v>224</v>
      </c>
      <c r="G1076" s="1204" t="s">
        <v>223</v>
      </c>
    </row>
    <row r="1077" spans="1:7">
      <c r="A1077" s="1203">
        <v>1172526445</v>
      </c>
      <c r="B1077" s="1204" t="s">
        <v>883</v>
      </c>
      <c r="C1077" s="1204" t="s">
        <v>7</v>
      </c>
      <c r="D1077" s="1204"/>
      <c r="E1077" s="1204"/>
      <c r="F1077" s="1204" t="s">
        <v>226</v>
      </c>
      <c r="G1077" s="1204" t="s">
        <v>225</v>
      </c>
    </row>
    <row r="1078" spans="1:7">
      <c r="A1078" s="1203">
        <v>1172537731</v>
      </c>
      <c r="B1078" s="1204" t="s">
        <v>1256</v>
      </c>
      <c r="C1078" s="1204" t="s">
        <v>367</v>
      </c>
      <c r="D1078" s="1204" t="s">
        <v>368</v>
      </c>
      <c r="E1078" s="1204" t="s">
        <v>138</v>
      </c>
      <c r="F1078" s="1204" t="s">
        <v>226</v>
      </c>
      <c r="G1078" s="1204" t="s">
        <v>225</v>
      </c>
    </row>
    <row r="1079" spans="1:7">
      <c r="A1079" s="1203">
        <v>1172537848</v>
      </c>
      <c r="B1079" s="1204" t="s">
        <v>757</v>
      </c>
      <c r="C1079" s="1204" t="s">
        <v>367</v>
      </c>
      <c r="D1079" s="1204" t="s">
        <v>368</v>
      </c>
      <c r="E1079" s="1204" t="s">
        <v>138</v>
      </c>
      <c r="F1079" s="1204" t="s">
        <v>226</v>
      </c>
      <c r="G1079" s="1204" t="s">
        <v>225</v>
      </c>
    </row>
    <row r="1080" spans="1:7">
      <c r="A1080" s="1203">
        <v>1172546021</v>
      </c>
      <c r="B1080" s="1204" t="s">
        <v>1595</v>
      </c>
      <c r="C1080" s="1204" t="s">
        <v>7</v>
      </c>
      <c r="D1080" s="1204"/>
      <c r="E1080" s="1204"/>
      <c r="F1080" s="1204" t="s">
        <v>212</v>
      </c>
      <c r="G1080" s="1204" t="s">
        <v>211</v>
      </c>
    </row>
    <row r="1081" spans="1:7">
      <c r="A1081" s="1203">
        <v>1172571557</v>
      </c>
      <c r="B1081" s="1204" t="s">
        <v>1596</v>
      </c>
      <c r="C1081" s="1204" t="s">
        <v>7</v>
      </c>
      <c r="D1081" s="1204"/>
      <c r="E1081" s="1204"/>
      <c r="F1081" s="1204" t="s">
        <v>226</v>
      </c>
      <c r="G1081" s="1204" t="s">
        <v>225</v>
      </c>
    </row>
    <row r="1082" spans="1:7">
      <c r="A1082" s="1203">
        <v>1172571565</v>
      </c>
      <c r="B1082" s="1204" t="s">
        <v>1597</v>
      </c>
      <c r="C1082" s="1204" t="s">
        <v>7</v>
      </c>
      <c r="D1082" s="1204"/>
      <c r="E1082" s="1204"/>
      <c r="F1082" s="1204" t="s">
        <v>226</v>
      </c>
      <c r="G1082" s="1204" t="s">
        <v>225</v>
      </c>
    </row>
    <row r="1083" spans="1:7">
      <c r="A1083" s="1203">
        <v>1172571656</v>
      </c>
      <c r="B1083" s="1204" t="s">
        <v>1598</v>
      </c>
      <c r="C1083" s="1204" t="s">
        <v>7</v>
      </c>
      <c r="D1083" s="1204"/>
      <c r="E1083" s="1204"/>
      <c r="F1083" s="1204" t="s">
        <v>226</v>
      </c>
      <c r="G1083" s="1204" t="s">
        <v>225</v>
      </c>
    </row>
    <row r="1084" spans="1:7">
      <c r="A1084" s="1203">
        <v>1172597271</v>
      </c>
      <c r="B1084" s="1204" t="s">
        <v>1599</v>
      </c>
      <c r="C1084" s="1204" t="s">
        <v>7</v>
      </c>
      <c r="D1084" s="1204"/>
      <c r="E1084" s="1204"/>
      <c r="F1084" s="1204" t="s">
        <v>232</v>
      </c>
      <c r="G1084" s="1204" t="s">
        <v>231</v>
      </c>
    </row>
    <row r="1085" spans="1:7">
      <c r="A1085" s="1203">
        <v>1172628894</v>
      </c>
      <c r="B1085" s="1204" t="s">
        <v>1600</v>
      </c>
      <c r="C1085" s="1204" t="s">
        <v>7</v>
      </c>
      <c r="D1085" s="1204"/>
      <c r="E1085" s="1204"/>
      <c r="F1085" s="1204" t="s">
        <v>226</v>
      </c>
      <c r="G1085" s="1204" t="s">
        <v>225</v>
      </c>
    </row>
    <row r="1086" spans="1:7">
      <c r="A1086" s="1203">
        <v>1172635881</v>
      </c>
      <c r="B1086" s="1204" t="s">
        <v>714</v>
      </c>
      <c r="C1086" s="1204" t="s">
        <v>367</v>
      </c>
      <c r="D1086" s="1204" t="s">
        <v>371</v>
      </c>
      <c r="E1086" s="1204" t="s">
        <v>131</v>
      </c>
      <c r="F1086" s="1204" t="s">
        <v>226</v>
      </c>
      <c r="G1086" s="1204" t="s">
        <v>225</v>
      </c>
    </row>
    <row r="1087" spans="1:7">
      <c r="A1087" s="1203">
        <v>1172662083</v>
      </c>
      <c r="B1087" s="1204" t="s">
        <v>1601</v>
      </c>
      <c r="C1087" s="1204" t="s">
        <v>7</v>
      </c>
      <c r="D1087" s="1204"/>
      <c r="E1087" s="1204"/>
      <c r="F1087" s="1204" t="s">
        <v>204</v>
      </c>
      <c r="G1087" s="1204" t="s">
        <v>203</v>
      </c>
    </row>
    <row r="1088" spans="1:7">
      <c r="A1088" s="1203">
        <v>1172668767</v>
      </c>
      <c r="B1088" s="1204" t="s">
        <v>1602</v>
      </c>
      <c r="C1088" s="1204" t="s">
        <v>7</v>
      </c>
      <c r="D1088" s="1204"/>
      <c r="E1088" s="1204"/>
      <c r="F1088" s="1204" t="s">
        <v>226</v>
      </c>
      <c r="G1088" s="1204" t="s">
        <v>225</v>
      </c>
    </row>
    <row r="1089" spans="1:7">
      <c r="A1089" s="1203">
        <v>1172671977</v>
      </c>
      <c r="B1089" s="1204" t="s">
        <v>1603</v>
      </c>
      <c r="C1089" s="1204" t="s">
        <v>7</v>
      </c>
      <c r="D1089" s="1204"/>
      <c r="E1089" s="1204"/>
      <c r="F1089" s="1204" t="s">
        <v>226</v>
      </c>
      <c r="G1089" s="1204" t="s">
        <v>225</v>
      </c>
    </row>
    <row r="1090" spans="1:7">
      <c r="A1090" s="1203">
        <v>1172693047</v>
      </c>
      <c r="B1090" s="1204" t="s">
        <v>1604</v>
      </c>
      <c r="C1090" s="1204" t="s">
        <v>7</v>
      </c>
      <c r="D1090" s="1204"/>
      <c r="E1090" s="1204"/>
      <c r="F1090" s="1204" t="s">
        <v>226</v>
      </c>
      <c r="G1090" s="1204" t="s">
        <v>225</v>
      </c>
    </row>
    <row r="1091" spans="1:7">
      <c r="A1091" s="1203">
        <v>1172707516</v>
      </c>
      <c r="B1091" s="1204" t="s">
        <v>961</v>
      </c>
      <c r="C1091" s="1204" t="s">
        <v>7</v>
      </c>
      <c r="D1091" s="1204"/>
      <c r="E1091" s="1204"/>
      <c r="F1091" s="1204" t="s">
        <v>226</v>
      </c>
      <c r="G1091" s="1204" t="s">
        <v>225</v>
      </c>
    </row>
    <row r="1092" spans="1:7">
      <c r="A1092" s="1203">
        <v>1172716137</v>
      </c>
      <c r="B1092" s="1204" t="s">
        <v>1605</v>
      </c>
      <c r="C1092" s="1204" t="s">
        <v>7</v>
      </c>
      <c r="D1092" s="1204"/>
      <c r="E1092" s="1204"/>
      <c r="F1092" s="1204" t="s">
        <v>204</v>
      </c>
      <c r="G1092" s="1204" t="s">
        <v>203</v>
      </c>
    </row>
    <row r="1093" spans="1:7">
      <c r="A1093" s="1203">
        <v>1172734577</v>
      </c>
      <c r="B1093" s="1204" t="s">
        <v>740</v>
      </c>
      <c r="C1093" s="1204" t="s">
        <v>7</v>
      </c>
      <c r="D1093" s="1204"/>
      <c r="E1093" s="1204"/>
      <c r="F1093" s="1204" t="s">
        <v>226</v>
      </c>
      <c r="G1093" s="1204" t="s">
        <v>225</v>
      </c>
    </row>
    <row r="1094" spans="1:7">
      <c r="A1094" s="1203">
        <v>1172760051</v>
      </c>
      <c r="B1094" s="1204" t="s">
        <v>1606</v>
      </c>
      <c r="C1094" s="1204" t="s">
        <v>7</v>
      </c>
      <c r="D1094" s="1204"/>
      <c r="E1094" s="1204"/>
      <c r="F1094" s="1204" t="s">
        <v>226</v>
      </c>
      <c r="G1094" s="1204" t="s">
        <v>225</v>
      </c>
    </row>
    <row r="1095" spans="1:7">
      <c r="A1095" s="1203">
        <v>1172815244</v>
      </c>
      <c r="B1095" s="1204" t="s">
        <v>1607</v>
      </c>
      <c r="C1095" s="1204" t="s">
        <v>7</v>
      </c>
      <c r="D1095" s="1204"/>
      <c r="E1095" s="1204"/>
      <c r="F1095" s="1204" t="s">
        <v>226</v>
      </c>
      <c r="G1095" s="1204" t="s">
        <v>225</v>
      </c>
    </row>
    <row r="1096" spans="1:7">
      <c r="A1096" s="1203">
        <v>1172827587</v>
      </c>
      <c r="B1096" s="1204" t="s">
        <v>1257</v>
      </c>
      <c r="C1096" s="1204" t="s">
        <v>367</v>
      </c>
      <c r="D1096" s="1204" t="s">
        <v>371</v>
      </c>
      <c r="E1096" s="1204" t="s">
        <v>131</v>
      </c>
      <c r="F1096" s="1204" t="s">
        <v>212</v>
      </c>
      <c r="G1096" s="1204" t="s">
        <v>211</v>
      </c>
    </row>
    <row r="1097" spans="1:7">
      <c r="A1097" s="1203">
        <v>1172835341</v>
      </c>
      <c r="B1097" s="1204" t="s">
        <v>1608</v>
      </c>
      <c r="C1097" s="1204" t="s">
        <v>7</v>
      </c>
      <c r="D1097" s="1204"/>
      <c r="E1097" s="1204"/>
      <c r="F1097" s="1204" t="s">
        <v>202</v>
      </c>
      <c r="G1097" s="1204" t="s">
        <v>201</v>
      </c>
    </row>
    <row r="1098" spans="1:7">
      <c r="A1098" s="1203">
        <v>1172843915</v>
      </c>
      <c r="B1098" s="1204" t="s">
        <v>1609</v>
      </c>
      <c r="C1098" s="1204" t="s">
        <v>7</v>
      </c>
      <c r="D1098" s="1204"/>
      <c r="E1098" s="1204"/>
      <c r="F1098" s="1204" t="s">
        <v>204</v>
      </c>
      <c r="G1098" s="1204" t="s">
        <v>203</v>
      </c>
    </row>
    <row r="1099" spans="1:7">
      <c r="A1099" s="1203">
        <v>1172855778</v>
      </c>
      <c r="B1099" s="1204" t="s">
        <v>1258</v>
      </c>
      <c r="C1099" s="1204" t="s">
        <v>367</v>
      </c>
      <c r="D1099" s="1204" t="s">
        <v>368</v>
      </c>
      <c r="E1099" s="1204" t="s">
        <v>138</v>
      </c>
      <c r="F1099" s="1204" t="s">
        <v>212</v>
      </c>
      <c r="G1099" s="1204" t="s">
        <v>211</v>
      </c>
    </row>
    <row r="1100" spans="1:7">
      <c r="A1100" s="1203">
        <v>1172891658</v>
      </c>
      <c r="B1100" s="1204" t="s">
        <v>1610</v>
      </c>
      <c r="C1100" s="1204" t="s">
        <v>7</v>
      </c>
      <c r="D1100" s="1204"/>
      <c r="E1100" s="1204"/>
      <c r="F1100" s="1204" t="s">
        <v>204</v>
      </c>
      <c r="G1100" s="1204" t="s">
        <v>203</v>
      </c>
    </row>
    <row r="1101" spans="1:7">
      <c r="A1101" s="1203">
        <v>1172905078</v>
      </c>
      <c r="B1101" s="1204" t="s">
        <v>889</v>
      </c>
      <c r="C1101" s="1204" t="s">
        <v>367</v>
      </c>
      <c r="D1101" s="1204" t="s">
        <v>828</v>
      </c>
      <c r="E1101" s="1204" t="s">
        <v>109</v>
      </c>
      <c r="F1101" s="1204" t="s">
        <v>214</v>
      </c>
      <c r="G1101" s="1204" t="s">
        <v>213</v>
      </c>
    </row>
    <row r="1102" spans="1:7">
      <c r="A1102" s="1203">
        <v>1172905821</v>
      </c>
      <c r="B1102" s="1204" t="s">
        <v>1611</v>
      </c>
      <c r="C1102" s="1204" t="s">
        <v>7</v>
      </c>
      <c r="D1102" s="1204"/>
      <c r="E1102" s="1204"/>
      <c r="F1102" s="1204" t="s">
        <v>204</v>
      </c>
      <c r="G1102" s="1204" t="s">
        <v>203</v>
      </c>
    </row>
    <row r="1103" spans="1:7">
      <c r="A1103" s="1203">
        <v>1172906639</v>
      </c>
      <c r="B1103" s="1204" t="s">
        <v>758</v>
      </c>
      <c r="C1103" s="1204" t="s">
        <v>367</v>
      </c>
      <c r="D1103" s="1204" t="s">
        <v>371</v>
      </c>
      <c r="E1103" s="1204" t="s">
        <v>131</v>
      </c>
      <c r="F1103" s="1204" t="s">
        <v>226</v>
      </c>
      <c r="G1103" s="1204" t="s">
        <v>225</v>
      </c>
    </row>
    <row r="1104" spans="1:7">
      <c r="A1104" s="1203">
        <v>1172921315</v>
      </c>
      <c r="B1104" s="1204" t="s">
        <v>1612</v>
      </c>
      <c r="C1104" s="1204" t="s">
        <v>7</v>
      </c>
      <c r="D1104" s="1204"/>
      <c r="E1104" s="1204"/>
      <c r="F1104" s="1204" t="s">
        <v>226</v>
      </c>
      <c r="G1104" s="1204" t="s">
        <v>225</v>
      </c>
    </row>
    <row r="1105" spans="1:7">
      <c r="A1105" s="1203">
        <v>1172940729</v>
      </c>
      <c r="B1105" s="1204" t="s">
        <v>1613</v>
      </c>
      <c r="C1105" s="1204" t="s">
        <v>7</v>
      </c>
      <c r="D1105" s="1204"/>
      <c r="E1105" s="1204"/>
      <c r="F1105" s="1204" t="s">
        <v>226</v>
      </c>
      <c r="G1105" s="1204" t="s">
        <v>225</v>
      </c>
    </row>
    <row r="1106" spans="1:7">
      <c r="A1106" s="1203">
        <v>1172944549</v>
      </c>
      <c r="B1106" s="1204" t="s">
        <v>1614</v>
      </c>
      <c r="C1106" s="1204" t="s">
        <v>7</v>
      </c>
      <c r="D1106" s="1204"/>
      <c r="E1106" s="1204"/>
      <c r="F1106" s="1204" t="s">
        <v>226</v>
      </c>
      <c r="G1106" s="1204" t="s">
        <v>225</v>
      </c>
    </row>
    <row r="1107" spans="1:7">
      <c r="A1107" s="1203">
        <v>1172948409</v>
      </c>
      <c r="B1107" s="1204" t="s">
        <v>1615</v>
      </c>
      <c r="C1107" s="1204" t="s">
        <v>7</v>
      </c>
      <c r="D1107" s="1204"/>
      <c r="E1107" s="1204"/>
      <c r="F1107" s="1204" t="s">
        <v>218</v>
      </c>
      <c r="G1107" s="1204" t="s">
        <v>217</v>
      </c>
    </row>
    <row r="1108" spans="1:7">
      <c r="A1108" s="1203">
        <v>1172952161</v>
      </c>
      <c r="B1108" s="1204" t="s">
        <v>1616</v>
      </c>
      <c r="C1108" s="1204" t="s">
        <v>7</v>
      </c>
      <c r="D1108" s="1204"/>
      <c r="E1108" s="1204"/>
      <c r="F1108" s="1204" t="s">
        <v>226</v>
      </c>
      <c r="G1108" s="1204" t="s">
        <v>225</v>
      </c>
    </row>
    <row r="1109" spans="1:7">
      <c r="A1109" s="1203">
        <v>1172957210</v>
      </c>
      <c r="B1109" s="1204" t="s">
        <v>1617</v>
      </c>
      <c r="C1109" s="1204" t="s">
        <v>7</v>
      </c>
      <c r="D1109" s="1204"/>
      <c r="E1109" s="1204"/>
      <c r="F1109" s="1204" t="s">
        <v>216</v>
      </c>
      <c r="G1109" s="1204" t="s">
        <v>215</v>
      </c>
    </row>
    <row r="1110" spans="1:7">
      <c r="A1110" s="1203">
        <v>1172964943</v>
      </c>
      <c r="B1110" s="1204" t="s">
        <v>964</v>
      </c>
      <c r="C1110" s="1204" t="s">
        <v>367</v>
      </c>
      <c r="D1110" s="1204" t="s">
        <v>820</v>
      </c>
      <c r="E1110" s="1204" t="s">
        <v>137</v>
      </c>
      <c r="F1110" s="1204" t="s">
        <v>226</v>
      </c>
      <c r="G1110" s="1204" t="s">
        <v>225</v>
      </c>
    </row>
    <row r="1111" spans="1:7">
      <c r="A1111" s="1203">
        <v>1172969660</v>
      </c>
      <c r="B1111" s="1204" t="s">
        <v>735</v>
      </c>
      <c r="C1111" s="1204" t="s">
        <v>367</v>
      </c>
      <c r="D1111" s="1204" t="s">
        <v>373</v>
      </c>
      <c r="E1111" s="1204" t="s">
        <v>123</v>
      </c>
      <c r="F1111" s="1204" t="s">
        <v>226</v>
      </c>
      <c r="G1111" s="1204" t="s">
        <v>225</v>
      </c>
    </row>
    <row r="1112" spans="1:7">
      <c r="A1112" s="1203">
        <v>1172997414</v>
      </c>
      <c r="B1112" s="1204" t="s">
        <v>1618</v>
      </c>
      <c r="C1112" s="1204" t="s">
        <v>7</v>
      </c>
      <c r="D1112" s="1204"/>
      <c r="E1112" s="1204"/>
      <c r="F1112" s="1204" t="s">
        <v>226</v>
      </c>
      <c r="G1112" s="1204" t="s">
        <v>225</v>
      </c>
    </row>
    <row r="1113" spans="1:7">
      <c r="A1113" s="1203">
        <v>1173019598</v>
      </c>
      <c r="B1113" s="1204" t="s">
        <v>1619</v>
      </c>
      <c r="C1113" s="1204" t="s">
        <v>7</v>
      </c>
      <c r="D1113" s="1204"/>
      <c r="E1113" s="1204"/>
      <c r="F1113" s="1204" t="s">
        <v>224</v>
      </c>
      <c r="G1113" s="1204" t="s">
        <v>223</v>
      </c>
    </row>
    <row r="1114" spans="1:7">
      <c r="A1114" s="1203">
        <v>1173033185</v>
      </c>
      <c r="B1114" s="1204" t="s">
        <v>1620</v>
      </c>
      <c r="C1114" s="1204" t="s">
        <v>7</v>
      </c>
      <c r="D1114" s="1204"/>
      <c r="E1114" s="1204"/>
      <c r="F1114" s="1204" t="s">
        <v>226</v>
      </c>
      <c r="G1114" s="1204" t="s">
        <v>225</v>
      </c>
    </row>
    <row r="1115" spans="1:7">
      <c r="A1115" s="1203">
        <v>1173046955</v>
      </c>
      <c r="B1115" s="1204" t="s">
        <v>1621</v>
      </c>
      <c r="C1115" s="1204" t="s">
        <v>7</v>
      </c>
      <c r="D1115" s="1204"/>
      <c r="E1115" s="1204"/>
      <c r="F1115" s="1204" t="s">
        <v>226</v>
      </c>
      <c r="G1115" s="1204" t="s">
        <v>225</v>
      </c>
    </row>
    <row r="1116" spans="1:7">
      <c r="A1116" s="1203">
        <v>1173097263</v>
      </c>
      <c r="B1116" s="1204" t="s">
        <v>1622</v>
      </c>
      <c r="C1116" s="1204" t="s">
        <v>7</v>
      </c>
      <c r="D1116" s="1204"/>
      <c r="E1116" s="1204"/>
      <c r="F1116" s="1204" t="s">
        <v>204</v>
      </c>
      <c r="G1116" s="1204" t="s">
        <v>203</v>
      </c>
    </row>
    <row r="1117" spans="1:7">
      <c r="A1117" s="1203">
        <v>1173122871</v>
      </c>
      <c r="B1117" s="1204" t="s">
        <v>962</v>
      </c>
      <c r="C1117" s="1204" t="s">
        <v>367</v>
      </c>
      <c r="D1117" s="1204" t="s">
        <v>823</v>
      </c>
      <c r="E1117" s="1204" t="s">
        <v>233</v>
      </c>
      <c r="F1117" s="1204" t="s">
        <v>226</v>
      </c>
      <c r="G1117" s="1204" t="s">
        <v>225</v>
      </c>
    </row>
    <row r="1118" spans="1:7">
      <c r="A1118" s="1203">
        <v>1173155210</v>
      </c>
      <c r="B1118" s="1204" t="s">
        <v>959</v>
      </c>
      <c r="C1118" s="1204" t="s">
        <v>7</v>
      </c>
      <c r="D1118" s="1204"/>
      <c r="E1118" s="1204"/>
      <c r="F1118" s="1204" t="s">
        <v>230</v>
      </c>
      <c r="G1118" s="1204" t="s">
        <v>229</v>
      </c>
    </row>
    <row r="1119" spans="1:7">
      <c r="A1119" s="1203">
        <v>1173165425</v>
      </c>
      <c r="B1119" s="1204" t="s">
        <v>1259</v>
      </c>
      <c r="C1119" s="1204" t="s">
        <v>367</v>
      </c>
      <c r="D1119" s="1204" t="s">
        <v>823</v>
      </c>
      <c r="E1119" s="1204" t="s">
        <v>233</v>
      </c>
      <c r="F1119" s="1204" t="s">
        <v>226</v>
      </c>
      <c r="G1119" s="1204" t="s">
        <v>225</v>
      </c>
    </row>
    <row r="1120" spans="1:7">
      <c r="A1120" s="1203">
        <v>1173171563</v>
      </c>
      <c r="B1120" s="1204" t="s">
        <v>936</v>
      </c>
      <c r="C1120" s="1204" t="s">
        <v>367</v>
      </c>
      <c r="D1120" s="1204" t="s">
        <v>835</v>
      </c>
      <c r="E1120" s="1204" t="s">
        <v>135</v>
      </c>
      <c r="F1120" s="1204" t="s">
        <v>204</v>
      </c>
      <c r="G1120" s="1204" t="s">
        <v>203</v>
      </c>
    </row>
    <row r="1121" spans="1:7">
      <c r="A1121" s="1203">
        <v>1173182156</v>
      </c>
      <c r="B1121" s="1204" t="s">
        <v>530</v>
      </c>
      <c r="C1121" s="1204" t="s">
        <v>367</v>
      </c>
      <c r="D1121" s="1204" t="s">
        <v>371</v>
      </c>
      <c r="E1121" s="1204" t="s">
        <v>131</v>
      </c>
      <c r="F1121" s="1204" t="s">
        <v>226</v>
      </c>
      <c r="G1121" s="1204" t="s">
        <v>225</v>
      </c>
    </row>
    <row r="1122" spans="1:7">
      <c r="A1122" s="1203">
        <v>1173220808</v>
      </c>
      <c r="B1122" s="1204" t="s">
        <v>324</v>
      </c>
      <c r="C1122" s="1204" t="s">
        <v>7</v>
      </c>
      <c r="D1122" s="1204"/>
      <c r="E1122" s="1204"/>
      <c r="F1122" s="1204" t="s">
        <v>200</v>
      </c>
      <c r="G1122" s="1204" t="s">
        <v>199</v>
      </c>
    </row>
    <row r="1123" spans="1:7">
      <c r="A1123" s="1203">
        <v>1173226094</v>
      </c>
      <c r="B1123" s="1204" t="s">
        <v>1623</v>
      </c>
      <c r="C1123" s="1204" t="s">
        <v>7</v>
      </c>
      <c r="D1123" s="1204"/>
      <c r="E1123" s="1204"/>
      <c r="F1123" s="1204" t="s">
        <v>212</v>
      </c>
      <c r="G1123" s="1204" t="s">
        <v>211</v>
      </c>
    </row>
    <row r="1124" spans="1:7">
      <c r="A1124" s="1203">
        <v>1173232498</v>
      </c>
      <c r="B1124" s="1204" t="s">
        <v>1624</v>
      </c>
      <c r="C1124" s="1204" t="s">
        <v>7</v>
      </c>
      <c r="D1124" s="1204"/>
      <c r="E1124" s="1204"/>
      <c r="F1124" s="1204" t="s">
        <v>204</v>
      </c>
      <c r="G1124" s="1204" t="s">
        <v>203</v>
      </c>
    </row>
    <row r="1125" spans="1:7">
      <c r="A1125" s="1203">
        <v>1173257297</v>
      </c>
      <c r="B1125" s="1204" t="s">
        <v>1625</v>
      </c>
      <c r="C1125" s="1204" t="s">
        <v>7</v>
      </c>
      <c r="D1125" s="1204"/>
      <c r="E1125" s="1204"/>
      <c r="F1125" s="1204" t="s">
        <v>226</v>
      </c>
      <c r="G1125" s="1204" t="s">
        <v>225</v>
      </c>
    </row>
    <row r="1126" spans="1:7">
      <c r="A1126" s="1203">
        <v>1173299703</v>
      </c>
      <c r="B1126" s="1204" t="s">
        <v>1626</v>
      </c>
      <c r="C1126" s="1204" t="s">
        <v>7</v>
      </c>
      <c r="D1126" s="1204"/>
      <c r="E1126" s="1204"/>
      <c r="F1126" s="1204" t="s">
        <v>226</v>
      </c>
      <c r="G1126" s="1204" t="s">
        <v>225</v>
      </c>
    </row>
    <row r="1127" spans="1:7">
      <c r="A1127" s="1203">
        <v>1173342735</v>
      </c>
      <c r="B1127" s="1204" t="s">
        <v>511</v>
      </c>
      <c r="C1127" s="1204" t="s">
        <v>367</v>
      </c>
      <c r="D1127" s="1204" t="s">
        <v>373</v>
      </c>
      <c r="E1127" s="1204" t="s">
        <v>123</v>
      </c>
      <c r="F1127" s="1204" t="s">
        <v>200</v>
      </c>
      <c r="G1127" s="1204" t="s">
        <v>199</v>
      </c>
    </row>
    <row r="1128" spans="1:7">
      <c r="A1128" s="1203">
        <v>1173344475</v>
      </c>
      <c r="B1128" s="1204" t="s">
        <v>698</v>
      </c>
      <c r="C1128" s="1204" t="s">
        <v>7</v>
      </c>
      <c r="D1128" s="1204"/>
      <c r="E1128" s="1204"/>
      <c r="F1128" s="1204" t="s">
        <v>216</v>
      </c>
      <c r="G1128" s="1204" t="s">
        <v>215</v>
      </c>
    </row>
    <row r="1129" spans="1:7">
      <c r="A1129" s="1203">
        <v>1173362923</v>
      </c>
      <c r="B1129" s="1204" t="s">
        <v>780</v>
      </c>
      <c r="C1129" s="1204" t="s">
        <v>7</v>
      </c>
      <c r="D1129" s="1204"/>
      <c r="E1129" s="1204"/>
      <c r="F1129" s="1204" t="s">
        <v>232</v>
      </c>
      <c r="G1129" s="1204" t="s">
        <v>231</v>
      </c>
    </row>
    <row r="1130" spans="1:7">
      <c r="A1130" s="1203">
        <v>1173395543</v>
      </c>
      <c r="B1130" s="1204" t="s">
        <v>1627</v>
      </c>
      <c r="C1130" s="1204" t="s">
        <v>7</v>
      </c>
      <c r="D1130" s="1204"/>
      <c r="E1130" s="1204"/>
      <c r="F1130" s="1204" t="s">
        <v>226</v>
      </c>
      <c r="G1130" s="1204" t="s">
        <v>225</v>
      </c>
    </row>
    <row r="1131" spans="1:7">
      <c r="A1131" s="1203">
        <v>1173402307</v>
      </c>
      <c r="B1131" s="1204" t="s">
        <v>1628</v>
      </c>
      <c r="C1131" s="1204" t="s">
        <v>7</v>
      </c>
      <c r="D1131" s="1204"/>
      <c r="E1131" s="1204"/>
      <c r="F1131" s="1204" t="s">
        <v>222</v>
      </c>
      <c r="G1131" s="1204" t="s">
        <v>221</v>
      </c>
    </row>
    <row r="1132" spans="1:7">
      <c r="A1132" s="1203">
        <v>1173417248</v>
      </c>
      <c r="B1132" s="1204" t="s">
        <v>1629</v>
      </c>
      <c r="C1132" s="1204" t="s">
        <v>7</v>
      </c>
      <c r="D1132" s="1204"/>
      <c r="E1132" s="1204"/>
      <c r="F1132" s="1204" t="s">
        <v>226</v>
      </c>
      <c r="G1132" s="1204" t="s">
        <v>225</v>
      </c>
    </row>
    <row r="1133" spans="1:7">
      <c r="A1133" s="1203">
        <v>1173422156</v>
      </c>
      <c r="B1133" s="1204" t="s">
        <v>1630</v>
      </c>
      <c r="C1133" s="1204" t="s">
        <v>7</v>
      </c>
      <c r="D1133" s="1204"/>
      <c r="E1133" s="1204"/>
      <c r="F1133" s="1204" t="s">
        <v>220</v>
      </c>
      <c r="G1133" s="1204" t="s">
        <v>219</v>
      </c>
    </row>
    <row r="1134" spans="1:7">
      <c r="A1134" s="1203">
        <v>1173423618</v>
      </c>
      <c r="B1134" s="1204" t="s">
        <v>1631</v>
      </c>
      <c r="C1134" s="1204" t="s">
        <v>7</v>
      </c>
      <c r="D1134" s="1204"/>
      <c r="E1134" s="1204"/>
      <c r="F1134" s="1204" t="s">
        <v>226</v>
      </c>
      <c r="G1134" s="1204" t="s">
        <v>225</v>
      </c>
    </row>
    <row r="1135" spans="1:7">
      <c r="A1135" s="1203">
        <v>1173470437</v>
      </c>
      <c r="B1135" s="1204" t="s">
        <v>1260</v>
      </c>
      <c r="C1135" s="1204" t="s">
        <v>367</v>
      </c>
      <c r="D1135" s="1204" t="s">
        <v>371</v>
      </c>
      <c r="E1135" s="1204" t="s">
        <v>131</v>
      </c>
      <c r="F1135" s="1204" t="s">
        <v>200</v>
      </c>
      <c r="G1135" s="1204" t="s">
        <v>199</v>
      </c>
    </row>
    <row r="1136" spans="1:7">
      <c r="A1136" s="1203">
        <v>1173488322</v>
      </c>
      <c r="B1136" s="1204" t="s">
        <v>1632</v>
      </c>
      <c r="C1136" s="1204" t="s">
        <v>7</v>
      </c>
      <c r="D1136" s="1204"/>
      <c r="E1136" s="1204"/>
      <c r="F1136" s="1204" t="s">
        <v>218</v>
      </c>
      <c r="G1136" s="1204" t="s">
        <v>217</v>
      </c>
    </row>
    <row r="1137" spans="1:7">
      <c r="A1137" s="1203">
        <v>1173489312</v>
      </c>
      <c r="B1137" s="1204" t="s">
        <v>1633</v>
      </c>
      <c r="C1137" s="1204" t="s">
        <v>7</v>
      </c>
      <c r="D1137" s="1204"/>
      <c r="E1137" s="1204"/>
      <c r="F1137" s="1204" t="s">
        <v>226</v>
      </c>
      <c r="G1137" s="1204" t="s">
        <v>225</v>
      </c>
    </row>
    <row r="1138" spans="1:7">
      <c r="A1138" s="1203">
        <v>1173507618</v>
      </c>
      <c r="B1138" s="1204" t="s">
        <v>1261</v>
      </c>
      <c r="C1138" s="1204" t="s">
        <v>367</v>
      </c>
      <c r="D1138" s="1204" t="s">
        <v>371</v>
      </c>
      <c r="E1138" s="1204" t="s">
        <v>131</v>
      </c>
      <c r="F1138" s="1204" t="s">
        <v>232</v>
      </c>
      <c r="G1138" s="1204" t="s">
        <v>231</v>
      </c>
    </row>
    <row r="1139" spans="1:7">
      <c r="A1139" s="1203">
        <v>1173510356</v>
      </c>
      <c r="B1139" s="1204" t="s">
        <v>1634</v>
      </c>
      <c r="C1139" s="1204" t="s">
        <v>7</v>
      </c>
      <c r="D1139" s="1204"/>
      <c r="E1139" s="1204"/>
      <c r="F1139" s="1204" t="s">
        <v>226</v>
      </c>
      <c r="G1139" s="1204" t="s">
        <v>225</v>
      </c>
    </row>
    <row r="1140" spans="1:7">
      <c r="A1140" s="1203">
        <v>1173531097</v>
      </c>
      <c r="B1140" s="1204" t="s">
        <v>1635</v>
      </c>
      <c r="C1140" s="1204" t="s">
        <v>7</v>
      </c>
      <c r="D1140" s="1204"/>
      <c r="E1140" s="1204"/>
      <c r="F1140" s="1204" t="s">
        <v>226</v>
      </c>
      <c r="G1140" s="1204" t="s">
        <v>225</v>
      </c>
    </row>
    <row r="1141" spans="1:7">
      <c r="A1141" s="1203">
        <v>1173542466</v>
      </c>
      <c r="B1141" s="1204" t="s">
        <v>1636</v>
      </c>
      <c r="C1141" s="1204" t="s">
        <v>7</v>
      </c>
      <c r="D1141" s="1204"/>
      <c r="E1141" s="1204"/>
      <c r="F1141" s="1204" t="s">
        <v>224</v>
      </c>
      <c r="G1141" s="1204" t="s">
        <v>223</v>
      </c>
    </row>
    <row r="1142" spans="1:7">
      <c r="A1142" s="1203">
        <v>1173559064</v>
      </c>
      <c r="B1142" s="1204" t="s">
        <v>1637</v>
      </c>
      <c r="C1142" s="1204" t="s">
        <v>7</v>
      </c>
      <c r="D1142" s="1204"/>
      <c r="E1142" s="1204"/>
      <c r="F1142" s="1204" t="s">
        <v>226</v>
      </c>
      <c r="G1142" s="1204" t="s">
        <v>225</v>
      </c>
    </row>
    <row r="1143" spans="1:7">
      <c r="A1143" s="1203">
        <v>1173559486</v>
      </c>
      <c r="B1143" s="1204" t="s">
        <v>1638</v>
      </c>
      <c r="C1143" s="1204" t="s">
        <v>7</v>
      </c>
      <c r="D1143" s="1204"/>
      <c r="E1143" s="1204"/>
      <c r="F1143" s="1204" t="s">
        <v>204</v>
      </c>
      <c r="G1143" s="1204" t="s">
        <v>203</v>
      </c>
    </row>
    <row r="1144" spans="1:7">
      <c r="A1144" s="1203">
        <v>1173566515</v>
      </c>
      <c r="B1144" s="1204" t="s">
        <v>963</v>
      </c>
      <c r="C1144" s="1204" t="s">
        <v>367</v>
      </c>
      <c r="D1144" s="1204" t="s">
        <v>820</v>
      </c>
      <c r="E1144" s="1204" t="s">
        <v>137</v>
      </c>
      <c r="F1144" s="1204" t="s">
        <v>206</v>
      </c>
      <c r="G1144" s="1204" t="s">
        <v>205</v>
      </c>
    </row>
    <row r="1145" spans="1:7">
      <c r="A1145" s="1203">
        <v>1173573214</v>
      </c>
      <c r="B1145" s="1204" t="s">
        <v>1262</v>
      </c>
      <c r="C1145" s="1204" t="s">
        <v>367</v>
      </c>
      <c r="D1145" s="1204" t="s">
        <v>820</v>
      </c>
      <c r="E1145" s="1204" t="s">
        <v>137</v>
      </c>
      <c r="F1145" s="1204" t="s">
        <v>230</v>
      </c>
      <c r="G1145" s="1204" t="s">
        <v>229</v>
      </c>
    </row>
    <row r="1146" spans="1:7">
      <c r="A1146" s="1203">
        <v>1173582645</v>
      </c>
      <c r="B1146" s="1204" t="s">
        <v>1639</v>
      </c>
      <c r="C1146" s="1204" t="s">
        <v>7</v>
      </c>
      <c r="D1146" s="1204"/>
      <c r="E1146" s="1204"/>
      <c r="F1146" s="1204" t="s">
        <v>226</v>
      </c>
      <c r="G1146" s="1204" t="s">
        <v>225</v>
      </c>
    </row>
    <row r="1147" spans="1:7">
      <c r="A1147" s="1203">
        <v>1173589392</v>
      </c>
      <c r="B1147" s="1204" t="s">
        <v>1640</v>
      </c>
      <c r="C1147" s="1204" t="s">
        <v>7</v>
      </c>
      <c r="D1147" s="1204"/>
      <c r="E1147" s="1204"/>
      <c r="F1147" s="1204" t="s">
        <v>226</v>
      </c>
      <c r="G1147" s="1204" t="s">
        <v>225</v>
      </c>
    </row>
    <row r="1148" spans="1:7">
      <c r="A1148" s="1203">
        <v>1173630022</v>
      </c>
      <c r="B1148" s="1204" t="s">
        <v>1263</v>
      </c>
      <c r="C1148" s="1204" t="s">
        <v>367</v>
      </c>
      <c r="D1148" s="1204" t="s">
        <v>371</v>
      </c>
      <c r="E1148" s="1204" t="s">
        <v>131</v>
      </c>
      <c r="F1148" s="1204" t="s">
        <v>204</v>
      </c>
      <c r="G1148" s="1204" t="s">
        <v>203</v>
      </c>
    </row>
    <row r="1149" spans="1:7">
      <c r="A1149" s="1203">
        <v>1173631558</v>
      </c>
      <c r="B1149" s="1204" t="s">
        <v>1641</v>
      </c>
      <c r="C1149" s="1204" t="s">
        <v>7</v>
      </c>
      <c r="D1149" s="1204"/>
      <c r="E1149" s="1204"/>
      <c r="F1149" s="1204" t="s">
        <v>226</v>
      </c>
      <c r="G1149" s="1204" t="s">
        <v>225</v>
      </c>
    </row>
    <row r="1150" spans="1:7">
      <c r="A1150" s="1203">
        <v>1173701526</v>
      </c>
      <c r="B1150" s="1204" t="s">
        <v>1264</v>
      </c>
      <c r="C1150" s="1204" t="s">
        <v>367</v>
      </c>
      <c r="D1150" s="1204" t="s">
        <v>372</v>
      </c>
      <c r="E1150" s="1204" t="s">
        <v>134</v>
      </c>
      <c r="F1150" s="1204" t="s">
        <v>218</v>
      </c>
      <c r="G1150" s="1204" t="s">
        <v>217</v>
      </c>
    </row>
    <row r="1151" spans="1:7">
      <c r="A1151" s="1203">
        <v>1173704520</v>
      </c>
      <c r="B1151" s="1204" t="s">
        <v>946</v>
      </c>
      <c r="C1151" s="1204" t="s">
        <v>367</v>
      </c>
      <c r="D1151" s="1204" t="s">
        <v>820</v>
      </c>
      <c r="E1151" s="1204" t="s">
        <v>137</v>
      </c>
      <c r="F1151" s="1204" t="s">
        <v>226</v>
      </c>
      <c r="G1151" s="1204" t="s">
        <v>225</v>
      </c>
    </row>
    <row r="1152" spans="1:7">
      <c r="A1152" s="1203">
        <v>1173721045</v>
      </c>
      <c r="B1152" s="1204" t="s">
        <v>1265</v>
      </c>
      <c r="C1152" s="1204" t="s">
        <v>367</v>
      </c>
      <c r="D1152" s="1204" t="s">
        <v>371</v>
      </c>
      <c r="E1152" s="1204" t="s">
        <v>131</v>
      </c>
      <c r="F1152" s="1204" t="s">
        <v>226</v>
      </c>
      <c r="G1152" s="1204" t="s">
        <v>225</v>
      </c>
    </row>
    <row r="1153" spans="1:7">
      <c r="A1153" s="1203">
        <v>1173762858</v>
      </c>
      <c r="B1153" s="1204" t="s">
        <v>1642</v>
      </c>
      <c r="C1153" s="1204" t="s">
        <v>7</v>
      </c>
      <c r="D1153" s="1204"/>
      <c r="E1153" s="1204"/>
      <c r="F1153" s="1204" t="s">
        <v>226</v>
      </c>
      <c r="G1153" s="1204" t="s">
        <v>225</v>
      </c>
    </row>
    <row r="1154" spans="1:7">
      <c r="A1154" s="1203">
        <v>1173766586</v>
      </c>
      <c r="B1154" s="1204" t="s">
        <v>1266</v>
      </c>
      <c r="C1154" s="1204" t="s">
        <v>367</v>
      </c>
      <c r="D1154" s="1204" t="s">
        <v>823</v>
      </c>
      <c r="E1154" s="1204" t="s">
        <v>233</v>
      </c>
      <c r="F1154" s="1204" t="s">
        <v>226</v>
      </c>
      <c r="G1154" s="1204" t="s">
        <v>225</v>
      </c>
    </row>
    <row r="1155" spans="1:7">
      <c r="A1155" s="1203">
        <v>1173767568</v>
      </c>
      <c r="B1155" s="1204" t="s">
        <v>824</v>
      </c>
      <c r="C1155" s="1204" t="s">
        <v>367</v>
      </c>
      <c r="D1155" s="1204" t="s">
        <v>820</v>
      </c>
      <c r="E1155" s="1204" t="s">
        <v>137</v>
      </c>
      <c r="F1155" s="1204" t="s">
        <v>212</v>
      </c>
      <c r="G1155" s="1204" t="s">
        <v>211</v>
      </c>
    </row>
    <row r="1156" spans="1:7">
      <c r="A1156" s="1203">
        <v>1173812521</v>
      </c>
      <c r="B1156" s="1204" t="s">
        <v>1643</v>
      </c>
      <c r="C1156" s="1204" t="s">
        <v>7</v>
      </c>
      <c r="D1156" s="1204"/>
      <c r="E1156" s="1204"/>
      <c r="F1156" s="1204" t="s">
        <v>226</v>
      </c>
      <c r="G1156" s="1204" t="s">
        <v>225</v>
      </c>
    </row>
    <row r="1157" spans="1:7">
      <c r="A1157" s="1203">
        <v>1173817041</v>
      </c>
      <c r="B1157" s="1204" t="s">
        <v>1644</v>
      </c>
      <c r="C1157" s="1204" t="s">
        <v>7</v>
      </c>
      <c r="D1157" s="1204"/>
      <c r="E1157" s="1204"/>
      <c r="F1157" s="1204" t="s">
        <v>226</v>
      </c>
      <c r="G1157" s="1204" t="s">
        <v>225</v>
      </c>
    </row>
    <row r="1158" spans="1:7">
      <c r="A1158" s="1203">
        <v>1173832560</v>
      </c>
      <c r="B1158" s="1204" t="s">
        <v>763</v>
      </c>
      <c r="C1158" s="1204" t="s">
        <v>367</v>
      </c>
      <c r="D1158" s="1204" t="s">
        <v>368</v>
      </c>
      <c r="E1158" s="1204" t="s">
        <v>138</v>
      </c>
      <c r="F1158" s="1204" t="s">
        <v>220</v>
      </c>
      <c r="G1158" s="1204" t="s">
        <v>219</v>
      </c>
    </row>
    <row r="1159" spans="1:7">
      <c r="A1159" s="1203">
        <v>1173864514</v>
      </c>
      <c r="B1159" s="1204" t="s">
        <v>1645</v>
      </c>
      <c r="C1159" s="1204" t="s">
        <v>7</v>
      </c>
      <c r="D1159" s="1204"/>
      <c r="E1159" s="1204"/>
      <c r="F1159" s="1204" t="s">
        <v>226</v>
      </c>
      <c r="G1159" s="1204" t="s">
        <v>225</v>
      </c>
    </row>
    <row r="1160" spans="1:7">
      <c r="A1160" s="1203">
        <v>1173869661</v>
      </c>
      <c r="B1160" s="1204" t="s">
        <v>484</v>
      </c>
      <c r="C1160" s="1204" t="s">
        <v>367</v>
      </c>
      <c r="D1160" s="1204" t="s">
        <v>373</v>
      </c>
      <c r="E1160" s="1204" t="s">
        <v>123</v>
      </c>
      <c r="F1160" s="1204" t="s">
        <v>226</v>
      </c>
      <c r="G1160" s="1204" t="s">
        <v>225</v>
      </c>
    </row>
    <row r="1161" spans="1:7">
      <c r="A1161" s="1203">
        <v>1173878407</v>
      </c>
      <c r="B1161" s="1204" t="s">
        <v>1646</v>
      </c>
      <c r="C1161" s="1204" t="s">
        <v>7</v>
      </c>
      <c r="D1161" s="1204"/>
      <c r="E1161" s="1204"/>
      <c r="F1161" s="1204" t="s">
        <v>204</v>
      </c>
      <c r="G1161" s="1204" t="s">
        <v>203</v>
      </c>
    </row>
    <row r="1162" spans="1:7">
      <c r="A1162" s="1203">
        <v>1173886046</v>
      </c>
      <c r="B1162" s="1204" t="s">
        <v>1647</v>
      </c>
      <c r="C1162" s="1204" t="s">
        <v>7</v>
      </c>
      <c r="D1162" s="1204"/>
      <c r="E1162" s="1204"/>
      <c r="F1162" s="1204" t="s">
        <v>226</v>
      </c>
      <c r="G1162" s="1204" t="s">
        <v>225</v>
      </c>
    </row>
    <row r="1163" spans="1:7">
      <c r="A1163" s="1203">
        <v>1173894222</v>
      </c>
      <c r="B1163" s="1204" t="s">
        <v>1648</v>
      </c>
      <c r="C1163" s="1204" t="s">
        <v>7</v>
      </c>
      <c r="D1163" s="1204"/>
      <c r="E1163" s="1204"/>
      <c r="F1163" s="1204" t="s">
        <v>226</v>
      </c>
      <c r="G1163" s="1204" t="s">
        <v>225</v>
      </c>
    </row>
    <row r="1164" spans="1:7">
      <c r="A1164" s="1203">
        <v>1173921173</v>
      </c>
      <c r="B1164" s="1204" t="s">
        <v>1267</v>
      </c>
      <c r="C1164" s="1204" t="s">
        <v>367</v>
      </c>
      <c r="D1164" s="1204" t="s">
        <v>372</v>
      </c>
      <c r="E1164" s="1204" t="s">
        <v>134</v>
      </c>
      <c r="F1164" s="1204" t="s">
        <v>204</v>
      </c>
      <c r="G1164" s="1204" t="s">
        <v>203</v>
      </c>
    </row>
    <row r="1165" spans="1:7">
      <c r="A1165" s="1203">
        <v>1173940512</v>
      </c>
      <c r="B1165" s="1204" t="s">
        <v>1268</v>
      </c>
      <c r="C1165" s="1204" t="s">
        <v>367</v>
      </c>
      <c r="D1165" s="1204" t="s">
        <v>368</v>
      </c>
      <c r="E1165" s="1204" t="s">
        <v>138</v>
      </c>
      <c r="F1165" s="1204" t="s">
        <v>226</v>
      </c>
      <c r="G1165" s="1204" t="s">
        <v>225</v>
      </c>
    </row>
    <row r="1166" spans="1:7">
      <c r="A1166" s="1203">
        <v>1173967515</v>
      </c>
      <c r="B1166" s="1204" t="s">
        <v>719</v>
      </c>
      <c r="C1166" s="1204" t="s">
        <v>367</v>
      </c>
      <c r="D1166" s="1204" t="s">
        <v>370</v>
      </c>
      <c r="E1166" s="1204" t="s">
        <v>127</v>
      </c>
      <c r="F1166" s="1204" t="s">
        <v>204</v>
      </c>
      <c r="G1166" s="1204" t="s">
        <v>203</v>
      </c>
    </row>
    <row r="1167" spans="1:7">
      <c r="A1167" s="1203">
        <v>1173978652</v>
      </c>
      <c r="B1167" s="1204" t="s">
        <v>1269</v>
      </c>
      <c r="C1167" s="1204" t="s">
        <v>367</v>
      </c>
      <c r="D1167" s="1204" t="s">
        <v>371</v>
      </c>
      <c r="E1167" s="1204" t="s">
        <v>131</v>
      </c>
      <c r="F1167" s="1204" t="s">
        <v>218</v>
      </c>
      <c r="G1167" s="1204" t="s">
        <v>217</v>
      </c>
    </row>
    <row r="1168" spans="1:7">
      <c r="A1168" s="1203">
        <v>1173997629</v>
      </c>
      <c r="B1168" s="1204" t="s">
        <v>1270</v>
      </c>
      <c r="C1168" s="1204" t="s">
        <v>367</v>
      </c>
      <c r="D1168" s="1204" t="s">
        <v>828</v>
      </c>
      <c r="E1168" s="1204" t="s">
        <v>109</v>
      </c>
      <c r="F1168" s="1204" t="s">
        <v>230</v>
      </c>
      <c r="G1168" s="1204" t="s">
        <v>229</v>
      </c>
    </row>
    <row r="1169" spans="1:7">
      <c r="A1169" s="1203">
        <v>1174014010</v>
      </c>
      <c r="B1169" s="1204" t="s">
        <v>1649</v>
      </c>
      <c r="C1169" s="1204" t="s">
        <v>7</v>
      </c>
      <c r="D1169" s="1204"/>
      <c r="E1169" s="1204"/>
      <c r="F1169" s="1204" t="s">
        <v>204</v>
      </c>
      <c r="G1169" s="1204" t="s">
        <v>203</v>
      </c>
    </row>
    <row r="1170" spans="1:7">
      <c r="A1170" s="1203">
        <v>1174045386</v>
      </c>
      <c r="B1170" s="1204" t="s">
        <v>1650</v>
      </c>
      <c r="C1170" s="1204" t="s">
        <v>7</v>
      </c>
      <c r="D1170" s="1204"/>
      <c r="E1170" s="1204"/>
      <c r="F1170" s="1204" t="s">
        <v>208</v>
      </c>
      <c r="G1170" s="1204" t="s">
        <v>207</v>
      </c>
    </row>
    <row r="1171" spans="1:7">
      <c r="A1171" s="1203">
        <v>1174051632</v>
      </c>
      <c r="B1171" s="1204" t="s">
        <v>1271</v>
      </c>
      <c r="C1171" s="1204" t="s">
        <v>367</v>
      </c>
      <c r="D1171" s="1204" t="s">
        <v>411</v>
      </c>
      <c r="E1171" s="1204" t="s">
        <v>101</v>
      </c>
      <c r="F1171" s="1204" t="s">
        <v>214</v>
      </c>
      <c r="G1171" s="1204" t="s">
        <v>213</v>
      </c>
    </row>
    <row r="1172" spans="1:7">
      <c r="A1172" s="1203">
        <v>1174060385</v>
      </c>
      <c r="B1172" s="1204" t="s">
        <v>1651</v>
      </c>
      <c r="C1172" s="1204" t="s">
        <v>7</v>
      </c>
      <c r="D1172" s="1204"/>
      <c r="E1172" s="1204"/>
      <c r="F1172" s="1204" t="s">
        <v>226</v>
      </c>
      <c r="G1172" s="1204" t="s">
        <v>225</v>
      </c>
    </row>
    <row r="1173" spans="1:7">
      <c r="A1173" s="1203">
        <v>1174087933</v>
      </c>
      <c r="B1173" s="1204" t="s">
        <v>1272</v>
      </c>
      <c r="C1173" s="1204" t="s">
        <v>367</v>
      </c>
      <c r="D1173" s="1204" t="s">
        <v>373</v>
      </c>
      <c r="E1173" s="1204" t="s">
        <v>123</v>
      </c>
      <c r="F1173" s="1204" t="s">
        <v>226</v>
      </c>
      <c r="G1173" s="1204" t="s">
        <v>225</v>
      </c>
    </row>
    <row r="1174" spans="1:7">
      <c r="A1174" s="1203">
        <v>1174097056</v>
      </c>
      <c r="B1174" s="1204" t="s">
        <v>1652</v>
      </c>
      <c r="C1174" s="1204" t="s">
        <v>7</v>
      </c>
      <c r="D1174" s="1204"/>
      <c r="E1174" s="1204"/>
      <c r="F1174" s="1204" t="s">
        <v>226</v>
      </c>
      <c r="G1174" s="1204" t="s">
        <v>225</v>
      </c>
    </row>
    <row r="1175" spans="1:7">
      <c r="A1175" s="1203">
        <v>1174104498</v>
      </c>
      <c r="B1175" s="1204" t="s">
        <v>1653</v>
      </c>
      <c r="C1175" s="1204" t="s">
        <v>7</v>
      </c>
      <c r="D1175" s="1204"/>
      <c r="E1175" s="1204"/>
      <c r="F1175" s="1204" t="s">
        <v>226</v>
      </c>
      <c r="G1175" s="1204" t="s">
        <v>225</v>
      </c>
    </row>
    <row r="1176" spans="1:7">
      <c r="A1176" s="1203">
        <v>1174111378</v>
      </c>
      <c r="B1176" s="1204" t="s">
        <v>1654</v>
      </c>
      <c r="C1176" s="1204" t="s">
        <v>7</v>
      </c>
      <c r="D1176" s="1204"/>
      <c r="E1176" s="1204"/>
      <c r="F1176" s="1204" t="s">
        <v>212</v>
      </c>
      <c r="G1176" s="1204" t="s">
        <v>211</v>
      </c>
    </row>
    <row r="1177" spans="1:7">
      <c r="A1177" s="1203">
        <v>1174143702</v>
      </c>
      <c r="B1177" s="1204" t="s">
        <v>1655</v>
      </c>
      <c r="C1177" s="1204" t="s">
        <v>7</v>
      </c>
      <c r="D1177" s="1204"/>
      <c r="E1177" s="1204"/>
      <c r="F1177" s="1204" t="s">
        <v>214</v>
      </c>
      <c r="G1177" s="1204" t="s">
        <v>213</v>
      </c>
    </row>
    <row r="1178" spans="1:7">
      <c r="A1178" s="1203">
        <v>1174144494</v>
      </c>
      <c r="B1178" s="1204" t="s">
        <v>1656</v>
      </c>
      <c r="C1178" s="1204" t="s">
        <v>7</v>
      </c>
      <c r="D1178" s="1204"/>
      <c r="E1178" s="1204"/>
      <c r="F1178" s="1204" t="s">
        <v>232</v>
      </c>
      <c r="G1178" s="1204" t="s">
        <v>231</v>
      </c>
    </row>
    <row r="1179" spans="1:7">
      <c r="A1179" s="1203">
        <v>1174153370</v>
      </c>
      <c r="B1179" s="1204" t="s">
        <v>472</v>
      </c>
      <c r="C1179" s="1204" t="s">
        <v>7</v>
      </c>
      <c r="D1179" s="1204"/>
      <c r="E1179" s="1204"/>
      <c r="F1179" s="1204" t="s">
        <v>204</v>
      </c>
      <c r="G1179" s="1204" t="s">
        <v>203</v>
      </c>
    </row>
    <row r="1180" spans="1:7">
      <c r="A1180" s="1203">
        <v>1174196171</v>
      </c>
      <c r="B1180" s="1204" t="s">
        <v>1273</v>
      </c>
      <c r="C1180" s="1204" t="s">
        <v>367</v>
      </c>
      <c r="D1180" s="1204" t="s">
        <v>373</v>
      </c>
      <c r="E1180" s="1204" t="s">
        <v>123</v>
      </c>
      <c r="F1180" s="1204" t="s">
        <v>226</v>
      </c>
      <c r="G1180" s="1204" t="s">
        <v>225</v>
      </c>
    </row>
    <row r="1181" spans="1:7">
      <c r="A1181" s="1203">
        <v>1174196833</v>
      </c>
      <c r="B1181" s="1204" t="s">
        <v>1657</v>
      </c>
      <c r="C1181" s="1204" t="s">
        <v>7</v>
      </c>
      <c r="D1181" s="1204"/>
      <c r="E1181" s="1204"/>
      <c r="F1181" s="1204" t="s">
        <v>228</v>
      </c>
      <c r="G1181" s="1204" t="s">
        <v>227</v>
      </c>
    </row>
    <row r="1182" spans="1:7">
      <c r="A1182" s="1203">
        <v>1174219346</v>
      </c>
      <c r="B1182" s="1204" t="s">
        <v>1274</v>
      </c>
      <c r="C1182" s="1204" t="s">
        <v>367</v>
      </c>
      <c r="D1182" s="1204" t="s">
        <v>370</v>
      </c>
      <c r="E1182" s="1204" t="s">
        <v>127</v>
      </c>
      <c r="F1182" s="1204" t="s">
        <v>204</v>
      </c>
      <c r="G1182" s="1204" t="s">
        <v>203</v>
      </c>
    </row>
    <row r="1183" spans="1:7">
      <c r="A1183" s="1203">
        <v>1174222555</v>
      </c>
      <c r="B1183" s="1204" t="s">
        <v>1658</v>
      </c>
      <c r="C1183" s="1204" t="s">
        <v>7</v>
      </c>
      <c r="D1183" s="1204"/>
      <c r="E1183" s="1204"/>
      <c r="F1183" s="1204" t="s">
        <v>226</v>
      </c>
      <c r="G1183" s="1204" t="s">
        <v>225</v>
      </c>
    </row>
    <row r="1184" spans="1:7">
      <c r="A1184" s="1203">
        <v>1174316001</v>
      </c>
      <c r="B1184" s="1204" t="s">
        <v>1275</v>
      </c>
      <c r="C1184" s="1204" t="s">
        <v>367</v>
      </c>
      <c r="D1184" s="1204" t="s">
        <v>823</v>
      </c>
      <c r="E1184" s="1204" t="s">
        <v>233</v>
      </c>
      <c r="F1184" s="1204" t="s">
        <v>226</v>
      </c>
      <c r="G1184" s="1204" t="s">
        <v>225</v>
      </c>
    </row>
    <row r="1185" spans="1:7">
      <c r="A1185" s="1203">
        <v>1174372160</v>
      </c>
      <c r="B1185" s="1204" t="s">
        <v>1659</v>
      </c>
      <c r="C1185" s="1204" t="s">
        <v>7</v>
      </c>
      <c r="D1185" s="1204"/>
      <c r="E1185" s="1204"/>
      <c r="F1185" s="1204" t="s">
        <v>226</v>
      </c>
      <c r="G1185" s="1204" t="s">
        <v>225</v>
      </c>
    </row>
    <row r="1186" spans="1:7">
      <c r="A1186" s="1203">
        <v>1174372285</v>
      </c>
      <c r="B1186" s="1204" t="s">
        <v>1660</v>
      </c>
      <c r="C1186" s="1204" t="s">
        <v>7</v>
      </c>
      <c r="D1186" s="1204"/>
      <c r="E1186" s="1204"/>
      <c r="F1186" s="1204" t="s">
        <v>226</v>
      </c>
      <c r="G1186" s="1204" t="s">
        <v>225</v>
      </c>
    </row>
    <row r="1187" spans="1:7">
      <c r="A1187" s="1203">
        <v>1174377060</v>
      </c>
      <c r="B1187" s="1204" t="s">
        <v>1661</v>
      </c>
      <c r="C1187" s="1204" t="s">
        <v>7</v>
      </c>
      <c r="D1187" s="1204"/>
      <c r="E1187" s="1204"/>
      <c r="F1187" s="1204" t="s">
        <v>202</v>
      </c>
      <c r="G1187" s="1204" t="s">
        <v>201</v>
      </c>
    </row>
    <row r="1188" spans="1:7">
      <c r="A1188" s="1203">
        <v>1174394198</v>
      </c>
      <c r="B1188" s="1204" t="s">
        <v>1662</v>
      </c>
      <c r="C1188" s="1204" t="s">
        <v>7</v>
      </c>
      <c r="D1188" s="1204"/>
      <c r="E1188" s="1204"/>
      <c r="F1188" s="1204" t="s">
        <v>226</v>
      </c>
      <c r="G1188" s="1204" t="s">
        <v>225</v>
      </c>
    </row>
    <row r="1189" spans="1:7">
      <c r="A1189" s="1203">
        <v>1174398496</v>
      </c>
      <c r="B1189" s="1204" t="s">
        <v>1276</v>
      </c>
      <c r="C1189" s="1204" t="s">
        <v>367</v>
      </c>
      <c r="D1189" s="1204" t="s">
        <v>372</v>
      </c>
      <c r="E1189" s="1204" t="s">
        <v>134</v>
      </c>
      <c r="F1189" s="1204" t="s">
        <v>226</v>
      </c>
      <c r="G1189" s="1204" t="s">
        <v>225</v>
      </c>
    </row>
    <row r="1190" spans="1:7">
      <c r="A1190" s="1203">
        <v>1174436304</v>
      </c>
      <c r="B1190" s="1204" t="s">
        <v>1663</v>
      </c>
      <c r="C1190" s="1204" t="s">
        <v>7</v>
      </c>
      <c r="D1190" s="1204"/>
      <c r="E1190" s="1204"/>
      <c r="F1190" s="1204" t="s">
        <v>226</v>
      </c>
      <c r="G1190" s="1204" t="s">
        <v>225</v>
      </c>
    </row>
    <row r="1191" spans="1:7">
      <c r="A1191" s="1203">
        <v>1174442401</v>
      </c>
      <c r="B1191" s="1204" t="s">
        <v>1664</v>
      </c>
      <c r="C1191" s="1204" t="s">
        <v>7</v>
      </c>
      <c r="D1191" s="1204"/>
      <c r="E1191" s="1204"/>
      <c r="F1191" s="1204" t="s">
        <v>226</v>
      </c>
      <c r="G1191" s="1204" t="s">
        <v>225</v>
      </c>
    </row>
    <row r="1192" spans="1:7">
      <c r="A1192" s="1203">
        <v>1174450073</v>
      </c>
      <c r="B1192" s="1204" t="s">
        <v>965</v>
      </c>
      <c r="C1192" s="1204" t="s">
        <v>367</v>
      </c>
      <c r="D1192" s="1204" t="s">
        <v>820</v>
      </c>
      <c r="E1192" s="1204" t="s">
        <v>137</v>
      </c>
      <c r="F1192" s="1204" t="s">
        <v>226</v>
      </c>
      <c r="G1192" s="1204" t="s">
        <v>225</v>
      </c>
    </row>
    <row r="1193" spans="1:7">
      <c r="A1193" s="1203">
        <v>1174481078</v>
      </c>
      <c r="B1193" s="1204" t="s">
        <v>1665</v>
      </c>
      <c r="C1193" s="1204" t="s">
        <v>7</v>
      </c>
      <c r="D1193" s="1204"/>
      <c r="E1193" s="1204"/>
      <c r="F1193" s="1204" t="s">
        <v>224</v>
      </c>
      <c r="G1193" s="1204" t="s">
        <v>223</v>
      </c>
    </row>
    <row r="1194" spans="1:7">
      <c r="A1194" s="1203">
        <v>1174514332</v>
      </c>
      <c r="B1194" s="1204" t="s">
        <v>1666</v>
      </c>
      <c r="C1194" s="1204" t="s">
        <v>7</v>
      </c>
      <c r="D1194" s="1204"/>
      <c r="E1194" s="1204"/>
      <c r="F1194" s="1204" t="s">
        <v>204</v>
      </c>
      <c r="G1194" s="1204" t="s">
        <v>203</v>
      </c>
    </row>
    <row r="1195" spans="1:7">
      <c r="A1195" s="1203">
        <v>1174551532</v>
      </c>
      <c r="B1195" s="1204" t="s">
        <v>1667</v>
      </c>
      <c r="C1195" s="1204" t="s">
        <v>7</v>
      </c>
      <c r="D1195" s="1204"/>
      <c r="E1195" s="1204"/>
      <c r="F1195" s="1204" t="s">
        <v>230</v>
      </c>
      <c r="G1195" s="1204" t="s">
        <v>229</v>
      </c>
    </row>
    <row r="1196" spans="1:7">
      <c r="A1196" s="1203">
        <v>1174557695</v>
      </c>
      <c r="B1196" s="1204" t="s">
        <v>1668</v>
      </c>
      <c r="C1196" s="1204" t="s">
        <v>7</v>
      </c>
      <c r="D1196" s="1204"/>
      <c r="E1196" s="1204"/>
      <c r="F1196" s="1204" t="s">
        <v>212</v>
      </c>
      <c r="G1196" s="1204" t="s">
        <v>211</v>
      </c>
    </row>
    <row r="1197" spans="1:7">
      <c r="A1197" s="1203">
        <v>1174581562</v>
      </c>
      <c r="B1197" s="1204" t="s">
        <v>1669</v>
      </c>
      <c r="C1197" s="1204" t="s">
        <v>7</v>
      </c>
      <c r="D1197" s="1204"/>
      <c r="E1197" s="1204"/>
      <c r="F1197" s="1204" t="s">
        <v>226</v>
      </c>
      <c r="G1197" s="1204" t="s">
        <v>225</v>
      </c>
    </row>
    <row r="1198" spans="1:7">
      <c r="A1198" s="1203">
        <v>1174597360</v>
      </c>
      <c r="B1198" s="1204" t="s">
        <v>1670</v>
      </c>
      <c r="C1198" s="1204" t="s">
        <v>7</v>
      </c>
      <c r="D1198" s="1204"/>
      <c r="E1198" s="1204"/>
      <c r="F1198" s="1204" t="s">
        <v>226</v>
      </c>
      <c r="G1198" s="1204" t="s">
        <v>225</v>
      </c>
    </row>
    <row r="1199" spans="1:7">
      <c r="A1199" s="1203">
        <v>1174600883</v>
      </c>
      <c r="B1199" s="1204" t="s">
        <v>1671</v>
      </c>
      <c r="C1199" s="1204" t="s">
        <v>7</v>
      </c>
      <c r="D1199" s="1204"/>
      <c r="E1199" s="1204"/>
      <c r="F1199" s="1204" t="s">
        <v>226</v>
      </c>
      <c r="G1199" s="1204" t="s">
        <v>225</v>
      </c>
    </row>
    <row r="1200" spans="1:7">
      <c r="A1200" s="1203">
        <v>1174613605</v>
      </c>
      <c r="B1200" s="1204" t="s">
        <v>1672</v>
      </c>
      <c r="C1200" s="1204" t="s">
        <v>7</v>
      </c>
      <c r="D1200" s="1204"/>
      <c r="E1200" s="1204"/>
      <c r="F1200" s="1204" t="s">
        <v>226</v>
      </c>
      <c r="G1200" s="1204" t="s">
        <v>225</v>
      </c>
    </row>
    <row r="1201" spans="1:7">
      <c r="A1201" s="1203">
        <v>1174635871</v>
      </c>
      <c r="B1201" s="1204" t="s">
        <v>1673</v>
      </c>
      <c r="C1201" s="1204" t="s">
        <v>7</v>
      </c>
      <c r="D1201" s="1204"/>
      <c r="E1201" s="1204"/>
      <c r="F1201" s="1204" t="s">
        <v>220</v>
      </c>
      <c r="G1201" s="1204" t="s">
        <v>219</v>
      </c>
    </row>
    <row r="1202" spans="1:7">
      <c r="A1202" s="1203">
        <v>1174657248</v>
      </c>
      <c r="B1202" s="1204" t="s">
        <v>1277</v>
      </c>
      <c r="C1202" s="1204" t="s">
        <v>367</v>
      </c>
      <c r="D1202" s="1204" t="s">
        <v>373</v>
      </c>
      <c r="E1202" s="1204" t="s">
        <v>123</v>
      </c>
      <c r="F1202" s="1204" t="s">
        <v>226</v>
      </c>
      <c r="G1202" s="1204" t="s">
        <v>225</v>
      </c>
    </row>
    <row r="1203" spans="1:7">
      <c r="A1203" s="1203">
        <v>1174691973</v>
      </c>
      <c r="B1203" s="1204" t="s">
        <v>960</v>
      </c>
      <c r="C1203" s="1204" t="s">
        <v>7</v>
      </c>
      <c r="D1203" s="1204"/>
      <c r="E1203" s="1204"/>
      <c r="F1203" s="1204" t="s">
        <v>204</v>
      </c>
      <c r="G1203" s="1204" t="s">
        <v>203</v>
      </c>
    </row>
    <row r="1204" spans="1:7">
      <c r="A1204" s="1203">
        <v>1174704271</v>
      </c>
      <c r="B1204" s="1204" t="s">
        <v>1674</v>
      </c>
      <c r="C1204" s="1204" t="s">
        <v>7</v>
      </c>
      <c r="D1204" s="1204"/>
      <c r="E1204" s="1204"/>
      <c r="F1204" s="1204" t="s">
        <v>226</v>
      </c>
      <c r="G1204" s="1204" t="s">
        <v>225</v>
      </c>
    </row>
    <row r="1205" spans="1:7">
      <c r="A1205" s="1203">
        <v>1174740572</v>
      </c>
      <c r="B1205" s="1204" t="s">
        <v>1675</v>
      </c>
      <c r="C1205" s="1204" t="s">
        <v>7</v>
      </c>
      <c r="D1205" s="1204"/>
      <c r="E1205" s="1204"/>
      <c r="F1205" s="1204" t="s">
        <v>226</v>
      </c>
      <c r="G1205" s="1204" t="s">
        <v>225</v>
      </c>
    </row>
    <row r="1206" spans="1:7">
      <c r="A1206" s="1203">
        <v>1174748732</v>
      </c>
      <c r="B1206" s="1204" t="s">
        <v>1676</v>
      </c>
      <c r="C1206" s="1204" t="s">
        <v>7</v>
      </c>
      <c r="D1206" s="1204"/>
      <c r="E1206" s="1204"/>
      <c r="F1206" s="1204" t="s">
        <v>216</v>
      </c>
      <c r="G1206" s="1204" t="s">
        <v>215</v>
      </c>
    </row>
    <row r="1207" spans="1:7">
      <c r="A1207" s="1203">
        <v>1174749813</v>
      </c>
      <c r="B1207" s="1204" t="s">
        <v>1677</v>
      </c>
      <c r="C1207" s="1204" t="s">
        <v>7</v>
      </c>
      <c r="D1207" s="1204"/>
      <c r="E1207" s="1204"/>
      <c r="F1207" s="1204" t="s">
        <v>226</v>
      </c>
      <c r="G1207" s="1204" t="s">
        <v>225</v>
      </c>
    </row>
    <row r="1208" spans="1:7">
      <c r="A1208" s="1203">
        <v>1174787086</v>
      </c>
      <c r="B1208" s="1204" t="s">
        <v>1678</v>
      </c>
      <c r="C1208" s="1204" t="s">
        <v>7</v>
      </c>
      <c r="D1208" s="1204"/>
      <c r="E1208" s="1204"/>
      <c r="F1208" s="1204" t="s">
        <v>226</v>
      </c>
      <c r="G1208" s="1204" t="s">
        <v>225</v>
      </c>
    </row>
    <row r="1209" spans="1:7">
      <c r="A1209" s="1203">
        <v>1174791302</v>
      </c>
      <c r="B1209" s="1204" t="s">
        <v>1679</v>
      </c>
      <c r="C1209" s="1204" t="s">
        <v>7</v>
      </c>
      <c r="D1209" s="1204"/>
      <c r="E1209" s="1204"/>
      <c r="F1209" s="1204" t="s">
        <v>204</v>
      </c>
      <c r="G1209" s="1204" t="s">
        <v>203</v>
      </c>
    </row>
    <row r="1210" spans="1:7">
      <c r="A1210" s="1203">
        <v>1174804857</v>
      </c>
      <c r="B1210" s="1204" t="s">
        <v>1680</v>
      </c>
      <c r="C1210" s="1204" t="s">
        <v>7</v>
      </c>
      <c r="D1210" s="1204"/>
      <c r="E1210" s="1204"/>
      <c r="F1210" s="1204" t="s">
        <v>226</v>
      </c>
      <c r="G1210" s="1204" t="s">
        <v>225</v>
      </c>
    </row>
    <row r="1211" spans="1:7">
      <c r="A1211" s="1203">
        <v>1174811720</v>
      </c>
      <c r="B1211" s="1204" t="s">
        <v>1681</v>
      </c>
      <c r="C1211" s="1204" t="s">
        <v>7</v>
      </c>
      <c r="D1211" s="1204"/>
      <c r="E1211" s="1204"/>
      <c r="F1211" s="1204" t="s">
        <v>204</v>
      </c>
      <c r="G1211" s="1204" t="s">
        <v>203</v>
      </c>
    </row>
    <row r="1212" spans="1:7">
      <c r="A1212" s="1203">
        <v>1174816315</v>
      </c>
      <c r="B1212" s="1204" t="s">
        <v>1682</v>
      </c>
      <c r="C1212" s="1204" t="s">
        <v>7</v>
      </c>
      <c r="D1212" s="1204"/>
      <c r="E1212" s="1204"/>
      <c r="F1212" s="1204" t="s">
        <v>226</v>
      </c>
      <c r="G1212" s="1204" t="s">
        <v>225</v>
      </c>
    </row>
    <row r="1213" spans="1:7">
      <c r="A1213" s="1203">
        <v>1174820911</v>
      </c>
      <c r="B1213" s="1204" t="s">
        <v>1278</v>
      </c>
      <c r="C1213" s="1204" t="s">
        <v>367</v>
      </c>
      <c r="D1213" s="1204" t="s">
        <v>373</v>
      </c>
      <c r="E1213" s="1204" t="s">
        <v>123</v>
      </c>
      <c r="F1213" s="1204" t="s">
        <v>226</v>
      </c>
      <c r="G1213" s="1204" t="s">
        <v>225</v>
      </c>
    </row>
    <row r="1214" spans="1:7">
      <c r="A1214" s="1203">
        <v>1174822016</v>
      </c>
      <c r="B1214" s="1204" t="s">
        <v>1683</v>
      </c>
      <c r="C1214" s="1204" t="s">
        <v>7</v>
      </c>
      <c r="D1214" s="1204"/>
      <c r="E1214" s="1204"/>
      <c r="F1214" s="1204" t="s">
        <v>204</v>
      </c>
      <c r="G1214" s="1204" t="s">
        <v>203</v>
      </c>
    </row>
    <row r="1215" spans="1:7">
      <c r="A1215" s="1203">
        <v>1174848318</v>
      </c>
      <c r="B1215" s="1204" t="s">
        <v>1684</v>
      </c>
      <c r="C1215" s="1204" t="s">
        <v>7</v>
      </c>
      <c r="D1215" s="1204"/>
      <c r="E1215" s="1204"/>
      <c r="F1215" s="1204" t="s">
        <v>212</v>
      </c>
      <c r="G1215" s="1204" t="s">
        <v>211</v>
      </c>
    </row>
    <row r="1216" spans="1:7">
      <c r="A1216" s="1203">
        <v>1174851221</v>
      </c>
      <c r="B1216" s="1204" t="s">
        <v>1685</v>
      </c>
      <c r="C1216" s="1204" t="s">
        <v>7</v>
      </c>
      <c r="D1216" s="1204"/>
      <c r="E1216" s="1204"/>
      <c r="F1216" s="1204" t="s">
        <v>226</v>
      </c>
      <c r="G1216" s="1204" t="s">
        <v>225</v>
      </c>
    </row>
    <row r="1217" spans="1:7">
      <c r="A1217" s="1203">
        <v>1174859216</v>
      </c>
      <c r="B1217" s="1204" t="s">
        <v>1686</v>
      </c>
      <c r="C1217" s="1204" t="s">
        <v>7</v>
      </c>
      <c r="D1217" s="1204"/>
      <c r="E1217" s="1204"/>
      <c r="F1217" s="1204" t="s">
        <v>204</v>
      </c>
      <c r="G1217" s="1204" t="s">
        <v>203</v>
      </c>
    </row>
    <row r="1218" spans="1:7">
      <c r="A1218" s="1203">
        <v>1174872979</v>
      </c>
      <c r="B1218" s="1204" t="s">
        <v>1687</v>
      </c>
      <c r="C1218" s="1204" t="s">
        <v>7</v>
      </c>
      <c r="D1218" s="1204"/>
      <c r="E1218" s="1204"/>
      <c r="F1218" s="1204" t="s">
        <v>224</v>
      </c>
      <c r="G1218" s="1204" t="s">
        <v>223</v>
      </c>
    </row>
    <row r="1219" spans="1:7">
      <c r="A1219" s="1203">
        <v>1174895863</v>
      </c>
      <c r="B1219" s="1204" t="s">
        <v>1688</v>
      </c>
      <c r="C1219" s="1204" t="s">
        <v>7</v>
      </c>
      <c r="D1219" s="1204"/>
      <c r="E1219" s="1204"/>
      <c r="F1219" s="1204" t="s">
        <v>204</v>
      </c>
      <c r="G1219" s="1204" t="s">
        <v>203</v>
      </c>
    </row>
    <row r="1220" spans="1:7">
      <c r="A1220" s="1203">
        <v>1174955501</v>
      </c>
      <c r="B1220" s="1204" t="s">
        <v>1689</v>
      </c>
      <c r="C1220" s="1204" t="s">
        <v>7</v>
      </c>
      <c r="D1220" s="1204"/>
      <c r="E1220" s="1204"/>
      <c r="F1220" s="1204" t="s">
        <v>226</v>
      </c>
      <c r="G1220" s="1204" t="s">
        <v>225</v>
      </c>
    </row>
    <row r="1221" spans="1:7">
      <c r="A1221" s="1203">
        <v>1174956087</v>
      </c>
      <c r="B1221" s="1204" t="s">
        <v>1279</v>
      </c>
      <c r="C1221" s="1204" t="s">
        <v>367</v>
      </c>
      <c r="D1221" s="1204" t="s">
        <v>373</v>
      </c>
      <c r="E1221" s="1204" t="s">
        <v>123</v>
      </c>
      <c r="F1221" s="1204" t="s">
        <v>212</v>
      </c>
      <c r="G1221" s="1204" t="s">
        <v>211</v>
      </c>
    </row>
    <row r="1222" spans="1:7">
      <c r="A1222" s="1203">
        <v>1174962572</v>
      </c>
      <c r="B1222" s="1204" t="s">
        <v>1690</v>
      </c>
      <c r="C1222" s="1204" t="s">
        <v>7</v>
      </c>
      <c r="D1222" s="1204"/>
      <c r="E1222" s="1204"/>
      <c r="F1222" s="1204" t="s">
        <v>228</v>
      </c>
      <c r="G1222" s="1204" t="s">
        <v>227</v>
      </c>
    </row>
    <row r="1223" spans="1:7">
      <c r="A1223" s="1203">
        <v>1174968561</v>
      </c>
      <c r="B1223" s="1204" t="s">
        <v>1280</v>
      </c>
      <c r="C1223" s="1204" t="s">
        <v>367</v>
      </c>
      <c r="D1223" s="1204" t="s">
        <v>368</v>
      </c>
      <c r="E1223" s="1204" t="s">
        <v>138</v>
      </c>
      <c r="F1223" s="1204" t="s">
        <v>226</v>
      </c>
      <c r="G1223" s="1204" t="s">
        <v>225</v>
      </c>
    </row>
    <row r="1224" spans="1:7">
      <c r="A1224" s="1203">
        <v>1174985110</v>
      </c>
      <c r="B1224" s="1204" t="s">
        <v>1281</v>
      </c>
      <c r="C1224" s="1204" t="s">
        <v>367</v>
      </c>
      <c r="D1224" s="1204" t="s">
        <v>370</v>
      </c>
      <c r="E1224" s="1204" t="s">
        <v>127</v>
      </c>
      <c r="F1224" s="1204" t="s">
        <v>226</v>
      </c>
      <c r="G1224" s="1204" t="s">
        <v>225</v>
      </c>
    </row>
    <row r="1225" spans="1:7">
      <c r="A1225" s="1203">
        <v>1174997222</v>
      </c>
      <c r="B1225" s="1204" t="s">
        <v>1691</v>
      </c>
      <c r="C1225" s="1204" t="s">
        <v>7</v>
      </c>
      <c r="D1225" s="1204"/>
      <c r="E1225" s="1204"/>
      <c r="F1225" s="1204" t="s">
        <v>226</v>
      </c>
      <c r="G1225" s="1204" t="s">
        <v>225</v>
      </c>
    </row>
    <row r="1226" spans="1:7">
      <c r="A1226" s="1203">
        <v>1175018606</v>
      </c>
      <c r="B1226" s="1204" t="s">
        <v>1692</v>
      </c>
      <c r="C1226" s="1204" t="s">
        <v>7</v>
      </c>
      <c r="D1226" s="1204"/>
      <c r="E1226" s="1204"/>
      <c r="F1226" s="1204" t="s">
        <v>226</v>
      </c>
      <c r="G1226" s="1204" t="s">
        <v>225</v>
      </c>
    </row>
    <row r="1227" spans="1:7">
      <c r="A1227" s="1203">
        <v>1175024349</v>
      </c>
      <c r="B1227" s="1204" t="s">
        <v>1693</v>
      </c>
      <c r="C1227" s="1204" t="s">
        <v>7</v>
      </c>
      <c r="D1227" s="1204"/>
      <c r="E1227" s="1204"/>
      <c r="F1227" s="1204" t="s">
        <v>226</v>
      </c>
      <c r="G1227" s="1204" t="s">
        <v>225</v>
      </c>
    </row>
    <row r="1228" spans="1:7">
      <c r="A1228" s="1203">
        <v>1175035600</v>
      </c>
      <c r="B1228" s="1204" t="s">
        <v>1282</v>
      </c>
      <c r="C1228" s="1204" t="s">
        <v>367</v>
      </c>
      <c r="D1228" s="1204" t="s">
        <v>371</v>
      </c>
      <c r="E1228" s="1204" t="s">
        <v>131</v>
      </c>
      <c r="F1228" s="1204" t="s">
        <v>226</v>
      </c>
      <c r="G1228" s="1204" t="s">
        <v>225</v>
      </c>
    </row>
    <row r="1229" spans="1:7">
      <c r="A1229" s="1203">
        <v>1175090605</v>
      </c>
      <c r="B1229" s="1204" t="s">
        <v>1694</v>
      </c>
      <c r="C1229" s="1204" t="s">
        <v>7</v>
      </c>
      <c r="D1229" s="1204"/>
      <c r="E1229" s="1204"/>
      <c r="F1229" s="1204" t="s">
        <v>226</v>
      </c>
      <c r="G1229" s="1204" t="s">
        <v>225</v>
      </c>
    </row>
    <row r="1230" spans="1:7">
      <c r="A1230" s="1203">
        <v>1175098632</v>
      </c>
      <c r="B1230" s="1204" t="s">
        <v>1695</v>
      </c>
      <c r="C1230" s="1204" t="s">
        <v>7</v>
      </c>
      <c r="D1230" s="1204"/>
      <c r="E1230" s="1204"/>
      <c r="F1230" s="1204" t="s">
        <v>216</v>
      </c>
      <c r="G1230" s="1204" t="s">
        <v>215</v>
      </c>
    </row>
    <row r="1231" spans="1:7">
      <c r="A1231" s="1203">
        <v>1175099663</v>
      </c>
      <c r="B1231" s="1204" t="s">
        <v>1283</v>
      </c>
      <c r="C1231" s="1204" t="s">
        <v>367</v>
      </c>
      <c r="D1231" s="1204" t="s">
        <v>370</v>
      </c>
      <c r="E1231" s="1204" t="s">
        <v>127</v>
      </c>
      <c r="F1231" s="1204" t="s">
        <v>226</v>
      </c>
      <c r="G1231" s="1204" t="s">
        <v>225</v>
      </c>
    </row>
    <row r="1232" spans="1:7">
      <c r="A1232" s="1203">
        <v>1175102640</v>
      </c>
      <c r="B1232" s="1204" t="s">
        <v>1696</v>
      </c>
      <c r="C1232" s="1204" t="s">
        <v>7</v>
      </c>
      <c r="D1232" s="1204"/>
      <c r="E1232" s="1204"/>
      <c r="F1232" s="1204" t="s">
        <v>224</v>
      </c>
      <c r="G1232" s="1204" t="s">
        <v>223</v>
      </c>
    </row>
    <row r="1233" spans="1:7">
      <c r="A1233" s="1203">
        <v>1175122473</v>
      </c>
      <c r="B1233" s="1204" t="s">
        <v>1697</v>
      </c>
      <c r="C1233" s="1204" t="s">
        <v>7</v>
      </c>
      <c r="D1233" s="1204"/>
      <c r="E1233" s="1204"/>
      <c r="F1233" s="1204" t="s">
        <v>226</v>
      </c>
      <c r="G1233" s="1204" t="s">
        <v>225</v>
      </c>
    </row>
    <row r="1234" spans="1:7">
      <c r="A1234" s="1203">
        <v>1175161562</v>
      </c>
      <c r="B1234" s="1204" t="s">
        <v>1698</v>
      </c>
      <c r="C1234" s="1204" t="s">
        <v>7</v>
      </c>
      <c r="D1234" s="1204"/>
      <c r="E1234" s="1204"/>
      <c r="F1234" s="1204" t="s">
        <v>224</v>
      </c>
      <c r="G1234" s="1204" t="s">
        <v>223</v>
      </c>
    </row>
    <row r="1235" spans="1:7">
      <c r="A1235" s="1203">
        <v>1175163337</v>
      </c>
      <c r="B1235" s="1204" t="s">
        <v>1699</v>
      </c>
      <c r="C1235" s="1204" t="s">
        <v>7</v>
      </c>
      <c r="D1235" s="1204"/>
      <c r="E1235" s="1204"/>
      <c r="F1235" s="1204" t="s">
        <v>226</v>
      </c>
      <c r="G1235" s="1204" t="s">
        <v>225</v>
      </c>
    </row>
    <row r="1236" spans="1:7">
      <c r="A1236" s="1203">
        <v>1175175372</v>
      </c>
      <c r="B1236" s="1204" t="s">
        <v>1700</v>
      </c>
      <c r="C1236" s="1204" t="s">
        <v>7</v>
      </c>
      <c r="D1236" s="1204"/>
      <c r="E1236" s="1204"/>
      <c r="F1236" s="1204" t="s">
        <v>226</v>
      </c>
      <c r="G1236" s="1204" t="s">
        <v>225</v>
      </c>
    </row>
    <row r="1237" spans="1:7">
      <c r="A1237" s="1203">
        <v>1175185538</v>
      </c>
      <c r="B1237" s="1204" t="s">
        <v>1701</v>
      </c>
      <c r="C1237" s="1204" t="s">
        <v>7</v>
      </c>
      <c r="D1237" s="1204"/>
      <c r="E1237" s="1204"/>
      <c r="F1237" s="1204" t="s">
        <v>226</v>
      </c>
      <c r="G1237" s="1204" t="s">
        <v>225</v>
      </c>
    </row>
    <row r="1238" spans="1:7">
      <c r="A1238" s="1203">
        <v>1175198523</v>
      </c>
      <c r="B1238" s="1204" t="s">
        <v>1702</v>
      </c>
      <c r="C1238" s="1204" t="s">
        <v>7</v>
      </c>
      <c r="D1238" s="1204"/>
      <c r="E1238" s="1204"/>
      <c r="F1238" s="1204" t="s">
        <v>206</v>
      </c>
      <c r="G1238" s="1204" t="s">
        <v>205</v>
      </c>
    </row>
    <row r="1239" spans="1:7">
      <c r="A1239" s="1203">
        <v>1175206110</v>
      </c>
      <c r="B1239" s="1204" t="s">
        <v>1703</v>
      </c>
      <c r="C1239" s="1204" t="s">
        <v>7</v>
      </c>
      <c r="D1239" s="1204"/>
      <c r="E1239" s="1204"/>
      <c r="F1239" s="1204" t="s">
        <v>226</v>
      </c>
      <c r="G1239" s="1204" t="s">
        <v>225</v>
      </c>
    </row>
    <row r="1240" spans="1:7">
      <c r="A1240" s="1203">
        <v>1175210823</v>
      </c>
      <c r="B1240" s="1204" t="s">
        <v>1704</v>
      </c>
      <c r="C1240" s="1204" t="s">
        <v>7</v>
      </c>
      <c r="D1240" s="1204"/>
      <c r="E1240" s="1204"/>
      <c r="F1240" s="1204" t="s">
        <v>226</v>
      </c>
      <c r="G1240" s="1204" t="s">
        <v>225</v>
      </c>
    </row>
    <row r="1241" spans="1:7">
      <c r="A1241" s="1203">
        <v>1175229534</v>
      </c>
      <c r="B1241" s="1204" t="s">
        <v>322</v>
      </c>
      <c r="C1241" s="1204" t="s">
        <v>367</v>
      </c>
      <c r="D1241" s="1204" t="s">
        <v>373</v>
      </c>
      <c r="E1241" s="1204" t="s">
        <v>123</v>
      </c>
      <c r="F1241" s="1204" t="s">
        <v>218</v>
      </c>
      <c r="G1241" s="1204" t="s">
        <v>217</v>
      </c>
    </row>
    <row r="1242" spans="1:7">
      <c r="A1242" s="1203">
        <v>1175241133</v>
      </c>
      <c r="B1242" s="1204" t="s">
        <v>1705</v>
      </c>
      <c r="C1242" s="1204" t="s">
        <v>7</v>
      </c>
      <c r="D1242" s="1204"/>
      <c r="E1242" s="1204"/>
      <c r="F1242" s="1204" t="s">
        <v>226</v>
      </c>
      <c r="G1242" s="1204" t="s">
        <v>225</v>
      </c>
    </row>
    <row r="1243" spans="1:7">
      <c r="A1243" s="1203">
        <v>1175243972</v>
      </c>
      <c r="B1243" s="1204" t="s">
        <v>1706</v>
      </c>
      <c r="C1243" s="1204" t="s">
        <v>7</v>
      </c>
      <c r="D1243" s="1204"/>
      <c r="E1243" s="1204"/>
      <c r="F1243" s="1204" t="s">
        <v>224</v>
      </c>
      <c r="G1243" s="1204" t="s">
        <v>223</v>
      </c>
    </row>
    <row r="1244" spans="1:7">
      <c r="A1244" s="1203">
        <v>1175244863</v>
      </c>
      <c r="B1244" s="1204" t="s">
        <v>1284</v>
      </c>
      <c r="C1244" s="1204" t="s">
        <v>367</v>
      </c>
      <c r="D1244" s="1204" t="s">
        <v>371</v>
      </c>
      <c r="E1244" s="1204" t="s">
        <v>131</v>
      </c>
      <c r="F1244" s="1204" t="s">
        <v>226</v>
      </c>
      <c r="G1244" s="1204" t="s">
        <v>225</v>
      </c>
    </row>
    <row r="1245" spans="1:7">
      <c r="A1245" s="1203">
        <v>1175254581</v>
      </c>
      <c r="B1245" s="1204" t="s">
        <v>1707</v>
      </c>
      <c r="C1245" s="1204" t="s">
        <v>7</v>
      </c>
      <c r="D1245" s="1204"/>
      <c r="E1245" s="1204"/>
      <c r="F1245" s="1204" t="s">
        <v>226</v>
      </c>
      <c r="G1245" s="1204" t="s">
        <v>225</v>
      </c>
    </row>
    <row r="1246" spans="1:7">
      <c r="A1246" s="1203">
        <v>1175257642</v>
      </c>
      <c r="B1246" s="1204" t="s">
        <v>1285</v>
      </c>
      <c r="C1246" s="1204" t="s">
        <v>367</v>
      </c>
      <c r="D1246" s="1204" t="s">
        <v>372</v>
      </c>
      <c r="E1246" s="1204" t="s">
        <v>134</v>
      </c>
      <c r="F1246" s="1204" t="s">
        <v>226</v>
      </c>
      <c r="G1246" s="1204" t="s">
        <v>225</v>
      </c>
    </row>
    <row r="1247" spans="1:7">
      <c r="A1247" s="1203">
        <v>1175289462</v>
      </c>
      <c r="B1247" s="1204" t="s">
        <v>1286</v>
      </c>
      <c r="C1247" s="1204" t="s">
        <v>367</v>
      </c>
      <c r="D1247" s="1204" t="s">
        <v>368</v>
      </c>
      <c r="E1247" s="1204" t="s">
        <v>138</v>
      </c>
      <c r="F1247" s="1204" t="s">
        <v>204</v>
      </c>
      <c r="G1247" s="1204" t="s">
        <v>203</v>
      </c>
    </row>
    <row r="1248" spans="1:7">
      <c r="A1248" s="1203">
        <v>1175314609</v>
      </c>
      <c r="B1248" s="1204" t="s">
        <v>1708</v>
      </c>
      <c r="C1248" s="1204" t="s">
        <v>7</v>
      </c>
      <c r="D1248" s="1204"/>
      <c r="E1248" s="1204"/>
      <c r="F1248" s="1204" t="s">
        <v>208</v>
      </c>
      <c r="G1248" s="1204" t="s">
        <v>207</v>
      </c>
    </row>
    <row r="1249" spans="1:7">
      <c r="A1249" s="1203">
        <v>1175373746</v>
      </c>
      <c r="B1249" s="1204" t="s">
        <v>1709</v>
      </c>
      <c r="C1249" s="1204" t="s">
        <v>7</v>
      </c>
      <c r="D1249" s="1204"/>
      <c r="E1249" s="1204"/>
      <c r="F1249" s="1204" t="s">
        <v>226</v>
      </c>
      <c r="G1249" s="1204" t="s">
        <v>225</v>
      </c>
    </row>
    <row r="1250" spans="1:7">
      <c r="A1250" s="1203">
        <v>1175421529</v>
      </c>
      <c r="B1250" s="1204" t="s">
        <v>1710</v>
      </c>
      <c r="C1250" s="1204" t="s">
        <v>7</v>
      </c>
      <c r="D1250" s="1204"/>
      <c r="E1250" s="1204"/>
      <c r="F1250" s="1204" t="s">
        <v>226</v>
      </c>
      <c r="G1250" s="1204" t="s">
        <v>225</v>
      </c>
    </row>
    <row r="1251" spans="1:7">
      <c r="A1251" s="1203">
        <v>1175421818</v>
      </c>
      <c r="B1251" s="1204" t="s">
        <v>1711</v>
      </c>
      <c r="C1251" s="1204" t="s">
        <v>7</v>
      </c>
      <c r="D1251" s="1204"/>
      <c r="E1251" s="1204"/>
      <c r="F1251" s="1204" t="s">
        <v>230</v>
      </c>
      <c r="G1251" s="1204" t="s">
        <v>229</v>
      </c>
    </row>
    <row r="1252" spans="1:7">
      <c r="A1252" s="1203">
        <v>1175427328</v>
      </c>
      <c r="B1252" s="1204" t="s">
        <v>1712</v>
      </c>
      <c r="C1252" s="1204" t="s">
        <v>7</v>
      </c>
      <c r="D1252" s="1204"/>
      <c r="E1252" s="1204"/>
      <c r="F1252" s="1204" t="s">
        <v>226</v>
      </c>
      <c r="G1252" s="1204" t="s">
        <v>225</v>
      </c>
    </row>
    <row r="1253" spans="1:7">
      <c r="A1253" s="1203">
        <v>1175443465</v>
      </c>
      <c r="B1253" s="1204" t="s">
        <v>1713</v>
      </c>
      <c r="C1253" s="1204" t="s">
        <v>7</v>
      </c>
      <c r="D1253" s="1204"/>
      <c r="E1253" s="1204"/>
      <c r="F1253" s="1204" t="s">
        <v>224</v>
      </c>
      <c r="G1253" s="1204" t="s">
        <v>223</v>
      </c>
    </row>
    <row r="1254" spans="1:7">
      <c r="A1254" s="1203">
        <v>1175453977</v>
      </c>
      <c r="B1254" s="1204" t="s">
        <v>1714</v>
      </c>
      <c r="C1254" s="1204" t="s">
        <v>7</v>
      </c>
      <c r="D1254" s="1204"/>
      <c r="E1254" s="1204"/>
      <c r="F1254" s="1204" t="s">
        <v>230</v>
      </c>
      <c r="G1254" s="1204" t="s">
        <v>229</v>
      </c>
    </row>
    <row r="1255" spans="1:7">
      <c r="A1255" s="1203">
        <v>1175455287</v>
      </c>
      <c r="B1255" s="1204" t="s">
        <v>1715</v>
      </c>
      <c r="C1255" s="1204" t="s">
        <v>7</v>
      </c>
      <c r="D1255" s="1204"/>
      <c r="E1255" s="1204"/>
      <c r="F1255" s="1204" t="s">
        <v>226</v>
      </c>
      <c r="G1255" s="1204" t="s">
        <v>225</v>
      </c>
    </row>
    <row r="1256" spans="1:7">
      <c r="A1256" s="1203">
        <v>1175461947</v>
      </c>
      <c r="B1256" s="1204" t="s">
        <v>1716</v>
      </c>
      <c r="C1256" s="1204" t="s">
        <v>7</v>
      </c>
      <c r="D1256" s="1204"/>
      <c r="E1256" s="1204"/>
      <c r="F1256" s="1204" t="s">
        <v>204</v>
      </c>
      <c r="G1256" s="1204" t="s">
        <v>203</v>
      </c>
    </row>
    <row r="1257" spans="1:7">
      <c r="A1257" s="1203">
        <v>1175481911</v>
      </c>
      <c r="B1257" s="1204" t="s">
        <v>1717</v>
      </c>
      <c r="C1257" s="1204" t="s">
        <v>7</v>
      </c>
      <c r="D1257" s="1204"/>
      <c r="E1257" s="1204"/>
      <c r="F1257" s="1204" t="s">
        <v>204</v>
      </c>
      <c r="G1257" s="1204" t="s">
        <v>203</v>
      </c>
    </row>
    <row r="1258" spans="1:7">
      <c r="A1258" s="1203">
        <v>1175509737</v>
      </c>
      <c r="B1258" s="1204" t="s">
        <v>1718</v>
      </c>
      <c r="C1258" s="1204" t="s">
        <v>7</v>
      </c>
      <c r="D1258" s="1204"/>
      <c r="E1258" s="1204"/>
      <c r="F1258" s="1204" t="s">
        <v>224</v>
      </c>
      <c r="G1258" s="1204" t="s">
        <v>223</v>
      </c>
    </row>
    <row r="1259" spans="1:7">
      <c r="A1259" s="1203">
        <v>1175526145</v>
      </c>
      <c r="B1259" s="1204" t="s">
        <v>1719</v>
      </c>
      <c r="C1259" s="1204" t="s">
        <v>7</v>
      </c>
      <c r="D1259" s="1204"/>
      <c r="E1259" s="1204"/>
      <c r="F1259" s="1204" t="s">
        <v>226</v>
      </c>
      <c r="G1259" s="1204" t="s">
        <v>225</v>
      </c>
    </row>
    <row r="1260" spans="1:7">
      <c r="A1260" s="1203">
        <v>1175556340</v>
      </c>
      <c r="B1260" s="1204" t="s">
        <v>1720</v>
      </c>
      <c r="C1260" s="1204" t="s">
        <v>7</v>
      </c>
      <c r="D1260" s="1204"/>
      <c r="E1260" s="1204"/>
      <c r="F1260" s="1204" t="s">
        <v>226</v>
      </c>
      <c r="G1260" s="1204" t="s">
        <v>225</v>
      </c>
    </row>
    <row r="1261" spans="1:7">
      <c r="A1261" s="1203">
        <v>1175559831</v>
      </c>
      <c r="B1261" s="1204" t="s">
        <v>1721</v>
      </c>
      <c r="C1261" s="1204" t="s">
        <v>7</v>
      </c>
      <c r="D1261" s="1204"/>
      <c r="E1261" s="1204"/>
      <c r="F1261" s="1204" t="s">
        <v>226</v>
      </c>
      <c r="G1261" s="1204" t="s">
        <v>225</v>
      </c>
    </row>
    <row r="1262" spans="1:7">
      <c r="A1262" s="1203">
        <v>1175597161</v>
      </c>
      <c r="B1262" s="1204" t="s">
        <v>1722</v>
      </c>
      <c r="C1262" s="1204" t="s">
        <v>7</v>
      </c>
      <c r="D1262" s="1204"/>
      <c r="E1262" s="1204"/>
      <c r="F1262" s="1204" t="s">
        <v>226</v>
      </c>
      <c r="G1262" s="1204" t="s">
        <v>225</v>
      </c>
    </row>
    <row r="1263" spans="1:7">
      <c r="A1263" s="1203">
        <v>1175599100</v>
      </c>
      <c r="B1263" s="1204" t="s">
        <v>1287</v>
      </c>
      <c r="C1263" s="1204" t="s">
        <v>367</v>
      </c>
      <c r="D1263" s="1204" t="s">
        <v>368</v>
      </c>
      <c r="E1263" s="1204" t="s">
        <v>138</v>
      </c>
      <c r="F1263" s="1204" t="s">
        <v>218</v>
      </c>
      <c r="G1263" s="1204" t="s">
        <v>217</v>
      </c>
    </row>
    <row r="1264" spans="1:7">
      <c r="A1264" s="1203">
        <v>1175601161</v>
      </c>
      <c r="B1264" s="1204" t="s">
        <v>1723</v>
      </c>
      <c r="C1264" s="1204" t="s">
        <v>7</v>
      </c>
      <c r="D1264" s="1204"/>
      <c r="E1264" s="1204"/>
      <c r="F1264" s="1204" t="s">
        <v>214</v>
      </c>
      <c r="G1264" s="1204" t="s">
        <v>213</v>
      </c>
    </row>
    <row r="1265" spans="1:7">
      <c r="A1265" s="1203">
        <v>1175607861</v>
      </c>
      <c r="B1265" s="1204" t="s">
        <v>1724</v>
      </c>
      <c r="C1265" s="1204" t="s">
        <v>7</v>
      </c>
      <c r="D1265" s="1204"/>
      <c r="E1265" s="1204"/>
      <c r="F1265" s="1204" t="s">
        <v>226</v>
      </c>
      <c r="G1265" s="1204" t="s">
        <v>225</v>
      </c>
    </row>
    <row r="1266" spans="1:7">
      <c r="A1266" s="1203">
        <v>1175617738</v>
      </c>
      <c r="B1266" s="1204" t="s">
        <v>506</v>
      </c>
      <c r="C1266" s="1204" t="s">
        <v>367</v>
      </c>
      <c r="D1266" s="1204" t="s">
        <v>411</v>
      </c>
      <c r="E1266" s="1204" t="s">
        <v>101</v>
      </c>
      <c r="F1266" s="1204" t="s">
        <v>226</v>
      </c>
      <c r="G1266" s="1204" t="s">
        <v>225</v>
      </c>
    </row>
    <row r="1267" spans="1:7">
      <c r="A1267" s="1203">
        <v>1175696948</v>
      </c>
      <c r="B1267" s="1204" t="s">
        <v>1725</v>
      </c>
      <c r="C1267" s="1204" t="s">
        <v>7</v>
      </c>
      <c r="D1267" s="1204"/>
      <c r="E1267" s="1204"/>
      <c r="F1267" s="1204" t="s">
        <v>226</v>
      </c>
      <c r="G1267" s="1204" t="s">
        <v>225</v>
      </c>
    </row>
    <row r="1268" spans="1:7">
      <c r="A1268" s="1203">
        <v>1175714675</v>
      </c>
      <c r="B1268" s="1204" t="s">
        <v>1726</v>
      </c>
      <c r="C1268" s="1204" t="s">
        <v>7</v>
      </c>
      <c r="D1268" s="1204"/>
      <c r="E1268" s="1204"/>
      <c r="F1268" s="1204" t="s">
        <v>226</v>
      </c>
      <c r="G1268" s="1204" t="s">
        <v>225</v>
      </c>
    </row>
    <row r="1269" spans="1:7">
      <c r="A1269" s="1203">
        <v>1175735829</v>
      </c>
      <c r="B1269" s="1204" t="s">
        <v>1727</v>
      </c>
      <c r="C1269" s="1204" t="s">
        <v>7</v>
      </c>
      <c r="D1269" s="1204"/>
      <c r="E1269" s="1204"/>
      <c r="F1269" s="1204" t="s">
        <v>226</v>
      </c>
      <c r="G1269" s="1204" t="s">
        <v>225</v>
      </c>
    </row>
    <row r="1270" spans="1:7">
      <c r="A1270" s="1203">
        <v>1175771410</v>
      </c>
      <c r="B1270" s="1204" t="s">
        <v>1728</v>
      </c>
      <c r="C1270" s="1204" t="s">
        <v>7</v>
      </c>
      <c r="D1270" s="1204"/>
      <c r="E1270" s="1204"/>
      <c r="F1270" s="1204" t="s">
        <v>226</v>
      </c>
      <c r="G1270" s="1204" t="s">
        <v>225</v>
      </c>
    </row>
    <row r="1271" spans="1:7">
      <c r="A1271" s="1203">
        <v>1175827444</v>
      </c>
      <c r="B1271" s="1204" t="s">
        <v>1729</v>
      </c>
      <c r="C1271" s="1204" t="s">
        <v>7</v>
      </c>
      <c r="D1271" s="1204"/>
      <c r="E1271" s="1204"/>
      <c r="F1271" s="1204" t="s">
        <v>226</v>
      </c>
      <c r="G1271" s="1204" t="s">
        <v>225</v>
      </c>
    </row>
    <row r="1272" spans="1:7">
      <c r="A1272" s="1203">
        <v>1175830950</v>
      </c>
      <c r="B1272" s="1204" t="s">
        <v>1730</v>
      </c>
      <c r="C1272" s="1204" t="s">
        <v>7</v>
      </c>
      <c r="D1272" s="1204"/>
      <c r="E1272" s="1204"/>
      <c r="F1272" s="1204" t="s">
        <v>204</v>
      </c>
      <c r="G1272" s="1204" t="s">
        <v>203</v>
      </c>
    </row>
    <row r="1273" spans="1:7">
      <c r="A1273" s="1203">
        <v>1175881037</v>
      </c>
      <c r="B1273" s="1204" t="s">
        <v>1731</v>
      </c>
      <c r="C1273" s="1204" t="s">
        <v>7</v>
      </c>
      <c r="D1273" s="1204"/>
      <c r="E1273" s="1204"/>
      <c r="F1273" s="1204" t="s">
        <v>226</v>
      </c>
      <c r="G1273" s="1204" t="s">
        <v>225</v>
      </c>
    </row>
    <row r="1274" spans="1:7">
      <c r="A1274" s="1203">
        <v>1175888636</v>
      </c>
      <c r="B1274" s="1204" t="s">
        <v>1732</v>
      </c>
      <c r="C1274" s="1204" t="s">
        <v>7</v>
      </c>
      <c r="D1274" s="1204"/>
      <c r="E1274" s="1204"/>
      <c r="F1274" s="1204" t="s">
        <v>226</v>
      </c>
      <c r="G1274" s="1204" t="s">
        <v>225</v>
      </c>
    </row>
    <row r="1275" spans="1:7">
      <c r="A1275" s="1203">
        <v>1175894378</v>
      </c>
      <c r="B1275" s="1204" t="s">
        <v>1733</v>
      </c>
      <c r="C1275" s="1204" t="s">
        <v>7</v>
      </c>
      <c r="D1275" s="1204"/>
      <c r="E1275" s="1204"/>
      <c r="F1275" s="1204" t="s">
        <v>226</v>
      </c>
      <c r="G1275" s="1204" t="s">
        <v>225</v>
      </c>
    </row>
    <row r="1276" spans="1:7">
      <c r="A1276" s="1203">
        <v>1175897686</v>
      </c>
      <c r="B1276" s="1204" t="s">
        <v>1734</v>
      </c>
      <c r="C1276" s="1204" t="s">
        <v>7</v>
      </c>
      <c r="D1276" s="1204"/>
      <c r="E1276" s="1204"/>
      <c r="F1276" s="1204" t="s">
        <v>226</v>
      </c>
      <c r="G1276" s="1204" t="s">
        <v>225</v>
      </c>
    </row>
    <row r="1277" spans="1:7">
      <c r="A1277" s="1203">
        <v>1175908376</v>
      </c>
      <c r="B1277" s="1204" t="s">
        <v>1735</v>
      </c>
      <c r="C1277" s="1204" t="s">
        <v>7</v>
      </c>
      <c r="D1277" s="1204"/>
      <c r="E1277" s="1204"/>
      <c r="F1277" s="1204" t="s">
        <v>226</v>
      </c>
      <c r="G1277" s="1204" t="s">
        <v>225</v>
      </c>
    </row>
    <row r="1278" spans="1:7">
      <c r="A1278" s="1203">
        <v>1175927210</v>
      </c>
      <c r="B1278" s="1204" t="s">
        <v>1736</v>
      </c>
      <c r="C1278" s="1204" t="s">
        <v>7</v>
      </c>
      <c r="D1278" s="1204"/>
      <c r="E1278" s="1204"/>
      <c r="F1278" s="1204" t="s">
        <v>226</v>
      </c>
      <c r="G1278" s="1204" t="s">
        <v>225</v>
      </c>
    </row>
    <row r="1279" spans="1:7">
      <c r="A1279" s="1203">
        <v>1175928523</v>
      </c>
      <c r="B1279" s="1204" t="s">
        <v>1737</v>
      </c>
      <c r="C1279" s="1204" t="s">
        <v>7</v>
      </c>
      <c r="D1279" s="1204"/>
      <c r="E1279" s="1204"/>
      <c r="F1279" s="1204" t="s">
        <v>210</v>
      </c>
      <c r="G1279" s="1204" t="s">
        <v>209</v>
      </c>
    </row>
    <row r="1280" spans="1:7">
      <c r="A1280" s="1203">
        <v>1175945758</v>
      </c>
      <c r="B1280" s="1204" t="s">
        <v>1738</v>
      </c>
      <c r="C1280" s="1204" t="s">
        <v>7</v>
      </c>
      <c r="D1280" s="1204"/>
      <c r="E1280" s="1204"/>
      <c r="F1280" s="1204" t="s">
        <v>226</v>
      </c>
      <c r="G1280" s="1204" t="s">
        <v>225</v>
      </c>
    </row>
    <row r="1281" spans="1:7">
      <c r="A1281" s="1203">
        <v>1175960682</v>
      </c>
      <c r="B1281" s="1204" t="s">
        <v>1739</v>
      </c>
      <c r="C1281" s="1204" t="s">
        <v>7</v>
      </c>
      <c r="D1281" s="1204"/>
      <c r="E1281" s="1204"/>
      <c r="F1281" s="1204" t="s">
        <v>224</v>
      </c>
      <c r="G1281" s="1204" t="s">
        <v>223</v>
      </c>
    </row>
    <row r="1282" spans="1:7">
      <c r="A1282" s="1203">
        <v>1175964551</v>
      </c>
      <c r="B1282" s="1204" t="s">
        <v>1740</v>
      </c>
      <c r="C1282" s="1204" t="s">
        <v>7</v>
      </c>
      <c r="D1282" s="1204"/>
      <c r="E1282" s="1204"/>
      <c r="F1282" s="1204" t="s">
        <v>226</v>
      </c>
      <c r="G1282" s="1204" t="s">
        <v>225</v>
      </c>
    </row>
    <row r="1283" spans="1:7">
      <c r="A1283" s="1203">
        <v>1175977579</v>
      </c>
      <c r="B1283" s="1204" t="s">
        <v>1741</v>
      </c>
      <c r="C1283" s="1204" t="s">
        <v>7</v>
      </c>
      <c r="D1283" s="1204"/>
      <c r="E1283" s="1204"/>
      <c r="F1283" s="1204" t="s">
        <v>226</v>
      </c>
      <c r="G1283" s="1204" t="s">
        <v>225</v>
      </c>
    </row>
    <row r="1284" spans="1:7">
      <c r="A1284" s="1203">
        <v>1175982439</v>
      </c>
      <c r="B1284" s="1204" t="s">
        <v>1742</v>
      </c>
      <c r="C1284" s="1204" t="s">
        <v>7</v>
      </c>
      <c r="D1284" s="1204"/>
      <c r="E1284" s="1204"/>
      <c r="F1284" s="1204" t="s">
        <v>226</v>
      </c>
      <c r="G1284" s="1204" t="s">
        <v>225</v>
      </c>
    </row>
    <row r="1285" spans="1:7">
      <c r="A1285" s="1203">
        <v>1176038165</v>
      </c>
      <c r="B1285" s="1204" t="s">
        <v>1743</v>
      </c>
      <c r="C1285" s="1204" t="s">
        <v>7</v>
      </c>
      <c r="D1285" s="1204"/>
      <c r="E1285" s="1204"/>
      <c r="F1285" s="1204" t="s">
        <v>226</v>
      </c>
      <c r="G1285" s="1204" t="s">
        <v>225</v>
      </c>
    </row>
    <row r="1286" spans="1:7">
      <c r="A1286" s="1203">
        <v>1176044791</v>
      </c>
      <c r="B1286" s="1204" t="s">
        <v>1744</v>
      </c>
      <c r="C1286" s="1204" t="s">
        <v>7</v>
      </c>
      <c r="D1286" s="1204"/>
      <c r="E1286" s="1204"/>
      <c r="F1286" s="1204" t="s">
        <v>226</v>
      </c>
      <c r="G1286" s="1204" t="s">
        <v>225</v>
      </c>
    </row>
    <row r="1287" spans="1:7">
      <c r="A1287" s="1203">
        <v>1176059419</v>
      </c>
      <c r="B1287" s="1204" t="s">
        <v>1745</v>
      </c>
      <c r="C1287" s="1204" t="s">
        <v>7</v>
      </c>
      <c r="D1287" s="1204"/>
      <c r="E1287" s="1204"/>
      <c r="F1287" s="1204" t="s">
        <v>204</v>
      </c>
      <c r="G1287" s="1204" t="s">
        <v>203</v>
      </c>
    </row>
    <row r="1288" spans="1:7">
      <c r="A1288" s="1203">
        <v>1176115476</v>
      </c>
      <c r="B1288" s="1204" t="s">
        <v>1746</v>
      </c>
      <c r="C1288" s="1204" t="s">
        <v>7</v>
      </c>
      <c r="D1288" s="1204"/>
      <c r="E1288" s="1204"/>
      <c r="F1288" s="1204" t="s">
        <v>226</v>
      </c>
      <c r="G1288" s="1204" t="s">
        <v>225</v>
      </c>
    </row>
    <row r="1289" spans="1:7">
      <c r="A1289" s="1203">
        <v>1176123298</v>
      </c>
      <c r="B1289" s="1204" t="s">
        <v>1747</v>
      </c>
      <c r="C1289" s="1204" t="s">
        <v>7</v>
      </c>
      <c r="D1289" s="1204"/>
      <c r="E1289" s="1204"/>
      <c r="F1289" s="1204" t="s">
        <v>226</v>
      </c>
      <c r="G1289" s="1204" t="s">
        <v>225</v>
      </c>
    </row>
    <row r="1290" spans="1:7">
      <c r="A1290" s="1203">
        <v>1176126911</v>
      </c>
      <c r="B1290" s="1204" t="s">
        <v>1748</v>
      </c>
      <c r="C1290" s="1204" t="s">
        <v>7</v>
      </c>
      <c r="D1290" s="1204"/>
      <c r="E1290" s="1204"/>
      <c r="F1290" s="1204" t="s">
        <v>224</v>
      </c>
      <c r="G1290" s="1204" t="s">
        <v>223</v>
      </c>
    </row>
    <row r="1291" spans="1:7">
      <c r="A1291" s="1203">
        <v>1176127562</v>
      </c>
      <c r="B1291" s="1204" t="s">
        <v>1749</v>
      </c>
      <c r="C1291" s="1204" t="s">
        <v>7</v>
      </c>
      <c r="D1291" s="1204"/>
      <c r="E1291" s="1204"/>
      <c r="F1291" s="1204" t="s">
        <v>216</v>
      </c>
      <c r="G1291" s="1204" t="s">
        <v>215</v>
      </c>
    </row>
    <row r="1292" spans="1:7">
      <c r="A1292" s="1203">
        <v>1176143718</v>
      </c>
      <c r="B1292" s="1204" t="s">
        <v>1750</v>
      </c>
      <c r="C1292" s="1204" t="s">
        <v>7</v>
      </c>
      <c r="D1292" s="1204"/>
      <c r="E1292" s="1204"/>
      <c r="F1292" s="1204" t="s">
        <v>224</v>
      </c>
      <c r="G1292" s="1204" t="s">
        <v>223</v>
      </c>
    </row>
    <row r="1293" spans="1:7">
      <c r="A1293" s="1203">
        <v>1176158773</v>
      </c>
      <c r="B1293" s="1204" t="s">
        <v>1751</v>
      </c>
      <c r="C1293" s="1204" t="s">
        <v>7</v>
      </c>
      <c r="D1293" s="1204"/>
      <c r="E1293" s="1204"/>
      <c r="F1293" s="1204" t="s">
        <v>222</v>
      </c>
      <c r="G1293" s="1204" t="s">
        <v>221</v>
      </c>
    </row>
    <row r="1294" spans="1:7">
      <c r="A1294" s="1203">
        <v>1176213990</v>
      </c>
      <c r="B1294" s="1204" t="s">
        <v>1752</v>
      </c>
      <c r="C1294" s="1204" t="s">
        <v>7</v>
      </c>
      <c r="D1294" s="1204"/>
      <c r="E1294" s="1204"/>
      <c r="F1294" s="1204" t="s">
        <v>218</v>
      </c>
      <c r="G1294" s="1204" t="s">
        <v>217</v>
      </c>
    </row>
    <row r="1295" spans="1:7">
      <c r="A1295" s="1203">
        <v>1176278589</v>
      </c>
      <c r="B1295" s="1204" t="s">
        <v>1288</v>
      </c>
      <c r="C1295" s="1204" t="s">
        <v>367</v>
      </c>
      <c r="D1295" s="1204" t="s">
        <v>372</v>
      </c>
      <c r="E1295" s="1204" t="s">
        <v>134</v>
      </c>
      <c r="F1295" s="1204" t="s">
        <v>212</v>
      </c>
      <c r="G1295" s="1204" t="s">
        <v>211</v>
      </c>
    </row>
    <row r="1296" spans="1:7">
      <c r="A1296" s="1203">
        <v>1176287481</v>
      </c>
      <c r="B1296" s="1204" t="s">
        <v>1753</v>
      </c>
      <c r="C1296" s="1204" t="s">
        <v>7</v>
      </c>
      <c r="D1296" s="1204"/>
      <c r="E1296" s="1204"/>
      <c r="F1296" s="1204" t="s">
        <v>204</v>
      </c>
      <c r="G1296" s="1204" t="s">
        <v>203</v>
      </c>
    </row>
    <row r="1297" spans="1:7">
      <c r="A1297" s="1203">
        <v>1176309152</v>
      </c>
      <c r="B1297" s="1204" t="s">
        <v>1289</v>
      </c>
      <c r="C1297" s="1204" t="s">
        <v>367</v>
      </c>
      <c r="D1297" s="1204" t="s">
        <v>372</v>
      </c>
      <c r="E1297" s="1204" t="s">
        <v>134</v>
      </c>
      <c r="F1297" s="1204" t="s">
        <v>220</v>
      </c>
      <c r="G1297" s="1204" t="s">
        <v>219</v>
      </c>
    </row>
    <row r="1298" spans="1:7">
      <c r="A1298" s="1203">
        <v>1176333988</v>
      </c>
      <c r="B1298" s="1204" t="s">
        <v>1754</v>
      </c>
      <c r="C1298" s="1204" t="s">
        <v>7</v>
      </c>
      <c r="D1298" s="1204"/>
      <c r="E1298" s="1204"/>
      <c r="F1298" s="1204" t="s">
        <v>204</v>
      </c>
      <c r="G1298" s="1204" t="s">
        <v>203</v>
      </c>
    </row>
    <row r="1299" spans="1:7">
      <c r="A1299" s="1203">
        <v>1176393081</v>
      </c>
      <c r="B1299" s="1204" t="s">
        <v>1755</v>
      </c>
      <c r="C1299" s="1204" t="s">
        <v>7</v>
      </c>
      <c r="D1299" s="1204"/>
      <c r="E1299" s="1204"/>
      <c r="F1299" s="1204" t="s">
        <v>212</v>
      </c>
      <c r="G1299" s="1204" t="s">
        <v>211</v>
      </c>
    </row>
    <row r="1300" spans="1:7">
      <c r="A1300" s="1203">
        <v>1176405042</v>
      </c>
      <c r="B1300" s="1204" t="s">
        <v>1756</v>
      </c>
      <c r="C1300" s="1204" t="s">
        <v>7</v>
      </c>
      <c r="D1300" s="1204"/>
      <c r="E1300" s="1204"/>
      <c r="F1300" s="1204" t="s">
        <v>204</v>
      </c>
      <c r="G1300" s="1204" t="s">
        <v>203</v>
      </c>
    </row>
    <row r="1301" spans="1:7">
      <c r="A1301" s="1203">
        <v>1176414630</v>
      </c>
      <c r="B1301" s="1204" t="s">
        <v>1290</v>
      </c>
      <c r="C1301" s="1204" t="s">
        <v>367</v>
      </c>
      <c r="D1301" s="1204" t="s">
        <v>368</v>
      </c>
      <c r="E1301" s="1204" t="s">
        <v>138</v>
      </c>
      <c r="F1301" s="1204" t="s">
        <v>218</v>
      </c>
      <c r="G1301" s="1204" t="s">
        <v>217</v>
      </c>
    </row>
    <row r="1302" spans="1:7">
      <c r="A1302" s="1203">
        <v>1176425644</v>
      </c>
      <c r="B1302" s="1204" t="s">
        <v>1291</v>
      </c>
      <c r="C1302" s="1204" t="s">
        <v>367</v>
      </c>
      <c r="D1302" s="1204" t="s">
        <v>372</v>
      </c>
      <c r="E1302" s="1204" t="s">
        <v>134</v>
      </c>
      <c r="F1302" s="1204" t="s">
        <v>214</v>
      </c>
      <c r="G1302" s="1204" t="s">
        <v>213</v>
      </c>
    </row>
    <row r="1303" spans="1:7">
      <c r="A1303" s="1203">
        <v>1176469675</v>
      </c>
      <c r="B1303" s="1204" t="s">
        <v>1757</v>
      </c>
      <c r="C1303" s="1204" t="s">
        <v>7</v>
      </c>
      <c r="D1303" s="1204"/>
      <c r="E1303" s="1204"/>
      <c r="F1303" s="1204" t="s">
        <v>226</v>
      </c>
      <c r="G1303" s="1204" t="s">
        <v>225</v>
      </c>
    </row>
    <row r="1304" spans="1:7">
      <c r="A1304" s="1203">
        <v>1176529304</v>
      </c>
      <c r="B1304" s="1204" t="s">
        <v>1758</v>
      </c>
      <c r="C1304" s="1204" t="s">
        <v>7</v>
      </c>
      <c r="D1304" s="1204"/>
      <c r="E1304" s="1204"/>
      <c r="F1304" s="1204" t="s">
        <v>204</v>
      </c>
      <c r="G1304" s="1204" t="s">
        <v>203</v>
      </c>
    </row>
    <row r="1305" spans="1:7">
      <c r="A1305" s="1203">
        <v>1176579523</v>
      </c>
      <c r="B1305" s="1204" t="s">
        <v>1759</v>
      </c>
      <c r="C1305" s="1204" t="s">
        <v>7</v>
      </c>
      <c r="D1305" s="1204"/>
      <c r="E1305" s="1204"/>
      <c r="F1305" s="1204" t="s">
        <v>226</v>
      </c>
      <c r="G1305" s="1204" t="s">
        <v>225</v>
      </c>
    </row>
    <row r="1306" spans="1:7">
      <c r="A1306" s="1203">
        <v>1176580356</v>
      </c>
      <c r="B1306" s="1204" t="s">
        <v>1760</v>
      </c>
      <c r="C1306" s="1204" t="s">
        <v>7</v>
      </c>
      <c r="D1306" s="1204"/>
      <c r="E1306" s="1204"/>
      <c r="F1306" s="1204" t="s">
        <v>204</v>
      </c>
      <c r="G1306" s="1204" t="s">
        <v>203</v>
      </c>
    </row>
    <row r="1307" spans="1:7">
      <c r="A1307" s="1203">
        <v>1176584549</v>
      </c>
      <c r="B1307" s="1204" t="s">
        <v>1761</v>
      </c>
      <c r="C1307" s="1204" t="s">
        <v>7</v>
      </c>
      <c r="D1307" s="1204"/>
      <c r="E1307" s="1204"/>
      <c r="F1307" s="1204" t="s">
        <v>226</v>
      </c>
      <c r="G1307" s="1204" t="s">
        <v>225</v>
      </c>
    </row>
    <row r="1308" spans="1:7">
      <c r="A1308" s="1203">
        <v>1176614536</v>
      </c>
      <c r="B1308" s="1204" t="s">
        <v>1762</v>
      </c>
      <c r="C1308" s="1204" t="s">
        <v>7</v>
      </c>
      <c r="D1308" s="1204"/>
      <c r="E1308" s="1204"/>
      <c r="F1308" s="1204" t="s">
        <v>226</v>
      </c>
      <c r="G1308" s="1204" t="s">
        <v>225</v>
      </c>
    </row>
    <row r="1309" spans="1:7">
      <c r="A1309" s="1203">
        <v>1176629690</v>
      </c>
      <c r="B1309" s="1204" t="s">
        <v>1763</v>
      </c>
      <c r="C1309" s="1204" t="s">
        <v>7</v>
      </c>
      <c r="D1309" s="1204"/>
      <c r="E1309" s="1204"/>
      <c r="F1309" s="1204" t="s">
        <v>204</v>
      </c>
      <c r="G1309" s="1204" t="s">
        <v>203</v>
      </c>
    </row>
    <row r="1310" spans="1:7">
      <c r="A1310" s="1203">
        <v>1176641695</v>
      </c>
      <c r="B1310" s="1204" t="s">
        <v>815</v>
      </c>
      <c r="C1310" s="1204" t="s">
        <v>369</v>
      </c>
      <c r="D1310" s="1204" t="s">
        <v>368</v>
      </c>
      <c r="E1310" s="1204" t="s">
        <v>138</v>
      </c>
      <c r="F1310" s="1204" t="s">
        <v>226</v>
      </c>
      <c r="G1310" s="1204" t="s">
        <v>225</v>
      </c>
    </row>
    <row r="1311" spans="1:7">
      <c r="A1311" s="1203">
        <v>1176678804</v>
      </c>
      <c r="B1311" s="1204" t="s">
        <v>1764</v>
      </c>
      <c r="C1311" s="1204" t="s">
        <v>7</v>
      </c>
      <c r="D1311" s="1204"/>
      <c r="E1311" s="1204"/>
      <c r="F1311" s="1204" t="s">
        <v>224</v>
      </c>
      <c r="G1311" s="1204" t="s">
        <v>223</v>
      </c>
    </row>
    <row r="1312" spans="1:7">
      <c r="A1312" s="1203">
        <v>1176724988</v>
      </c>
      <c r="B1312" s="1204" t="s">
        <v>1765</v>
      </c>
      <c r="C1312" s="1204" t="s">
        <v>7</v>
      </c>
      <c r="D1312" s="1204"/>
      <c r="E1312" s="1204"/>
      <c r="F1312" s="1204" t="s">
        <v>208</v>
      </c>
      <c r="G1312" s="1204" t="s">
        <v>207</v>
      </c>
    </row>
    <row r="1313" spans="1:7">
      <c r="A1313" s="1203">
        <v>1176762848</v>
      </c>
      <c r="B1313" s="1204" t="s">
        <v>1766</v>
      </c>
      <c r="C1313" s="1204" t="s">
        <v>7</v>
      </c>
      <c r="D1313" s="1204"/>
      <c r="E1313" s="1204"/>
      <c r="F1313" s="1204" t="s">
        <v>212</v>
      </c>
      <c r="G1313" s="1204" t="s">
        <v>211</v>
      </c>
    </row>
    <row r="1314" spans="1:7">
      <c r="A1314" s="1203">
        <v>1176810647</v>
      </c>
      <c r="B1314" s="1204" t="s">
        <v>1292</v>
      </c>
      <c r="C1314" s="1204" t="s">
        <v>367</v>
      </c>
      <c r="D1314" s="1204" t="s">
        <v>371</v>
      </c>
      <c r="E1314" s="1204" t="s">
        <v>131</v>
      </c>
      <c r="F1314" s="1204" t="s">
        <v>226</v>
      </c>
      <c r="G1314" s="1204" t="s">
        <v>225</v>
      </c>
    </row>
    <row r="1315" spans="1:7">
      <c r="A1315" s="1203">
        <v>1176817410</v>
      </c>
      <c r="B1315" s="1204" t="s">
        <v>1767</v>
      </c>
      <c r="C1315" s="1204" t="s">
        <v>7</v>
      </c>
      <c r="D1315" s="1204"/>
      <c r="E1315" s="1204"/>
      <c r="F1315" s="1204" t="s">
        <v>226</v>
      </c>
      <c r="G1315" s="1204" t="s">
        <v>225</v>
      </c>
    </row>
    <row r="1316" spans="1:7">
      <c r="A1316" s="1203">
        <v>1176820216</v>
      </c>
      <c r="B1316" s="1204" t="s">
        <v>1293</v>
      </c>
      <c r="C1316" s="1204" t="s">
        <v>367</v>
      </c>
      <c r="D1316" s="1204" t="s">
        <v>368</v>
      </c>
      <c r="E1316" s="1204" t="s">
        <v>138</v>
      </c>
      <c r="F1316" s="1204" t="s">
        <v>226</v>
      </c>
      <c r="G1316" s="1204" t="s">
        <v>225</v>
      </c>
    </row>
    <row r="1317" spans="1:7">
      <c r="A1317" s="1203">
        <v>1176831916</v>
      </c>
      <c r="B1317" s="1204" t="s">
        <v>1768</v>
      </c>
      <c r="C1317" s="1204" t="s">
        <v>7</v>
      </c>
      <c r="D1317" s="1204"/>
      <c r="E1317" s="1204"/>
      <c r="F1317" s="1204" t="s">
        <v>204</v>
      </c>
      <c r="G1317" s="1204" t="s">
        <v>203</v>
      </c>
    </row>
    <row r="1318" spans="1:7">
      <c r="A1318" s="1203">
        <v>1176843754</v>
      </c>
      <c r="B1318" s="1204" t="s">
        <v>1769</v>
      </c>
      <c r="C1318" s="1204" t="s">
        <v>7</v>
      </c>
      <c r="D1318" s="1204"/>
      <c r="E1318" s="1204"/>
      <c r="F1318" s="1204" t="s">
        <v>206</v>
      </c>
      <c r="G1318" s="1204" t="s">
        <v>205</v>
      </c>
    </row>
    <row r="1319" spans="1:7">
      <c r="A1319" s="1203">
        <v>1176848001</v>
      </c>
      <c r="B1319" s="1204" t="s">
        <v>1770</v>
      </c>
      <c r="C1319" s="1204" t="s">
        <v>7</v>
      </c>
      <c r="D1319" s="1204"/>
      <c r="E1319" s="1204"/>
      <c r="F1319" s="1204" t="s">
        <v>226</v>
      </c>
      <c r="G1319" s="1204" t="s">
        <v>225</v>
      </c>
    </row>
    <row r="1320" spans="1:7">
      <c r="A1320" s="1203">
        <v>1176897578</v>
      </c>
      <c r="B1320" s="1204" t="s">
        <v>1771</v>
      </c>
      <c r="C1320" s="1204" t="s">
        <v>7</v>
      </c>
      <c r="D1320" s="1204"/>
      <c r="E1320" s="1204"/>
      <c r="F1320" s="1204" t="s">
        <v>216</v>
      </c>
      <c r="G1320" s="1204" t="s">
        <v>215</v>
      </c>
    </row>
    <row r="1321" spans="1:7">
      <c r="A1321" s="1203">
        <v>1176913235</v>
      </c>
      <c r="B1321" s="1204" t="s">
        <v>1772</v>
      </c>
      <c r="C1321" s="1204" t="s">
        <v>7</v>
      </c>
      <c r="D1321" s="1204"/>
      <c r="E1321" s="1204"/>
      <c r="F1321" s="1204" t="s">
        <v>226</v>
      </c>
      <c r="G1321" s="1204" t="s">
        <v>225</v>
      </c>
    </row>
    <row r="1322" spans="1:7">
      <c r="A1322" s="1203">
        <v>1176915099</v>
      </c>
      <c r="B1322" s="1204" t="s">
        <v>1773</v>
      </c>
      <c r="C1322" s="1204" t="s">
        <v>7</v>
      </c>
      <c r="D1322" s="1204"/>
      <c r="E1322" s="1204"/>
      <c r="F1322" s="1204" t="s">
        <v>226</v>
      </c>
      <c r="G1322" s="1204" t="s">
        <v>225</v>
      </c>
    </row>
    <row r="1323" spans="1:7">
      <c r="A1323" s="1203">
        <v>1176933431</v>
      </c>
      <c r="B1323" s="1204" t="s">
        <v>1774</v>
      </c>
      <c r="C1323" s="1204" t="s">
        <v>7</v>
      </c>
      <c r="D1323" s="1204"/>
      <c r="E1323" s="1204"/>
      <c r="F1323" s="1204" t="s">
        <v>202</v>
      </c>
      <c r="G1323" s="1204" t="s">
        <v>201</v>
      </c>
    </row>
    <row r="1324" spans="1:7">
      <c r="A1324" s="1203">
        <v>1176978881</v>
      </c>
      <c r="B1324" s="1204" t="s">
        <v>1294</v>
      </c>
      <c r="C1324" s="1204" t="s">
        <v>367</v>
      </c>
      <c r="D1324" s="1204" t="s">
        <v>371</v>
      </c>
      <c r="E1324" s="1204" t="s">
        <v>131</v>
      </c>
      <c r="F1324" s="1204" t="s">
        <v>226</v>
      </c>
      <c r="G1324" s="1204" t="s">
        <v>225</v>
      </c>
    </row>
    <row r="1325" spans="1:7">
      <c r="A1325" s="1203">
        <v>1177024610</v>
      </c>
      <c r="B1325" s="1204" t="s">
        <v>1775</v>
      </c>
      <c r="C1325" s="1204" t="s">
        <v>7</v>
      </c>
      <c r="D1325" s="1204"/>
      <c r="E1325" s="1204"/>
      <c r="F1325" s="1204" t="s">
        <v>200</v>
      </c>
      <c r="G1325" s="1204" t="s">
        <v>199</v>
      </c>
    </row>
    <row r="1326" spans="1:7">
      <c r="A1326" s="1203">
        <v>1177053130</v>
      </c>
      <c r="B1326" s="1204" t="s">
        <v>1776</v>
      </c>
      <c r="C1326" s="1204" t="s">
        <v>7</v>
      </c>
      <c r="D1326" s="1204"/>
      <c r="E1326" s="1204"/>
      <c r="F1326" s="1204" t="s">
        <v>226</v>
      </c>
      <c r="G1326" s="1204" t="s">
        <v>225</v>
      </c>
    </row>
    <row r="1327" spans="1:7">
      <c r="A1327" s="1203">
        <v>1177057487</v>
      </c>
      <c r="B1327" s="1204" t="s">
        <v>1777</v>
      </c>
      <c r="C1327" s="1204" t="s">
        <v>7</v>
      </c>
      <c r="D1327" s="1204"/>
      <c r="E1327" s="1204"/>
      <c r="F1327" s="1204" t="s">
        <v>226</v>
      </c>
      <c r="G1327" s="1204" t="s">
        <v>225</v>
      </c>
    </row>
    <row r="1328" spans="1:7">
      <c r="A1328" s="1203">
        <v>1177071108</v>
      </c>
      <c r="B1328" s="1204" t="s">
        <v>1778</v>
      </c>
      <c r="C1328" s="1204" t="s">
        <v>7</v>
      </c>
      <c r="D1328" s="1204"/>
      <c r="E1328" s="1204"/>
      <c r="F1328" s="1204" t="s">
        <v>226</v>
      </c>
      <c r="G1328" s="1204" t="s">
        <v>225</v>
      </c>
    </row>
    <row r="1329" spans="1:7">
      <c r="A1329" s="1203">
        <v>1177075919</v>
      </c>
      <c r="B1329" s="1204" t="s">
        <v>1779</v>
      </c>
      <c r="C1329" s="1204" t="s">
        <v>7</v>
      </c>
      <c r="D1329" s="1204"/>
      <c r="E1329" s="1204"/>
      <c r="F1329" s="1204" t="s">
        <v>226</v>
      </c>
      <c r="G1329" s="1204" t="s">
        <v>225</v>
      </c>
    </row>
    <row r="1330" spans="1:7">
      <c r="A1330" s="1203">
        <v>1177169126</v>
      </c>
      <c r="B1330" s="1204" t="s">
        <v>1780</v>
      </c>
      <c r="C1330" s="1204" t="s">
        <v>7</v>
      </c>
      <c r="D1330" s="1204"/>
      <c r="E1330" s="1204"/>
      <c r="F1330" s="1204" t="s">
        <v>202</v>
      </c>
      <c r="G1330" s="1204" t="s">
        <v>201</v>
      </c>
    </row>
    <row r="1331" spans="1:7">
      <c r="A1331" s="1203">
        <v>1177169795</v>
      </c>
      <c r="B1331" s="1204" t="s">
        <v>1781</v>
      </c>
      <c r="C1331" s="1204" t="s">
        <v>7</v>
      </c>
      <c r="D1331" s="1204"/>
      <c r="E1331" s="1204"/>
      <c r="F1331" s="1204" t="s">
        <v>204</v>
      </c>
      <c r="G1331" s="1204" t="s">
        <v>203</v>
      </c>
    </row>
    <row r="1332" spans="1:7">
      <c r="A1332" s="1203">
        <v>1177220556</v>
      </c>
      <c r="B1332" s="1204" t="s">
        <v>1295</v>
      </c>
      <c r="C1332" s="1204" t="s">
        <v>367</v>
      </c>
      <c r="D1332" s="1204" t="s">
        <v>373</v>
      </c>
      <c r="E1332" s="1204" t="s">
        <v>123</v>
      </c>
      <c r="F1332" s="1204" t="s">
        <v>226</v>
      </c>
      <c r="G1332" s="1204" t="s">
        <v>225</v>
      </c>
    </row>
    <row r="1333" spans="1:7">
      <c r="A1333" s="1203">
        <v>1177253458</v>
      </c>
      <c r="B1333" s="1204" t="s">
        <v>1782</v>
      </c>
      <c r="C1333" s="1204" t="s">
        <v>7</v>
      </c>
      <c r="D1333" s="1204"/>
      <c r="E1333" s="1204"/>
      <c r="F1333" s="1204" t="s">
        <v>226</v>
      </c>
      <c r="G1333" s="1204" t="s">
        <v>225</v>
      </c>
    </row>
    <row r="1334" spans="1:7">
      <c r="A1334" s="1203">
        <v>1177274165</v>
      </c>
      <c r="B1334" s="1204" t="s">
        <v>1783</v>
      </c>
      <c r="C1334" s="1204" t="s">
        <v>7</v>
      </c>
      <c r="D1334" s="1204"/>
      <c r="E1334" s="1204"/>
      <c r="F1334" s="1204" t="s">
        <v>222</v>
      </c>
      <c r="G1334" s="1204" t="s">
        <v>221</v>
      </c>
    </row>
    <row r="1335" spans="1:7">
      <c r="A1335" s="1203">
        <v>1177276244</v>
      </c>
      <c r="B1335" s="1204" t="s">
        <v>1784</v>
      </c>
      <c r="C1335" s="1204" t="s">
        <v>7</v>
      </c>
      <c r="D1335" s="1204"/>
      <c r="E1335" s="1204"/>
      <c r="F1335" s="1204" t="s">
        <v>208</v>
      </c>
      <c r="G1335" s="1204" t="s">
        <v>207</v>
      </c>
    </row>
    <row r="1336" spans="1:7">
      <c r="A1336" s="1203">
        <v>1177394559</v>
      </c>
      <c r="B1336" s="1204" t="s">
        <v>1785</v>
      </c>
      <c r="C1336" s="1204" t="s">
        <v>7</v>
      </c>
      <c r="D1336" s="1204"/>
      <c r="E1336" s="1204"/>
      <c r="F1336" s="1204" t="s">
        <v>212</v>
      </c>
      <c r="G1336" s="1204" t="s">
        <v>211</v>
      </c>
    </row>
    <row r="1337" spans="1:7">
      <c r="A1337" s="1203">
        <v>1177402022</v>
      </c>
      <c r="B1337" s="1204" t="s">
        <v>1786</v>
      </c>
      <c r="C1337" s="1204" t="s">
        <v>7</v>
      </c>
      <c r="D1337" s="1204"/>
      <c r="E1337" s="1204"/>
      <c r="F1337" s="1204" t="s">
        <v>224</v>
      </c>
      <c r="G1337" s="1204" t="s">
        <v>223</v>
      </c>
    </row>
    <row r="1338" spans="1:7">
      <c r="A1338" s="1203">
        <v>1177443679</v>
      </c>
      <c r="B1338" s="1204" t="s">
        <v>1787</v>
      </c>
      <c r="C1338" s="1204" t="s">
        <v>7</v>
      </c>
      <c r="D1338" s="1204"/>
      <c r="E1338" s="1204"/>
      <c r="F1338" s="1204" t="s">
        <v>202</v>
      </c>
      <c r="G1338" s="1204" t="s">
        <v>201</v>
      </c>
    </row>
    <row r="1339" spans="1:7">
      <c r="A1339" s="1203">
        <v>1177454460</v>
      </c>
      <c r="B1339" s="1204" t="s">
        <v>1296</v>
      </c>
      <c r="C1339" s="1204" t="s">
        <v>367</v>
      </c>
      <c r="D1339" s="1204" t="s">
        <v>371</v>
      </c>
      <c r="E1339" s="1204" t="s">
        <v>131</v>
      </c>
      <c r="F1339" s="1204" t="s">
        <v>224</v>
      </c>
      <c r="G1339" s="1204" t="s">
        <v>223</v>
      </c>
    </row>
    <row r="1340" spans="1:7">
      <c r="A1340" s="1203">
        <v>1177477008</v>
      </c>
      <c r="B1340" s="1204" t="s">
        <v>1788</v>
      </c>
      <c r="C1340" s="1204" t="s">
        <v>7</v>
      </c>
      <c r="D1340" s="1204"/>
      <c r="E1340" s="1204"/>
      <c r="F1340" s="1204" t="s">
        <v>222</v>
      </c>
      <c r="G1340" s="1204" t="s">
        <v>221</v>
      </c>
    </row>
    <row r="1341" spans="1:7">
      <c r="A1341" s="1203">
        <v>1177547008</v>
      </c>
      <c r="B1341" s="1204" t="s">
        <v>1789</v>
      </c>
      <c r="C1341" s="1204" t="s">
        <v>7</v>
      </c>
      <c r="D1341" s="1204"/>
      <c r="E1341" s="1204"/>
      <c r="F1341" s="1204" t="s">
        <v>212</v>
      </c>
      <c r="G1341" s="1204" t="s">
        <v>211</v>
      </c>
    </row>
    <row r="1342" spans="1:7">
      <c r="A1342" s="1203">
        <v>1177559169</v>
      </c>
      <c r="B1342" s="1204" t="s">
        <v>1790</v>
      </c>
      <c r="C1342" s="1204" t="s">
        <v>7</v>
      </c>
      <c r="D1342" s="1204"/>
      <c r="E1342" s="1204"/>
      <c r="F1342" s="1204" t="s">
        <v>226</v>
      </c>
      <c r="G1342" s="1204" t="s">
        <v>225</v>
      </c>
    </row>
    <row r="1343" spans="1:7">
      <c r="A1343" s="1203">
        <v>1177594661</v>
      </c>
      <c r="B1343" s="1204" t="s">
        <v>1791</v>
      </c>
      <c r="C1343" s="1204" t="s">
        <v>7</v>
      </c>
      <c r="D1343" s="1204"/>
      <c r="E1343" s="1204"/>
      <c r="F1343" s="1204" t="s">
        <v>202</v>
      </c>
      <c r="G1343" s="1204" t="s">
        <v>201</v>
      </c>
    </row>
    <row r="1344" spans="1:7">
      <c r="A1344" s="1203">
        <v>1177608024</v>
      </c>
      <c r="B1344" s="1204" t="s">
        <v>1297</v>
      </c>
      <c r="C1344" s="1204" t="s">
        <v>367</v>
      </c>
      <c r="D1344" s="1204" t="s">
        <v>368</v>
      </c>
      <c r="E1344" s="1204" t="s">
        <v>138</v>
      </c>
      <c r="F1344" s="1204" t="s">
        <v>204</v>
      </c>
      <c r="G1344" s="1204" t="s">
        <v>203</v>
      </c>
    </row>
    <row r="1345" spans="1:7">
      <c r="A1345" s="1203">
        <v>1177670115</v>
      </c>
      <c r="B1345" s="1204" t="s">
        <v>1792</v>
      </c>
      <c r="C1345" s="1204" t="s">
        <v>7</v>
      </c>
      <c r="D1345" s="1204"/>
      <c r="E1345" s="1204"/>
      <c r="F1345" s="1204" t="s">
        <v>226</v>
      </c>
      <c r="G1345" s="1204" t="s">
        <v>225</v>
      </c>
    </row>
    <row r="1346" spans="1:7">
      <c r="A1346" s="1203">
        <v>1177689222</v>
      </c>
      <c r="B1346" s="1204" t="s">
        <v>1793</v>
      </c>
      <c r="C1346" s="1204" t="s">
        <v>7</v>
      </c>
      <c r="D1346" s="1204"/>
      <c r="E1346" s="1204"/>
      <c r="F1346" s="1204" t="s">
        <v>226</v>
      </c>
      <c r="G1346" s="1204" t="s">
        <v>225</v>
      </c>
    </row>
    <row r="1347" spans="1:7">
      <c r="A1347" s="1203">
        <v>1177717445</v>
      </c>
      <c r="B1347" s="1204" t="s">
        <v>1794</v>
      </c>
      <c r="C1347" s="1204" t="s">
        <v>7</v>
      </c>
      <c r="D1347" s="1204"/>
      <c r="E1347" s="1204"/>
      <c r="F1347" s="1204" t="s">
        <v>204</v>
      </c>
      <c r="G1347" s="1204" t="s">
        <v>203</v>
      </c>
    </row>
    <row r="1348" spans="1:7">
      <c r="A1348" s="1203">
        <v>1177975126</v>
      </c>
      <c r="B1348" s="1204" t="s">
        <v>1795</v>
      </c>
      <c r="C1348" s="1204" t="s">
        <v>7</v>
      </c>
      <c r="D1348" s="1204"/>
      <c r="E1348" s="1204"/>
      <c r="F1348" s="1204" t="s">
        <v>226</v>
      </c>
      <c r="G1348" s="1204" t="s">
        <v>225</v>
      </c>
    </row>
    <row r="1349" spans="1:7">
      <c r="A1349" s="1203">
        <v>1178098860</v>
      </c>
      <c r="B1349" s="1204" t="s">
        <v>1796</v>
      </c>
      <c r="C1349" s="1204" t="s">
        <v>7</v>
      </c>
      <c r="D1349" s="1204"/>
      <c r="E1349" s="1204"/>
      <c r="F1349" s="1204" t="s">
        <v>202</v>
      </c>
      <c r="G1349" s="1204" t="s">
        <v>201</v>
      </c>
    </row>
    <row r="1350" spans="1:7">
      <c r="A1350" s="1203">
        <v>1178157302</v>
      </c>
      <c r="B1350" s="1204" t="s">
        <v>1797</v>
      </c>
      <c r="C1350" s="1204" t="s">
        <v>7</v>
      </c>
      <c r="D1350" s="1204"/>
      <c r="E1350" s="1204"/>
      <c r="F1350" s="1204" t="s">
        <v>226</v>
      </c>
      <c r="G1350" s="1204" t="s">
        <v>225</v>
      </c>
    </row>
    <row r="1351" spans="1:7">
      <c r="A1351" s="1203">
        <v>1178226628</v>
      </c>
      <c r="B1351" s="1204" t="s">
        <v>1798</v>
      </c>
      <c r="C1351" s="1204" t="s">
        <v>7</v>
      </c>
      <c r="D1351" s="1204"/>
      <c r="E1351" s="1204"/>
      <c r="F1351" s="1204" t="s">
        <v>226</v>
      </c>
      <c r="G1351" s="1204" t="s">
        <v>225</v>
      </c>
    </row>
    <row r="1352" spans="1:7">
      <c r="A1352" s="1203">
        <v>1178245743</v>
      </c>
      <c r="B1352" s="1204" t="s">
        <v>1799</v>
      </c>
      <c r="C1352" s="1204" t="s">
        <v>7</v>
      </c>
      <c r="D1352" s="1204"/>
      <c r="E1352" s="1204"/>
      <c r="F1352" s="1204" t="s">
        <v>226</v>
      </c>
      <c r="G1352" s="1204" t="s">
        <v>225</v>
      </c>
    </row>
    <row r="1353" spans="1:7">
      <c r="A1353" s="1203">
        <v>1178276235</v>
      </c>
      <c r="B1353" s="1204" t="s">
        <v>1800</v>
      </c>
      <c r="C1353" s="1204" t="s">
        <v>7</v>
      </c>
      <c r="D1353" s="1204"/>
      <c r="E1353" s="1204"/>
      <c r="F1353" s="1204" t="s">
        <v>218</v>
      </c>
      <c r="G1353" s="1204" t="s">
        <v>217</v>
      </c>
    </row>
    <row r="1354" spans="1:7">
      <c r="A1354" s="1203">
        <v>1178290079</v>
      </c>
      <c r="B1354" s="1204" t="s">
        <v>1801</v>
      </c>
      <c r="C1354" s="1204" t="s">
        <v>7</v>
      </c>
      <c r="D1354" s="1204"/>
      <c r="E1354" s="1204"/>
      <c r="F1354" s="1204" t="s">
        <v>226</v>
      </c>
      <c r="G1354" s="1204" t="s">
        <v>225</v>
      </c>
    </row>
    <row r="1355" spans="1:7">
      <c r="A1355" s="1203">
        <v>1178356821</v>
      </c>
      <c r="B1355" s="1204" t="s">
        <v>1802</v>
      </c>
      <c r="C1355" s="1204" t="s">
        <v>7</v>
      </c>
      <c r="D1355" s="1204"/>
      <c r="E1355" s="1204"/>
      <c r="F1355" s="1204" t="s">
        <v>226</v>
      </c>
      <c r="G1355" s="1204" t="s">
        <v>225</v>
      </c>
    </row>
    <row r="1356" spans="1:7">
      <c r="A1356" s="1203">
        <v>1178469152</v>
      </c>
      <c r="B1356" s="1204" t="s">
        <v>1803</v>
      </c>
      <c r="C1356" s="1204" t="s">
        <v>7</v>
      </c>
      <c r="D1356" s="1204"/>
      <c r="E1356" s="1204"/>
      <c r="F1356" s="1204" t="s">
        <v>204</v>
      </c>
      <c r="G1356" s="1204" t="s">
        <v>203</v>
      </c>
    </row>
    <row r="1357" spans="1:7">
      <c r="A1357" s="1203">
        <v>1178659455</v>
      </c>
      <c r="B1357" s="1204" t="s">
        <v>1804</v>
      </c>
      <c r="C1357" s="1204" t="s">
        <v>7</v>
      </c>
      <c r="D1357" s="1204"/>
      <c r="E1357" s="1204"/>
      <c r="F1357" s="1204" t="s">
        <v>230</v>
      </c>
      <c r="G1357" s="1204" t="s">
        <v>229</v>
      </c>
    </row>
    <row r="1358" spans="1:7">
      <c r="A1358" s="1203">
        <v>2246635850</v>
      </c>
      <c r="B1358" s="1204" t="s">
        <v>1805</v>
      </c>
      <c r="C1358" s="1204" t="s">
        <v>7</v>
      </c>
      <c r="D1358" s="1204"/>
      <c r="E1358" s="1204"/>
      <c r="F1358" s="1204" t="s">
        <v>226</v>
      </c>
      <c r="G1358" s="1204" t="s">
        <v>225</v>
      </c>
    </row>
    <row r="1359" spans="1:7">
      <c r="A1359" s="1203">
        <v>2270988936</v>
      </c>
      <c r="B1359" s="1204" t="s">
        <v>1725</v>
      </c>
      <c r="C1359" s="1204" t="s">
        <v>7</v>
      </c>
      <c r="D1359" s="1204"/>
      <c r="E1359" s="1204"/>
      <c r="F1359" s="1204" t="s">
        <v>226</v>
      </c>
      <c r="G1359" s="1204" t="s">
        <v>225</v>
      </c>
    </row>
    <row r="1360" spans="1:7">
      <c r="A1360" s="1203">
        <v>8811384443</v>
      </c>
      <c r="B1360" s="1204" t="s">
        <v>1298</v>
      </c>
      <c r="C1360" s="1204" t="s">
        <v>369</v>
      </c>
      <c r="D1360" s="1204" t="s">
        <v>368</v>
      </c>
      <c r="E1360" s="1204" t="s">
        <v>138</v>
      </c>
      <c r="F1360" s="1204" t="s">
        <v>218</v>
      </c>
      <c r="G1360" s="1204" t="s">
        <v>217</v>
      </c>
    </row>
    <row r="1361" spans="1:7">
      <c r="A1361" s="1203">
        <v>8811775467</v>
      </c>
      <c r="B1361" s="1204" t="s">
        <v>378</v>
      </c>
      <c r="C1361" s="1204" t="s">
        <v>367</v>
      </c>
      <c r="D1361" s="1204" t="s">
        <v>368</v>
      </c>
      <c r="E1361" s="1204" t="s">
        <v>138</v>
      </c>
      <c r="F1361" s="1204" t="s">
        <v>228</v>
      </c>
      <c r="G1361" s="1204" t="s">
        <v>227</v>
      </c>
    </row>
    <row r="1362" spans="1:7">
      <c r="A1362" s="1203">
        <v>8811809753</v>
      </c>
      <c r="B1362" s="1204" t="s">
        <v>379</v>
      </c>
      <c r="C1362" s="1204" t="s">
        <v>367</v>
      </c>
      <c r="D1362" s="1204" t="s">
        <v>368</v>
      </c>
      <c r="E1362" s="1204" t="s">
        <v>138</v>
      </c>
      <c r="F1362" s="1204" t="s">
        <v>228</v>
      </c>
      <c r="G1362" s="1204" t="s">
        <v>227</v>
      </c>
    </row>
    <row r="1363" spans="1:7">
      <c r="A1363" s="1203">
        <v>8811925674</v>
      </c>
      <c r="B1363" s="1204" t="s">
        <v>405</v>
      </c>
      <c r="C1363" s="1204" t="s">
        <v>369</v>
      </c>
      <c r="D1363" s="1204" t="s">
        <v>368</v>
      </c>
      <c r="E1363" s="1204" t="s">
        <v>138</v>
      </c>
      <c r="F1363" s="1204" t="s">
        <v>228</v>
      </c>
      <c r="G1363" s="1204" t="s">
        <v>227</v>
      </c>
    </row>
    <row r="1364" spans="1:7">
      <c r="A1364" s="1203">
        <v>8812231080</v>
      </c>
      <c r="B1364" s="1204" t="s">
        <v>1299</v>
      </c>
      <c r="C1364" s="1204" t="s">
        <v>369</v>
      </c>
      <c r="D1364" s="1204" t="s">
        <v>368</v>
      </c>
      <c r="E1364" s="1204" t="s">
        <v>138</v>
      </c>
      <c r="F1364" s="1204" t="s">
        <v>214</v>
      </c>
      <c r="G1364" s="1204" t="s">
        <v>213</v>
      </c>
    </row>
    <row r="1365" spans="1:7">
      <c r="A1365" s="1203">
        <v>8813405212</v>
      </c>
      <c r="B1365" s="1204" t="s">
        <v>1300</v>
      </c>
      <c r="C1365" s="1204" t="s">
        <v>367</v>
      </c>
      <c r="D1365" s="1204" t="s">
        <v>820</v>
      </c>
      <c r="E1365" s="1204" t="s">
        <v>137</v>
      </c>
      <c r="F1365" s="1204" t="s">
        <v>226</v>
      </c>
      <c r="G1365" s="1204" t="s">
        <v>225</v>
      </c>
    </row>
    <row r="1366" spans="1:7">
      <c r="A1366" s="1203">
        <v>8813428156</v>
      </c>
      <c r="B1366" s="1204" t="s">
        <v>1301</v>
      </c>
      <c r="C1366" s="1204" t="s">
        <v>369</v>
      </c>
      <c r="D1366" s="1204" t="s">
        <v>368</v>
      </c>
      <c r="E1366" s="1204" t="s">
        <v>138</v>
      </c>
      <c r="F1366" s="1204" t="s">
        <v>220</v>
      </c>
      <c r="G1366" s="1204" t="s">
        <v>219</v>
      </c>
    </row>
    <row r="1367" spans="1:7">
      <c r="A1367" s="1203">
        <v>8813433172</v>
      </c>
      <c r="B1367" s="1204" t="s">
        <v>1806</v>
      </c>
      <c r="C1367" s="1204" t="s">
        <v>7</v>
      </c>
      <c r="D1367" s="1204"/>
      <c r="E1367" s="1204"/>
      <c r="F1367" s="1204" t="s">
        <v>212</v>
      </c>
      <c r="G1367" s="1204" t="s">
        <v>211</v>
      </c>
    </row>
    <row r="1368" spans="1:7">
      <c r="A1368" s="1203">
        <v>8815869167</v>
      </c>
      <c r="B1368" s="1204" t="s">
        <v>460</v>
      </c>
      <c r="C1368" s="1204" t="s">
        <v>367</v>
      </c>
      <c r="D1368" s="1204" t="s">
        <v>372</v>
      </c>
      <c r="E1368" s="1204" t="s">
        <v>134</v>
      </c>
      <c r="F1368" s="1204" t="s">
        <v>204</v>
      </c>
      <c r="G1368" s="1204" t="s">
        <v>203</v>
      </c>
    </row>
    <row r="1369" spans="1:7">
      <c r="A1369" s="1203">
        <v>8815911498</v>
      </c>
      <c r="B1369" s="1204" t="s">
        <v>403</v>
      </c>
      <c r="C1369" s="1204" t="s">
        <v>369</v>
      </c>
      <c r="D1369" s="1204" t="s">
        <v>368</v>
      </c>
      <c r="E1369" s="1204" t="s">
        <v>138</v>
      </c>
      <c r="F1369" s="1204" t="s">
        <v>224</v>
      </c>
      <c r="G1369" s="1204" t="s">
        <v>223</v>
      </c>
    </row>
    <row r="1370" spans="1:7">
      <c r="A1370" s="1203">
        <v>8815926157</v>
      </c>
      <c r="B1370" s="1204" t="s">
        <v>1302</v>
      </c>
      <c r="C1370" s="1204" t="s">
        <v>367</v>
      </c>
      <c r="D1370" s="1204" t="s">
        <v>368</v>
      </c>
      <c r="E1370" s="1204" t="s">
        <v>138</v>
      </c>
      <c r="F1370" s="1204" t="s">
        <v>232</v>
      </c>
      <c r="G1370" s="1204" t="s">
        <v>231</v>
      </c>
    </row>
    <row r="1371" spans="1:7">
      <c r="A1371" s="1203">
        <v>8819029677</v>
      </c>
      <c r="B1371" s="1204" t="s">
        <v>404</v>
      </c>
      <c r="C1371" s="1204" t="s">
        <v>369</v>
      </c>
      <c r="D1371" s="1204" t="s">
        <v>368</v>
      </c>
      <c r="E1371" s="1204" t="s">
        <v>138</v>
      </c>
      <c r="F1371" s="1204" t="s">
        <v>200</v>
      </c>
      <c r="G1371" s="1204" t="s">
        <v>199</v>
      </c>
    </row>
    <row r="1372" spans="1:7">
      <c r="A1372" s="1203">
        <v>8819722628</v>
      </c>
      <c r="B1372" s="1204" t="s">
        <v>1807</v>
      </c>
      <c r="C1372" s="1204" t="s">
        <v>7</v>
      </c>
      <c r="D1372" s="1204"/>
      <c r="E1372" s="1204"/>
      <c r="F1372" s="1204" t="s">
        <v>230</v>
      </c>
      <c r="G1372" s="1204" t="s">
        <v>229</v>
      </c>
    </row>
    <row r="1373" spans="1:7">
      <c r="A1373" s="1203">
        <v>8822720825</v>
      </c>
      <c r="B1373" s="1204" t="s">
        <v>822</v>
      </c>
      <c r="C1373" s="1204" t="s">
        <v>7</v>
      </c>
      <c r="D1373" s="1204"/>
      <c r="E1373" s="1204"/>
      <c r="F1373" s="1204" t="s">
        <v>226</v>
      </c>
      <c r="G1373" s="1204" t="s">
        <v>225</v>
      </c>
    </row>
    <row r="1374" spans="1:7">
      <c r="A1374" s="1203"/>
      <c r="B1374" s="1204" t="s">
        <v>857</v>
      </c>
      <c r="C1374" s="1204" t="s">
        <v>369</v>
      </c>
      <c r="D1374" s="1204" t="s">
        <v>820</v>
      </c>
      <c r="E1374" s="1204" t="s">
        <v>137</v>
      </c>
      <c r="F1374" s="1204" t="s">
        <v>200</v>
      </c>
      <c r="G1374" s="1204" t="s">
        <v>199</v>
      </c>
    </row>
    <row r="1375" spans="1:7">
      <c r="A1375" s="1203">
        <v>8826696609</v>
      </c>
      <c r="B1375" s="1204" t="s">
        <v>381</v>
      </c>
      <c r="C1375" s="1204" t="s">
        <v>367</v>
      </c>
      <c r="D1375" s="1204" t="s">
        <v>368</v>
      </c>
      <c r="E1375" s="1204" t="s">
        <v>138</v>
      </c>
      <c r="F1375" s="1204" t="s">
        <v>200</v>
      </c>
      <c r="G1375" s="1204" t="s">
        <v>199</v>
      </c>
    </row>
    <row r="1376" spans="1:7">
      <c r="A1376" s="1203">
        <v>8831846157</v>
      </c>
      <c r="B1376" s="1204" t="s">
        <v>380</v>
      </c>
      <c r="C1376" s="1204" t="s">
        <v>367</v>
      </c>
      <c r="D1376" s="1204" t="s">
        <v>368</v>
      </c>
      <c r="E1376" s="1204" t="s">
        <v>138</v>
      </c>
      <c r="F1376" s="1204" t="s">
        <v>204</v>
      </c>
      <c r="G1376" s="1204" t="s">
        <v>203</v>
      </c>
    </row>
    <row r="1377" spans="1:7">
      <c r="A1377" s="1203">
        <v>8831850399</v>
      </c>
      <c r="B1377" s="1204" t="s">
        <v>1808</v>
      </c>
      <c r="C1377" s="1204" t="s">
        <v>7</v>
      </c>
      <c r="D1377" s="1204"/>
      <c r="E1377" s="1204"/>
      <c r="F1377" s="1204" t="s">
        <v>204</v>
      </c>
      <c r="G1377" s="1204" t="s">
        <v>203</v>
      </c>
    </row>
    <row r="1378" spans="1:7">
      <c r="A1378" s="1203">
        <v>8831853724</v>
      </c>
      <c r="B1378" s="1204" t="s">
        <v>1303</v>
      </c>
      <c r="C1378" s="1204" t="s">
        <v>369</v>
      </c>
      <c r="D1378" s="1204" t="s">
        <v>368</v>
      </c>
      <c r="E1378" s="1204" t="s">
        <v>138</v>
      </c>
      <c r="F1378" s="1204" t="s">
        <v>232</v>
      </c>
      <c r="G1378" s="1204" t="s">
        <v>231</v>
      </c>
    </row>
    <row r="1379" spans="1:7">
      <c r="A1379" s="1203">
        <v>8831854904</v>
      </c>
      <c r="B1379" s="1204" t="s">
        <v>338</v>
      </c>
      <c r="C1379" s="1204" t="s">
        <v>369</v>
      </c>
      <c r="D1379" s="1204" t="s">
        <v>368</v>
      </c>
      <c r="E1379" s="1204" t="s">
        <v>138</v>
      </c>
      <c r="F1379" s="1204" t="s">
        <v>230</v>
      </c>
      <c r="G1379" s="1204" t="s">
        <v>229</v>
      </c>
    </row>
    <row r="1380" spans="1:7">
      <c r="A1380" s="1203">
        <v>8831854987</v>
      </c>
      <c r="B1380" s="1204" t="s">
        <v>407</v>
      </c>
      <c r="C1380" s="1204" t="s">
        <v>369</v>
      </c>
      <c r="D1380" s="1204" t="s">
        <v>368</v>
      </c>
      <c r="E1380" s="1204" t="s">
        <v>138</v>
      </c>
      <c r="F1380" s="1204" t="s">
        <v>200</v>
      </c>
      <c r="G1380" s="1204" t="s">
        <v>199</v>
      </c>
    </row>
    <row r="1381" spans="1:7">
      <c r="A1381" s="1203">
        <v>8831854995</v>
      </c>
      <c r="B1381" s="1204" t="s">
        <v>406</v>
      </c>
      <c r="C1381" s="1204" t="s">
        <v>369</v>
      </c>
      <c r="D1381" s="1204" t="s">
        <v>368</v>
      </c>
      <c r="E1381" s="1204" t="s">
        <v>138</v>
      </c>
      <c r="F1381" s="1204" t="s">
        <v>200</v>
      </c>
      <c r="G1381" s="1204" t="s">
        <v>199</v>
      </c>
    </row>
  </sheetData>
  <sheetProtection algorithmName="SHA-512" hashValue="xWe5w5i8MhpJAgRffVOccWkgh7X85gRgJr/jJRscbvgZTvEmULT4IF+7HgE/TCTFNA+hqPAj+0YSSaMoRdY+sw==" saltValue="PbRACtypcd0Jnl4KyZhXIw==" spinCount="100000" sheet="1" selectLockedCells="1" selectUnlockedCells="1"/>
  <autoFilter ref="A1:G1381" xr:uid="{69B8BB06-1F28-44CB-BF52-3C23FFC4DB21}"/>
  <sortState xmlns:xlrd2="http://schemas.microsoft.com/office/spreadsheetml/2017/richdata2" ref="AQ22:AQ29">
    <sortCondition ref="AQ21:AQ29"/>
  </sortState>
  <phoneticPr fontId="19"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FD574-FD3E-41E9-89D8-3D71561656B4}">
  <dimension ref="A1:O470"/>
  <sheetViews>
    <sheetView workbookViewId="0">
      <selection sqref="A1:XFD1048576"/>
    </sheetView>
  </sheetViews>
  <sheetFormatPr baseColWidth="10" defaultColWidth="8.7265625" defaultRowHeight="14.5"/>
  <cols>
    <col min="1" max="1" width="11.81640625" style="1226" customWidth="1"/>
    <col min="2" max="2" width="8.7265625" style="1227"/>
    <col min="3" max="3" width="10.7265625" style="1227" customWidth="1"/>
    <col min="4" max="5" width="23.1796875" style="1227" customWidth="1"/>
    <col min="6" max="16384" width="8.7265625" style="1227"/>
  </cols>
  <sheetData>
    <row r="1" spans="1:15">
      <c r="A1" s="1226" t="s">
        <v>176</v>
      </c>
      <c r="D1" s="1227" t="s">
        <v>1869</v>
      </c>
      <c r="E1" s="1227" t="s">
        <v>2846</v>
      </c>
      <c r="F1" s="1227" t="s">
        <v>1870</v>
      </c>
      <c r="G1" s="1227" t="s">
        <v>1871</v>
      </c>
      <c r="H1" s="1227" t="s">
        <v>1872</v>
      </c>
      <c r="I1" s="1227" t="s">
        <v>1873</v>
      </c>
      <c r="J1" s="1227" t="s">
        <v>1874</v>
      </c>
      <c r="K1" s="1227" t="s">
        <v>1875</v>
      </c>
      <c r="L1" s="1227" t="s">
        <v>1872</v>
      </c>
      <c r="N1" s="1227" t="s">
        <v>1876</v>
      </c>
      <c r="O1" s="1227" t="s">
        <v>1877</v>
      </c>
    </row>
    <row r="2" spans="1:15">
      <c r="A2" s="1226" t="s">
        <v>2880</v>
      </c>
      <c r="D2" s="1227" t="s">
        <v>1878</v>
      </c>
      <c r="E2" s="1227" t="s">
        <v>1880</v>
      </c>
      <c r="F2" s="1227" t="s">
        <v>137</v>
      </c>
      <c r="G2" s="1227" t="s">
        <v>1879</v>
      </c>
      <c r="H2" s="1227" t="s">
        <v>991</v>
      </c>
      <c r="I2" s="1227" t="s">
        <v>1880</v>
      </c>
      <c r="J2" s="1227" t="s">
        <v>1881</v>
      </c>
      <c r="K2" s="1227" t="s">
        <v>991</v>
      </c>
      <c r="L2" s="1227" t="s">
        <v>991</v>
      </c>
      <c r="N2" s="1227" t="s">
        <v>1882</v>
      </c>
      <c r="O2" s="1227" t="s">
        <v>1883</v>
      </c>
    </row>
    <row r="3" spans="1:15">
      <c r="A3" s="1226">
        <v>1146668919</v>
      </c>
      <c r="D3" s="1227" t="s">
        <v>1884</v>
      </c>
      <c r="E3" s="1227" t="s">
        <v>1886</v>
      </c>
      <c r="F3" s="1227" t="s">
        <v>138</v>
      </c>
      <c r="G3" s="1227" t="s">
        <v>1885</v>
      </c>
      <c r="H3" s="1227" t="s">
        <v>1008</v>
      </c>
      <c r="I3" s="1227" t="s">
        <v>1886</v>
      </c>
      <c r="J3" s="1227" t="s">
        <v>1881</v>
      </c>
      <c r="K3" s="1227" t="s">
        <v>1887</v>
      </c>
      <c r="L3" s="1227" t="s">
        <v>1008</v>
      </c>
      <c r="N3" s="1227" t="s">
        <v>1882</v>
      </c>
      <c r="O3" s="1227" t="s">
        <v>1888</v>
      </c>
    </row>
    <row r="4" spans="1:15">
      <c r="A4" s="1227">
        <v>1169606911</v>
      </c>
      <c r="D4" s="1227" t="s">
        <v>1889</v>
      </c>
      <c r="E4" s="1227" t="s">
        <v>1891</v>
      </c>
      <c r="F4" s="1227" t="s">
        <v>123</v>
      </c>
      <c r="G4" s="1227" t="s">
        <v>1890</v>
      </c>
      <c r="H4" s="1227" t="s">
        <v>151</v>
      </c>
      <c r="I4" s="1227" t="s">
        <v>1891</v>
      </c>
      <c r="J4" s="1227" t="s">
        <v>1892</v>
      </c>
      <c r="K4" s="1227" t="s">
        <v>151</v>
      </c>
      <c r="L4" s="1227" t="s">
        <v>151</v>
      </c>
      <c r="N4" s="1227" t="s">
        <v>1882</v>
      </c>
      <c r="O4" s="1227" t="s">
        <v>1893</v>
      </c>
    </row>
    <row r="5" spans="1:15">
      <c r="A5" s="1227">
        <v>1166852062</v>
      </c>
      <c r="D5" s="1227" t="s">
        <v>1894</v>
      </c>
      <c r="E5" s="1227" t="s">
        <v>1896</v>
      </c>
      <c r="F5" s="1227" t="s">
        <v>102</v>
      </c>
      <c r="G5" s="1227" t="s">
        <v>1855</v>
      </c>
      <c r="H5" s="1227" t="s">
        <v>1895</v>
      </c>
      <c r="I5" s="1227" t="s">
        <v>1896</v>
      </c>
      <c r="J5" s="1227" t="s">
        <v>1897</v>
      </c>
      <c r="K5" s="1227" t="s">
        <v>1898</v>
      </c>
      <c r="L5" s="1227" t="s">
        <v>1895</v>
      </c>
      <c r="N5" s="1227" t="s">
        <v>1899</v>
      </c>
      <c r="O5" s="1227" t="s">
        <v>1900</v>
      </c>
    </row>
    <row r="6" spans="1:15">
      <c r="A6" s="1226">
        <v>1161858197</v>
      </c>
      <c r="D6" s="1227" t="s">
        <v>1901</v>
      </c>
      <c r="E6" s="1227" t="s">
        <v>1903</v>
      </c>
      <c r="F6" s="1227" t="s">
        <v>233</v>
      </c>
      <c r="G6" s="1227" t="s">
        <v>1902</v>
      </c>
      <c r="H6" s="1227" t="s">
        <v>122</v>
      </c>
      <c r="I6" s="1227" t="s">
        <v>1903</v>
      </c>
      <c r="J6" s="1227" t="s">
        <v>1904</v>
      </c>
      <c r="K6" s="1227" t="s">
        <v>122</v>
      </c>
      <c r="L6" s="1227" t="s">
        <v>122</v>
      </c>
      <c r="N6" s="1227" t="s">
        <v>1882</v>
      </c>
      <c r="O6" s="1227" t="s">
        <v>1905</v>
      </c>
    </row>
    <row r="7" spans="1:15">
      <c r="A7" s="1226">
        <v>1145047412</v>
      </c>
      <c r="D7" s="1227" t="s">
        <v>1906</v>
      </c>
      <c r="E7" s="1227" t="s">
        <v>1907</v>
      </c>
      <c r="F7" s="1227" t="s">
        <v>137</v>
      </c>
      <c r="G7" s="1227" t="s">
        <v>1879</v>
      </c>
      <c r="H7" s="1227" t="s">
        <v>992</v>
      </c>
      <c r="I7" s="1227" t="s">
        <v>1907</v>
      </c>
      <c r="J7" s="1227" t="s">
        <v>1908</v>
      </c>
      <c r="K7" s="1227" t="s">
        <v>992</v>
      </c>
      <c r="L7" s="1227" t="s">
        <v>992</v>
      </c>
      <c r="N7" s="1227" t="s">
        <v>1882</v>
      </c>
      <c r="O7" s="1227" t="s">
        <v>1909</v>
      </c>
    </row>
    <row r="8" spans="1:15">
      <c r="A8" s="1226">
        <v>1148485908</v>
      </c>
      <c r="D8" s="1227" t="s">
        <v>1910</v>
      </c>
      <c r="E8" s="1227" t="s">
        <v>1911</v>
      </c>
      <c r="F8" s="1227" t="s">
        <v>102</v>
      </c>
      <c r="G8" s="1227" t="s">
        <v>1855</v>
      </c>
      <c r="H8" s="1227" t="s">
        <v>1895</v>
      </c>
      <c r="I8" s="1227" t="s">
        <v>1911</v>
      </c>
      <c r="J8" s="1227" t="s">
        <v>1897</v>
      </c>
      <c r="K8" s="1227" t="s">
        <v>1898</v>
      </c>
      <c r="L8" s="1227" t="s">
        <v>1895</v>
      </c>
      <c r="N8" s="1227" t="s">
        <v>1899</v>
      </c>
      <c r="O8" s="1227" t="s">
        <v>1900</v>
      </c>
    </row>
    <row r="9" spans="1:15">
      <c r="A9" s="1226">
        <v>1145719515</v>
      </c>
      <c r="D9" s="1227" t="s">
        <v>1912</v>
      </c>
      <c r="E9" s="1227" t="s">
        <v>1914</v>
      </c>
      <c r="F9" s="1227" t="s">
        <v>109</v>
      </c>
      <c r="G9" s="1227" t="s">
        <v>1913</v>
      </c>
      <c r="H9" s="1227" t="s">
        <v>992</v>
      </c>
      <c r="I9" s="1227" t="s">
        <v>1914</v>
      </c>
      <c r="J9" s="1227" t="s">
        <v>1908</v>
      </c>
      <c r="K9" s="1227" t="s">
        <v>992</v>
      </c>
      <c r="L9" s="1227" t="s">
        <v>992</v>
      </c>
      <c r="N9" s="1227" t="s">
        <v>1882</v>
      </c>
      <c r="O9" s="1227" t="s">
        <v>1883</v>
      </c>
    </row>
    <row r="10" spans="1:15">
      <c r="A10" s="1226">
        <v>1146726618</v>
      </c>
      <c r="D10" s="1227" t="s">
        <v>1915</v>
      </c>
      <c r="E10" s="1227" t="s">
        <v>1916</v>
      </c>
      <c r="F10" s="1227" t="s">
        <v>109</v>
      </c>
      <c r="G10" s="1227" t="s">
        <v>1913</v>
      </c>
      <c r="H10" s="1227" t="s">
        <v>992</v>
      </c>
      <c r="I10" s="1227" t="s">
        <v>1916</v>
      </c>
      <c r="J10" s="1227" t="s">
        <v>1908</v>
      </c>
      <c r="K10" s="1227" t="s">
        <v>992</v>
      </c>
      <c r="L10" s="1227" t="s">
        <v>992</v>
      </c>
      <c r="N10" s="1227" t="s">
        <v>1882</v>
      </c>
      <c r="O10" s="1227" t="s">
        <v>1883</v>
      </c>
    </row>
    <row r="11" spans="1:15">
      <c r="A11" s="1226">
        <v>1162673835</v>
      </c>
      <c r="D11" s="1227" t="s">
        <v>1917</v>
      </c>
      <c r="E11" s="1227" t="s">
        <v>1918</v>
      </c>
      <c r="F11" s="1227" t="s">
        <v>127</v>
      </c>
      <c r="G11" s="1227" t="s">
        <v>1885</v>
      </c>
      <c r="H11" s="1227" t="s">
        <v>1008</v>
      </c>
      <c r="I11" s="1227" t="s">
        <v>1918</v>
      </c>
      <c r="J11" s="1227" t="s">
        <v>1881</v>
      </c>
      <c r="K11" s="1227" t="s">
        <v>1887</v>
      </c>
      <c r="L11" s="1227" t="s">
        <v>1008</v>
      </c>
      <c r="N11" s="1227" t="s">
        <v>1882</v>
      </c>
      <c r="O11" s="1227" t="s">
        <v>1888</v>
      </c>
    </row>
    <row r="12" spans="1:15">
      <c r="A12" s="1226">
        <v>1142166124</v>
      </c>
      <c r="D12" s="1227" t="s">
        <v>1919</v>
      </c>
      <c r="E12" s="1227" t="s">
        <v>1921</v>
      </c>
      <c r="F12" s="1227" t="s">
        <v>131</v>
      </c>
      <c r="G12" s="1227" t="s">
        <v>1855</v>
      </c>
      <c r="H12" s="1227" t="s">
        <v>1920</v>
      </c>
      <c r="I12" s="1227" t="s">
        <v>1921</v>
      </c>
      <c r="J12" s="1227" t="s">
        <v>1922</v>
      </c>
      <c r="K12" s="1227" t="s">
        <v>1923</v>
      </c>
      <c r="L12" s="1227" t="s">
        <v>1920</v>
      </c>
      <c r="N12" s="1227" t="s">
        <v>1899</v>
      </c>
      <c r="O12" s="1227" t="s">
        <v>1924</v>
      </c>
    </row>
    <row r="13" spans="1:15">
      <c r="A13" s="1226">
        <v>1140850679</v>
      </c>
      <c r="D13" s="1227" t="s">
        <v>1925</v>
      </c>
      <c r="E13" s="1227" t="s">
        <v>1926</v>
      </c>
      <c r="F13" s="1227" t="s">
        <v>138</v>
      </c>
      <c r="G13" s="1227" t="s">
        <v>1885</v>
      </c>
      <c r="H13" s="1227" t="s">
        <v>1008</v>
      </c>
      <c r="I13" s="1227" t="s">
        <v>1926</v>
      </c>
      <c r="J13" s="1227" t="s">
        <v>1881</v>
      </c>
      <c r="K13" s="1227" t="s">
        <v>1887</v>
      </c>
      <c r="L13" s="1227" t="s">
        <v>1008</v>
      </c>
      <c r="N13" s="1227" t="s">
        <v>1882</v>
      </c>
      <c r="O13" s="1227" t="s">
        <v>1927</v>
      </c>
    </row>
    <row r="14" spans="1:15">
      <c r="A14" s="1226">
        <v>1143461904</v>
      </c>
      <c r="D14" s="1227" t="s">
        <v>1928</v>
      </c>
      <c r="E14" s="1227" t="s">
        <v>1929</v>
      </c>
      <c r="F14" s="1227" t="s">
        <v>233</v>
      </c>
      <c r="G14" s="1227" t="s">
        <v>1913</v>
      </c>
      <c r="H14" s="1227" t="s">
        <v>991</v>
      </c>
      <c r="I14" s="1227" t="s">
        <v>1929</v>
      </c>
      <c r="J14" s="1227" t="s">
        <v>1881</v>
      </c>
      <c r="K14" s="1227" t="s">
        <v>1930</v>
      </c>
      <c r="L14" s="1227" t="s">
        <v>991</v>
      </c>
      <c r="N14" s="1227" t="s">
        <v>1882</v>
      </c>
      <c r="O14" s="1227" t="s">
        <v>1883</v>
      </c>
    </row>
    <row r="15" spans="1:15">
      <c r="A15" s="1226">
        <v>1142464149</v>
      </c>
      <c r="D15" s="1227" t="s">
        <v>1931</v>
      </c>
      <c r="E15" s="1227" t="s">
        <v>1932</v>
      </c>
      <c r="F15" s="1227" t="s">
        <v>137</v>
      </c>
      <c r="G15" s="1227" t="s">
        <v>1879</v>
      </c>
      <c r="H15" s="1227" t="s">
        <v>991</v>
      </c>
      <c r="I15" s="1227" t="s">
        <v>1932</v>
      </c>
      <c r="J15" s="1227" t="s">
        <v>1881</v>
      </c>
      <c r="K15" s="1227" t="s">
        <v>991</v>
      </c>
      <c r="L15" s="1227" t="s">
        <v>991</v>
      </c>
      <c r="N15" s="1227" t="s">
        <v>1882</v>
      </c>
      <c r="O15" s="1227" t="s">
        <v>1909</v>
      </c>
    </row>
    <row r="16" spans="1:15">
      <c r="A16" s="1226">
        <v>1144133866</v>
      </c>
      <c r="D16" s="1227" t="s">
        <v>1933</v>
      </c>
      <c r="E16" s="1227" t="s">
        <v>1934</v>
      </c>
      <c r="F16" s="1227" t="s">
        <v>137</v>
      </c>
      <c r="G16" s="1227" t="s">
        <v>1879</v>
      </c>
      <c r="H16" s="1227" t="s">
        <v>991</v>
      </c>
      <c r="I16" s="1227" t="s">
        <v>1934</v>
      </c>
      <c r="J16" s="1227" t="s">
        <v>1881</v>
      </c>
      <c r="K16" s="1227" t="s">
        <v>991</v>
      </c>
      <c r="L16" s="1227" t="s">
        <v>991</v>
      </c>
      <c r="N16" s="1227" t="s">
        <v>1882</v>
      </c>
      <c r="O16" s="1227" t="s">
        <v>1883</v>
      </c>
    </row>
    <row r="17" spans="1:15">
      <c r="A17" s="1226">
        <v>1143690379</v>
      </c>
      <c r="D17" s="1227" t="s">
        <v>1935</v>
      </c>
      <c r="E17" s="1227" t="s">
        <v>1936</v>
      </c>
      <c r="F17" s="1227" t="s">
        <v>109</v>
      </c>
      <c r="G17" s="1227" t="s">
        <v>1913</v>
      </c>
      <c r="H17" s="1227" t="s">
        <v>992</v>
      </c>
      <c r="I17" s="1227" t="s">
        <v>1936</v>
      </c>
      <c r="J17" s="1227" t="s">
        <v>1908</v>
      </c>
      <c r="K17" s="1227" t="s">
        <v>992</v>
      </c>
      <c r="L17" s="1227" t="s">
        <v>992</v>
      </c>
      <c r="N17" s="1227" t="s">
        <v>1882</v>
      </c>
      <c r="O17" s="1227" t="s">
        <v>1883</v>
      </c>
    </row>
    <row r="18" spans="1:15">
      <c r="A18" s="1226">
        <v>1142271908</v>
      </c>
      <c r="D18" s="1227" t="s">
        <v>1937</v>
      </c>
      <c r="E18" s="1227" t="s">
        <v>1938</v>
      </c>
      <c r="F18" s="1227" t="s">
        <v>233</v>
      </c>
      <c r="G18" s="1227" t="s">
        <v>1902</v>
      </c>
      <c r="H18" s="1227" t="s">
        <v>122</v>
      </c>
      <c r="I18" s="1227" t="s">
        <v>1938</v>
      </c>
      <c r="J18" s="1227" t="s">
        <v>1904</v>
      </c>
      <c r="K18" s="1227" t="s">
        <v>122</v>
      </c>
      <c r="L18" s="1227" t="s">
        <v>122</v>
      </c>
      <c r="N18" s="1227" t="s">
        <v>1882</v>
      </c>
      <c r="O18" s="1227" t="s">
        <v>1905</v>
      </c>
    </row>
    <row r="19" spans="1:15">
      <c r="A19" s="1226">
        <v>1142625210</v>
      </c>
      <c r="D19" s="1227" t="s">
        <v>1939</v>
      </c>
      <c r="E19" s="1227" t="s">
        <v>1940</v>
      </c>
      <c r="F19" s="1227" t="s">
        <v>134</v>
      </c>
      <c r="G19" s="1227" t="s">
        <v>1902</v>
      </c>
      <c r="H19" s="1227" t="s">
        <v>122</v>
      </c>
      <c r="I19" s="1227" t="s">
        <v>1940</v>
      </c>
      <c r="J19" s="1227" t="s">
        <v>1904</v>
      </c>
      <c r="K19" s="1227" t="s">
        <v>122</v>
      </c>
      <c r="L19" s="1227" t="s">
        <v>122</v>
      </c>
      <c r="N19" s="1227" t="s">
        <v>1882</v>
      </c>
      <c r="O19" s="1227" t="s">
        <v>1905</v>
      </c>
    </row>
    <row r="20" spans="1:15">
      <c r="A20" s="1226">
        <v>1144471407</v>
      </c>
      <c r="D20" s="1227" t="s">
        <v>1941</v>
      </c>
      <c r="E20" s="1227" t="s">
        <v>1942</v>
      </c>
      <c r="F20" s="1227" t="s">
        <v>137</v>
      </c>
      <c r="G20" s="1227" t="s">
        <v>1879</v>
      </c>
      <c r="H20" s="1227" t="s">
        <v>992</v>
      </c>
      <c r="I20" s="1227" t="s">
        <v>1942</v>
      </c>
      <c r="J20" s="1227" t="s">
        <v>1908</v>
      </c>
      <c r="K20" s="1227" t="s">
        <v>992</v>
      </c>
      <c r="L20" s="1227" t="s">
        <v>992</v>
      </c>
      <c r="N20" s="1227" t="s">
        <v>1899</v>
      </c>
      <c r="O20" s="1227" t="s">
        <v>1900</v>
      </c>
    </row>
    <row r="21" spans="1:15">
      <c r="A21" s="1226">
        <v>1144588820</v>
      </c>
      <c r="D21" s="1227" t="s">
        <v>1943</v>
      </c>
      <c r="E21" s="1227" t="s">
        <v>1945</v>
      </c>
      <c r="F21" s="1227" t="s">
        <v>127</v>
      </c>
      <c r="G21" s="1227" t="s">
        <v>1890</v>
      </c>
      <c r="H21" s="1227" t="s">
        <v>1944</v>
      </c>
      <c r="I21" s="1227" t="s">
        <v>1945</v>
      </c>
      <c r="J21" s="1227" t="s">
        <v>1890</v>
      </c>
      <c r="K21" s="1227" t="s">
        <v>1944</v>
      </c>
      <c r="L21" s="1227" t="s">
        <v>1944</v>
      </c>
      <c r="N21" s="1227" t="s">
        <v>1899</v>
      </c>
      <c r="O21" s="1227" t="s">
        <v>1946</v>
      </c>
    </row>
    <row r="22" spans="1:15">
      <c r="A22" s="1226">
        <v>1144124626</v>
      </c>
      <c r="D22" s="1227" t="s">
        <v>1947</v>
      </c>
      <c r="E22" s="1227" t="s">
        <v>1948</v>
      </c>
      <c r="F22" s="1227" t="s">
        <v>127</v>
      </c>
      <c r="G22" s="1227" t="s">
        <v>1890</v>
      </c>
      <c r="H22" s="1227" t="s">
        <v>151</v>
      </c>
      <c r="I22" s="1227" t="s">
        <v>1948</v>
      </c>
      <c r="J22" s="1227" t="s">
        <v>1892</v>
      </c>
      <c r="K22" s="1227" t="s">
        <v>151</v>
      </c>
      <c r="L22" s="1227" t="s">
        <v>151</v>
      </c>
      <c r="N22" s="1227" t="s">
        <v>1899</v>
      </c>
      <c r="O22" s="1227" t="s">
        <v>1946</v>
      </c>
    </row>
    <row r="23" spans="1:15">
      <c r="A23" s="1226">
        <v>1142293100</v>
      </c>
      <c r="D23" s="1227" t="s">
        <v>1949</v>
      </c>
      <c r="E23" s="1227" t="s">
        <v>1950</v>
      </c>
      <c r="F23" s="1227" t="s">
        <v>137</v>
      </c>
      <c r="G23" s="1227" t="s">
        <v>1879</v>
      </c>
      <c r="H23" s="1227" t="s">
        <v>993</v>
      </c>
      <c r="I23" s="1227" t="s">
        <v>1950</v>
      </c>
      <c r="J23" s="1227" t="s">
        <v>1855</v>
      </c>
      <c r="K23" s="1227" t="s">
        <v>1951</v>
      </c>
      <c r="L23" s="1227" t="s">
        <v>993</v>
      </c>
      <c r="N23" s="1227" t="s">
        <v>1899</v>
      </c>
      <c r="O23" s="1227" t="s">
        <v>1900</v>
      </c>
    </row>
    <row r="24" spans="1:15">
      <c r="A24" s="1226">
        <v>1148115604</v>
      </c>
      <c r="D24" s="1227" t="s">
        <v>1952</v>
      </c>
      <c r="E24" s="1227" t="s">
        <v>555</v>
      </c>
      <c r="F24" s="1227" t="s">
        <v>102</v>
      </c>
      <c r="G24" s="1227" t="s">
        <v>1855</v>
      </c>
      <c r="H24" s="1227" t="s">
        <v>1953</v>
      </c>
      <c r="I24" s="1227" t="s">
        <v>555</v>
      </c>
      <c r="J24" s="1227" t="s">
        <v>1954</v>
      </c>
      <c r="K24" s="1227" t="s">
        <v>1955</v>
      </c>
      <c r="L24" s="1227" t="s">
        <v>1953</v>
      </c>
      <c r="N24" s="1227" t="s">
        <v>1899</v>
      </c>
      <c r="O24" s="1227" t="s">
        <v>1900</v>
      </c>
    </row>
    <row r="25" spans="1:15">
      <c r="A25" s="1226">
        <v>1142400689</v>
      </c>
      <c r="D25" s="1227" t="s">
        <v>1956</v>
      </c>
      <c r="E25" s="1227" t="s">
        <v>1957</v>
      </c>
      <c r="F25" s="1227" t="s">
        <v>138</v>
      </c>
      <c r="G25" s="1227" t="s">
        <v>1885</v>
      </c>
      <c r="H25" s="1227" t="s">
        <v>1008</v>
      </c>
      <c r="I25" s="1227" t="s">
        <v>1957</v>
      </c>
      <c r="J25" s="1227" t="s">
        <v>1881</v>
      </c>
      <c r="K25" s="1227" t="s">
        <v>1887</v>
      </c>
      <c r="L25" s="1227" t="s">
        <v>1008</v>
      </c>
      <c r="N25" s="1227" t="s">
        <v>1882</v>
      </c>
      <c r="O25" s="1227" t="s">
        <v>1888</v>
      </c>
    </row>
    <row r="26" spans="1:15">
      <c r="A26" s="1226">
        <v>1143175256</v>
      </c>
      <c r="D26" s="1227" t="s">
        <v>1958</v>
      </c>
      <c r="E26" s="1227" t="s">
        <v>1959</v>
      </c>
      <c r="F26" s="1227" t="s">
        <v>137</v>
      </c>
      <c r="G26" s="1227" t="s">
        <v>1879</v>
      </c>
      <c r="H26" s="1227" t="s">
        <v>991</v>
      </c>
      <c r="I26" s="1227" t="s">
        <v>1959</v>
      </c>
      <c r="J26" s="1227" t="s">
        <v>1881</v>
      </c>
      <c r="K26" s="1227" t="s">
        <v>991</v>
      </c>
      <c r="L26" s="1227" t="s">
        <v>991</v>
      </c>
      <c r="N26" s="1227" t="s">
        <v>1882</v>
      </c>
      <c r="O26" s="1227" t="s">
        <v>1883</v>
      </c>
    </row>
    <row r="27" spans="1:15">
      <c r="A27" s="1226">
        <v>1142480541</v>
      </c>
      <c r="D27" s="1227" t="s">
        <v>1960</v>
      </c>
      <c r="E27" s="1227" t="s">
        <v>1961</v>
      </c>
      <c r="F27" s="1227" t="s">
        <v>138</v>
      </c>
      <c r="G27" s="1227" t="s">
        <v>1885</v>
      </c>
      <c r="H27" s="1227" t="s">
        <v>1008</v>
      </c>
      <c r="I27" s="1227" t="s">
        <v>1961</v>
      </c>
      <c r="J27" s="1227" t="s">
        <v>1881</v>
      </c>
      <c r="K27" s="1227" t="s">
        <v>1887</v>
      </c>
      <c r="L27" s="1227" t="s">
        <v>1008</v>
      </c>
      <c r="N27" s="1227" t="s">
        <v>1882</v>
      </c>
      <c r="O27" s="1227" t="s">
        <v>1927</v>
      </c>
    </row>
    <row r="28" spans="1:15">
      <c r="A28" s="1226">
        <v>1161160768</v>
      </c>
      <c r="D28" s="1227" t="s">
        <v>1962</v>
      </c>
      <c r="E28" s="1227" t="s">
        <v>1963</v>
      </c>
      <c r="F28" s="1227" t="s">
        <v>131</v>
      </c>
      <c r="G28" s="1227" t="s">
        <v>1885</v>
      </c>
      <c r="H28" s="1227" t="s">
        <v>1009</v>
      </c>
      <c r="I28" s="1227" t="s">
        <v>1963</v>
      </c>
      <c r="J28" s="1227" t="s">
        <v>1964</v>
      </c>
      <c r="K28" s="1227" t="s">
        <v>1965</v>
      </c>
      <c r="L28" s="1227" t="s">
        <v>1009</v>
      </c>
      <c r="N28" s="1227" t="s">
        <v>1899</v>
      </c>
      <c r="O28" s="1227" t="s">
        <v>1924</v>
      </c>
    </row>
    <row r="29" spans="1:15">
      <c r="A29" s="1226">
        <v>1165737314</v>
      </c>
      <c r="D29" s="1227" t="s">
        <v>1966</v>
      </c>
      <c r="E29" s="1227" t="s">
        <v>1967</v>
      </c>
      <c r="F29" s="1227" t="s">
        <v>233</v>
      </c>
      <c r="G29" s="1227" t="s">
        <v>1913</v>
      </c>
      <c r="H29" s="1227" t="s">
        <v>993</v>
      </c>
      <c r="I29" s="1227" t="s">
        <v>1967</v>
      </c>
      <c r="J29" s="1227" t="s">
        <v>1855</v>
      </c>
      <c r="K29" s="1227" t="s">
        <v>1951</v>
      </c>
      <c r="L29" s="1227" t="s">
        <v>993</v>
      </c>
      <c r="N29" s="1227" t="s">
        <v>1899</v>
      </c>
      <c r="O29" s="1227" t="s">
        <v>1900</v>
      </c>
    </row>
    <row r="30" spans="1:15">
      <c r="A30" s="1226">
        <v>1146580601</v>
      </c>
      <c r="D30" s="1227" t="s">
        <v>1968</v>
      </c>
      <c r="E30" s="1227" t="s">
        <v>1969</v>
      </c>
      <c r="F30" s="1227" t="s">
        <v>137</v>
      </c>
      <c r="G30" s="1227" t="s">
        <v>1879</v>
      </c>
      <c r="H30" s="1227" t="s">
        <v>35</v>
      </c>
      <c r="I30" s="1227" t="s">
        <v>1969</v>
      </c>
      <c r="J30" s="1227" t="s">
        <v>1867</v>
      </c>
      <c r="K30" s="1227" t="s">
        <v>35</v>
      </c>
      <c r="L30" s="1227" t="s">
        <v>35</v>
      </c>
      <c r="N30" s="1227" t="s">
        <v>1882</v>
      </c>
      <c r="O30" s="1227" t="s">
        <v>1909</v>
      </c>
    </row>
    <row r="31" spans="1:15">
      <c r="A31" s="1226">
        <v>1142119859</v>
      </c>
      <c r="D31" s="1227" t="s">
        <v>1970</v>
      </c>
      <c r="E31" s="1227" t="s">
        <v>1971</v>
      </c>
      <c r="F31" s="1227" t="s">
        <v>137</v>
      </c>
      <c r="G31" s="1227" t="s">
        <v>1879</v>
      </c>
      <c r="H31" s="1227" t="s">
        <v>35</v>
      </c>
      <c r="I31" s="1227" t="s">
        <v>1971</v>
      </c>
      <c r="J31" s="1227" t="s">
        <v>1867</v>
      </c>
      <c r="K31" s="1227" t="s">
        <v>35</v>
      </c>
      <c r="L31" s="1227" t="s">
        <v>35</v>
      </c>
      <c r="N31" s="1227" t="s">
        <v>1882</v>
      </c>
      <c r="O31" s="1227" t="s">
        <v>1909</v>
      </c>
    </row>
    <row r="32" spans="1:15">
      <c r="A32" s="1226">
        <v>1144654085</v>
      </c>
      <c r="D32" s="1227" t="s">
        <v>1972</v>
      </c>
      <c r="E32" s="1227" t="s">
        <v>1973</v>
      </c>
      <c r="F32" s="1227" t="s">
        <v>127</v>
      </c>
      <c r="G32" s="1227" t="s">
        <v>1855</v>
      </c>
      <c r="H32" s="1227" t="s">
        <v>1895</v>
      </c>
      <c r="I32" s="1227" t="s">
        <v>1973</v>
      </c>
      <c r="J32" s="1227" t="s">
        <v>1897</v>
      </c>
      <c r="K32" s="1227" t="s">
        <v>1898</v>
      </c>
      <c r="L32" s="1227" t="s">
        <v>1895</v>
      </c>
      <c r="N32" s="1227" t="s">
        <v>1882</v>
      </c>
      <c r="O32" s="1227" t="s">
        <v>1893</v>
      </c>
    </row>
    <row r="33" spans="1:15">
      <c r="A33" s="1226">
        <v>1143711530</v>
      </c>
      <c r="D33" s="1227" t="s">
        <v>1974</v>
      </c>
      <c r="E33" s="1227" t="s">
        <v>1975</v>
      </c>
      <c r="F33" s="1227" t="s">
        <v>123</v>
      </c>
      <c r="G33" s="1227" t="s">
        <v>1855</v>
      </c>
      <c r="H33" s="1227" t="s">
        <v>1895</v>
      </c>
      <c r="I33" s="1227" t="s">
        <v>1975</v>
      </c>
      <c r="J33" s="1227" t="s">
        <v>1897</v>
      </c>
      <c r="K33" s="1227" t="s">
        <v>1898</v>
      </c>
      <c r="L33" s="1227" t="s">
        <v>1895</v>
      </c>
      <c r="N33" s="1227" t="s">
        <v>1882</v>
      </c>
      <c r="O33" s="1227" t="s">
        <v>1893</v>
      </c>
    </row>
    <row r="34" spans="1:15">
      <c r="A34" s="1226">
        <v>1161878468</v>
      </c>
      <c r="D34" s="1227" t="s">
        <v>1976</v>
      </c>
      <c r="E34" s="1227" t="s">
        <v>1977</v>
      </c>
      <c r="F34" s="1227" t="s">
        <v>131</v>
      </c>
      <c r="G34" s="1227" t="s">
        <v>1855</v>
      </c>
      <c r="H34" s="1227" t="s">
        <v>1895</v>
      </c>
      <c r="I34" s="1227" t="s">
        <v>1977</v>
      </c>
      <c r="J34" s="1227" t="s">
        <v>1897</v>
      </c>
      <c r="K34" s="1227" t="s">
        <v>1898</v>
      </c>
      <c r="L34" s="1227" t="s">
        <v>1895</v>
      </c>
      <c r="N34" s="1227" t="s">
        <v>1882</v>
      </c>
      <c r="O34" s="1227" t="s">
        <v>1978</v>
      </c>
    </row>
    <row r="35" spans="1:15">
      <c r="A35" s="1226">
        <v>1162610548</v>
      </c>
      <c r="D35" s="1227" t="s">
        <v>1979</v>
      </c>
      <c r="E35" s="1227" t="s">
        <v>1980</v>
      </c>
      <c r="F35" s="1227" t="s">
        <v>131</v>
      </c>
      <c r="G35" s="1227" t="s">
        <v>1855</v>
      </c>
      <c r="H35" s="1227" t="s">
        <v>1895</v>
      </c>
      <c r="I35" s="1227" t="s">
        <v>1980</v>
      </c>
      <c r="J35" s="1227" t="s">
        <v>1897</v>
      </c>
      <c r="K35" s="1227" t="s">
        <v>1898</v>
      </c>
      <c r="L35" s="1227" t="s">
        <v>1895</v>
      </c>
      <c r="N35" s="1227" t="s">
        <v>1882</v>
      </c>
      <c r="O35" s="1227" t="s">
        <v>1978</v>
      </c>
    </row>
    <row r="36" spans="1:15">
      <c r="A36" s="1226">
        <v>1143873595</v>
      </c>
      <c r="D36" s="1227" t="s">
        <v>1981</v>
      </c>
      <c r="E36" s="1227" t="s">
        <v>1982</v>
      </c>
      <c r="F36" s="1227" t="s">
        <v>138</v>
      </c>
      <c r="G36" s="1227" t="s">
        <v>1885</v>
      </c>
      <c r="H36" s="1227" t="s">
        <v>1008</v>
      </c>
      <c r="I36" s="1227" t="s">
        <v>1982</v>
      </c>
      <c r="J36" s="1227" t="s">
        <v>1881</v>
      </c>
      <c r="K36" s="1227" t="s">
        <v>1887</v>
      </c>
      <c r="L36" s="1227" t="s">
        <v>1008</v>
      </c>
      <c r="N36" s="1227" t="s">
        <v>1882</v>
      </c>
      <c r="O36" s="1227" t="s">
        <v>1888</v>
      </c>
    </row>
    <row r="37" spans="1:15">
      <c r="A37" s="1226">
        <v>1161008603</v>
      </c>
      <c r="D37" s="1227" t="s">
        <v>1983</v>
      </c>
      <c r="E37" s="1227" t="s">
        <v>1984</v>
      </c>
      <c r="F37" s="1227" t="s">
        <v>131</v>
      </c>
      <c r="G37" s="1227" t="s">
        <v>1885</v>
      </c>
      <c r="H37" s="1227" t="s">
        <v>1008</v>
      </c>
      <c r="I37" s="1227" t="s">
        <v>1984</v>
      </c>
      <c r="J37" s="1227" t="s">
        <v>1881</v>
      </c>
      <c r="K37" s="1227" t="s">
        <v>1887</v>
      </c>
      <c r="L37" s="1227" t="s">
        <v>1008</v>
      </c>
      <c r="N37" s="1227" t="s">
        <v>1899</v>
      </c>
      <c r="O37" s="1227" t="s">
        <v>1924</v>
      </c>
    </row>
    <row r="38" spans="1:15">
      <c r="A38" s="1226">
        <v>1143449834</v>
      </c>
      <c r="D38" s="1227" t="s">
        <v>1985</v>
      </c>
      <c r="E38" s="1227" t="s">
        <v>1986</v>
      </c>
      <c r="F38" s="1227" t="s">
        <v>138</v>
      </c>
      <c r="G38" s="1227" t="s">
        <v>1885</v>
      </c>
      <c r="H38" s="1227" t="s">
        <v>1008</v>
      </c>
      <c r="I38" s="1227" t="s">
        <v>1986</v>
      </c>
      <c r="J38" s="1227" t="s">
        <v>1881</v>
      </c>
      <c r="K38" s="1227" t="s">
        <v>1887</v>
      </c>
      <c r="L38" s="1227" t="s">
        <v>1008</v>
      </c>
      <c r="N38" s="1227" t="s">
        <v>1882</v>
      </c>
      <c r="O38" s="1227" t="s">
        <v>1888</v>
      </c>
    </row>
    <row r="39" spans="1:15">
      <c r="A39" s="1226">
        <v>1142091066</v>
      </c>
      <c r="D39" s="1227" t="s">
        <v>1987</v>
      </c>
      <c r="E39" s="1227" t="s">
        <v>1988</v>
      </c>
      <c r="F39" s="1227" t="s">
        <v>127</v>
      </c>
      <c r="G39" s="1227" t="s">
        <v>1902</v>
      </c>
      <c r="H39" s="1227" t="s">
        <v>122</v>
      </c>
      <c r="I39" s="1227" t="s">
        <v>1988</v>
      </c>
      <c r="J39" s="1227" t="s">
        <v>1904</v>
      </c>
      <c r="K39" s="1227" t="s">
        <v>122</v>
      </c>
      <c r="L39" s="1227" t="s">
        <v>122</v>
      </c>
      <c r="N39" s="1227" t="s">
        <v>1882</v>
      </c>
      <c r="O39" s="1227" t="s">
        <v>1905</v>
      </c>
    </row>
    <row r="40" spans="1:15">
      <c r="A40" s="1226">
        <v>1143438068</v>
      </c>
      <c r="D40" s="1227" t="s">
        <v>1989</v>
      </c>
      <c r="E40" s="1227" t="s">
        <v>1991</v>
      </c>
      <c r="F40" s="1227" t="s">
        <v>134</v>
      </c>
      <c r="G40" s="1227" t="s">
        <v>1990</v>
      </c>
      <c r="H40" s="1227" t="s">
        <v>990</v>
      </c>
      <c r="I40" s="1227" t="s">
        <v>1991</v>
      </c>
      <c r="J40" s="1227" t="s">
        <v>1881</v>
      </c>
      <c r="K40" s="1227" t="s">
        <v>990</v>
      </c>
      <c r="L40" s="1227" t="s">
        <v>990</v>
      </c>
      <c r="N40" s="1227" t="s">
        <v>1882</v>
      </c>
      <c r="O40" s="1227" t="s">
        <v>1905</v>
      </c>
    </row>
    <row r="41" spans="1:15">
      <c r="A41" s="1226">
        <v>1142063339</v>
      </c>
      <c r="D41" s="1227" t="s">
        <v>1992</v>
      </c>
      <c r="E41" s="1227" t="s">
        <v>1993</v>
      </c>
      <c r="F41" s="1227" t="s">
        <v>127</v>
      </c>
      <c r="G41" s="1227" t="s">
        <v>1867</v>
      </c>
      <c r="H41" s="1227" t="s">
        <v>35</v>
      </c>
      <c r="I41" s="1227" t="s">
        <v>1993</v>
      </c>
      <c r="J41" s="1227" t="s">
        <v>1994</v>
      </c>
      <c r="K41" s="1227" t="s">
        <v>1995</v>
      </c>
      <c r="L41" s="1227" t="s">
        <v>35</v>
      </c>
      <c r="N41" s="1227" t="s">
        <v>1899</v>
      </c>
      <c r="O41" s="1227" t="s">
        <v>1924</v>
      </c>
    </row>
    <row r="42" spans="1:15">
      <c r="A42" s="1226">
        <v>1162777222</v>
      </c>
      <c r="D42" s="1227" t="s">
        <v>1996</v>
      </c>
      <c r="E42" s="1227" t="s">
        <v>1998</v>
      </c>
      <c r="F42" s="1227" t="s">
        <v>127</v>
      </c>
      <c r="G42" s="1227" t="s">
        <v>1885</v>
      </c>
      <c r="H42" s="1227" t="s">
        <v>1997</v>
      </c>
      <c r="I42" s="1227" t="s">
        <v>1998</v>
      </c>
      <c r="J42" s="1227" t="s">
        <v>1999</v>
      </c>
      <c r="K42" s="1227" t="s">
        <v>2000</v>
      </c>
      <c r="L42" s="1227" t="s">
        <v>1997</v>
      </c>
      <c r="N42" s="1227" t="s">
        <v>1882</v>
      </c>
      <c r="O42" s="1227" t="s">
        <v>1888</v>
      </c>
    </row>
    <row r="43" spans="1:15">
      <c r="A43" s="1226">
        <v>1173767568</v>
      </c>
      <c r="D43" s="1227" t="s">
        <v>2001</v>
      </c>
      <c r="E43" s="1227" t="s">
        <v>2002</v>
      </c>
      <c r="F43" s="1227" t="s">
        <v>137</v>
      </c>
      <c r="G43" s="1227" t="s">
        <v>1879</v>
      </c>
      <c r="H43" s="1227" t="s">
        <v>992</v>
      </c>
      <c r="I43" s="1227" t="s">
        <v>2002</v>
      </c>
      <c r="J43" s="1227" t="s">
        <v>1908</v>
      </c>
      <c r="K43" s="1227" t="s">
        <v>992</v>
      </c>
      <c r="L43" s="1227" t="s">
        <v>992</v>
      </c>
      <c r="N43" s="1227" t="s">
        <v>1882</v>
      </c>
      <c r="O43" s="1227" t="s">
        <v>1909</v>
      </c>
    </row>
    <row r="44" spans="1:15">
      <c r="A44" s="1226">
        <v>1145278199</v>
      </c>
      <c r="D44" s="1227" t="s">
        <v>2003</v>
      </c>
      <c r="E44" s="1227" t="s">
        <v>2004</v>
      </c>
      <c r="F44" s="1227" t="s">
        <v>137</v>
      </c>
      <c r="G44" s="1227" t="s">
        <v>1879</v>
      </c>
      <c r="H44" s="1227" t="s">
        <v>992</v>
      </c>
      <c r="I44" s="1227" t="s">
        <v>2004</v>
      </c>
      <c r="J44" s="1227" t="s">
        <v>1908</v>
      </c>
      <c r="K44" s="1227" t="s">
        <v>992</v>
      </c>
      <c r="L44" s="1227" t="s">
        <v>992</v>
      </c>
      <c r="N44" s="1227" t="s">
        <v>1882</v>
      </c>
      <c r="O44" s="1227" t="s">
        <v>1909</v>
      </c>
    </row>
    <row r="45" spans="1:15">
      <c r="A45" s="1226">
        <v>1142119263</v>
      </c>
      <c r="D45" s="1227" t="s">
        <v>2005</v>
      </c>
      <c r="E45" s="1227" t="s">
        <v>2006</v>
      </c>
      <c r="F45" s="1227" t="s">
        <v>138</v>
      </c>
      <c r="G45" s="1227" t="s">
        <v>1885</v>
      </c>
      <c r="H45" s="1227" t="s">
        <v>1008</v>
      </c>
      <c r="I45" s="1227" t="s">
        <v>2006</v>
      </c>
      <c r="J45" s="1227" t="s">
        <v>1881</v>
      </c>
      <c r="K45" s="1227" t="s">
        <v>1887</v>
      </c>
      <c r="L45" s="1227" t="s">
        <v>1008</v>
      </c>
      <c r="N45" s="1227" t="s">
        <v>1882</v>
      </c>
      <c r="O45" s="1227" t="s">
        <v>1888</v>
      </c>
    </row>
    <row r="46" spans="1:15">
      <c r="A46" s="1226">
        <v>1143028588</v>
      </c>
      <c r="D46" s="1227" t="s">
        <v>2007</v>
      </c>
      <c r="E46" s="1227" t="s">
        <v>2009</v>
      </c>
      <c r="F46" s="1227" t="s">
        <v>137</v>
      </c>
      <c r="G46" s="1227" t="s">
        <v>1879</v>
      </c>
      <c r="H46" s="1227" t="s">
        <v>2008</v>
      </c>
      <c r="I46" s="1227" t="s">
        <v>2009</v>
      </c>
      <c r="J46" s="1227" t="s">
        <v>2010</v>
      </c>
      <c r="K46" s="1227" t="s">
        <v>2008</v>
      </c>
      <c r="L46" s="1227" t="s">
        <v>2008</v>
      </c>
      <c r="N46" s="1227" t="s">
        <v>1882</v>
      </c>
      <c r="O46" s="1227" t="s">
        <v>1909</v>
      </c>
    </row>
    <row r="47" spans="1:15">
      <c r="A47" s="1226">
        <v>1140840332</v>
      </c>
      <c r="D47" s="1227" t="s">
        <v>2011</v>
      </c>
      <c r="E47" s="1227" t="s">
        <v>2012</v>
      </c>
      <c r="F47" s="1227" t="s">
        <v>137</v>
      </c>
      <c r="G47" s="1227" t="s">
        <v>1879</v>
      </c>
      <c r="H47" s="1227" t="s">
        <v>992</v>
      </c>
      <c r="I47" s="1227" t="s">
        <v>2012</v>
      </c>
      <c r="J47" s="1227" t="s">
        <v>1908</v>
      </c>
      <c r="K47" s="1227" t="s">
        <v>992</v>
      </c>
      <c r="L47" s="1227" t="s">
        <v>992</v>
      </c>
      <c r="N47" s="1227" t="s">
        <v>1882</v>
      </c>
      <c r="O47" s="1227" t="s">
        <v>1883</v>
      </c>
    </row>
    <row r="48" spans="1:15">
      <c r="A48" s="1226">
        <v>1161786976</v>
      </c>
      <c r="D48" s="1227" t="s">
        <v>2013</v>
      </c>
      <c r="E48" s="1227" t="s">
        <v>2014</v>
      </c>
      <c r="F48" s="1227" t="s">
        <v>137</v>
      </c>
      <c r="G48" s="1227" t="s">
        <v>1879</v>
      </c>
      <c r="H48" s="1227" t="s">
        <v>991</v>
      </c>
      <c r="I48" s="1227" t="s">
        <v>2014</v>
      </c>
      <c r="J48" s="1227" t="s">
        <v>1881</v>
      </c>
      <c r="K48" s="1227" t="s">
        <v>991</v>
      </c>
      <c r="L48" s="1227" t="s">
        <v>991</v>
      </c>
      <c r="N48" s="1227" t="s">
        <v>1882</v>
      </c>
      <c r="O48" s="1227" t="s">
        <v>1909</v>
      </c>
    </row>
    <row r="49" spans="1:15">
      <c r="A49" s="1226">
        <v>1142818518</v>
      </c>
      <c r="D49" s="1227" t="s">
        <v>2015</v>
      </c>
      <c r="E49" s="1227" t="s">
        <v>2016</v>
      </c>
      <c r="F49" s="1227" t="s">
        <v>137</v>
      </c>
      <c r="G49" s="1227" t="s">
        <v>1879</v>
      </c>
      <c r="H49" s="1227" t="s">
        <v>992</v>
      </c>
      <c r="I49" s="1227" t="s">
        <v>2016</v>
      </c>
      <c r="J49" s="1227" t="s">
        <v>1908</v>
      </c>
      <c r="K49" s="1227" t="s">
        <v>992</v>
      </c>
      <c r="L49" s="1227" t="s">
        <v>992</v>
      </c>
      <c r="N49" s="1227" t="s">
        <v>1882</v>
      </c>
      <c r="O49" s="1227" t="s">
        <v>1909</v>
      </c>
    </row>
    <row r="50" spans="1:15">
      <c r="A50" s="1226">
        <v>1167569202</v>
      </c>
      <c r="D50" s="1227" t="s">
        <v>2017</v>
      </c>
      <c r="E50" s="1227" t="s">
        <v>2018</v>
      </c>
      <c r="F50" s="1227" t="s">
        <v>131</v>
      </c>
      <c r="G50" s="1227" t="s">
        <v>1890</v>
      </c>
      <c r="H50" s="1227" t="s">
        <v>151</v>
      </c>
      <c r="I50" s="1227" t="s">
        <v>2018</v>
      </c>
      <c r="J50" s="1227" t="s">
        <v>1892</v>
      </c>
      <c r="K50" s="1227" t="s">
        <v>151</v>
      </c>
      <c r="L50" s="1227" t="s">
        <v>151</v>
      </c>
      <c r="N50" s="1227" t="s">
        <v>1882</v>
      </c>
      <c r="O50" s="1227" t="s">
        <v>2019</v>
      </c>
    </row>
    <row r="51" spans="1:15">
      <c r="A51" s="1226">
        <v>1144109619</v>
      </c>
      <c r="D51" s="1227" t="s">
        <v>2020</v>
      </c>
      <c r="E51" s="1227" t="s">
        <v>2021</v>
      </c>
      <c r="F51" s="1227" t="s">
        <v>109</v>
      </c>
      <c r="G51" s="1227" t="s">
        <v>1913</v>
      </c>
      <c r="H51" s="1227" t="s">
        <v>992</v>
      </c>
      <c r="I51" s="1227" t="s">
        <v>2021</v>
      </c>
      <c r="J51" s="1227" t="s">
        <v>1908</v>
      </c>
      <c r="K51" s="1227" t="s">
        <v>992</v>
      </c>
      <c r="L51" s="1227" t="s">
        <v>992</v>
      </c>
      <c r="N51" s="1227" t="s">
        <v>1882</v>
      </c>
      <c r="O51" s="1227" t="s">
        <v>1883</v>
      </c>
    </row>
    <row r="52" spans="1:15">
      <c r="A52" s="1226">
        <v>1142987016</v>
      </c>
      <c r="D52" s="1227" t="s">
        <v>2022</v>
      </c>
      <c r="E52" s="1227" t="s">
        <v>2024</v>
      </c>
      <c r="F52" s="1227" t="s">
        <v>138</v>
      </c>
      <c r="G52" s="1227" t="s">
        <v>1885</v>
      </c>
      <c r="H52" s="1227" t="s">
        <v>2023</v>
      </c>
      <c r="I52" s="1227" t="s">
        <v>2024</v>
      </c>
      <c r="J52" s="1227" t="s">
        <v>1954</v>
      </c>
      <c r="K52" s="1227" t="s">
        <v>2025</v>
      </c>
      <c r="L52" s="1227" t="s">
        <v>2023</v>
      </c>
      <c r="N52" s="1227" t="s">
        <v>1899</v>
      </c>
      <c r="O52" s="1227" t="s">
        <v>1924</v>
      </c>
    </row>
    <row r="53" spans="1:15">
      <c r="A53" s="1226">
        <v>1142144691</v>
      </c>
      <c r="D53" s="1227" t="s">
        <v>2026</v>
      </c>
      <c r="E53" s="1227" t="s">
        <v>2027</v>
      </c>
      <c r="F53" s="1227" t="s">
        <v>137</v>
      </c>
      <c r="G53" s="1227" t="s">
        <v>1879</v>
      </c>
      <c r="H53" s="1227" t="s">
        <v>992</v>
      </c>
      <c r="I53" s="1227" t="s">
        <v>2027</v>
      </c>
      <c r="J53" s="1227" t="s">
        <v>1908</v>
      </c>
      <c r="K53" s="1227" t="s">
        <v>992</v>
      </c>
      <c r="L53" s="1227" t="s">
        <v>992</v>
      </c>
      <c r="N53" s="1227" t="s">
        <v>1882</v>
      </c>
      <c r="O53" s="1227" t="s">
        <v>1909</v>
      </c>
    </row>
    <row r="54" spans="1:15">
      <c r="A54" s="1226">
        <v>1143745843</v>
      </c>
      <c r="D54" s="1227" t="s">
        <v>2028</v>
      </c>
      <c r="E54" s="1227" t="s">
        <v>2029</v>
      </c>
      <c r="F54" s="1227" t="s">
        <v>137</v>
      </c>
      <c r="G54" s="1227" t="s">
        <v>1879</v>
      </c>
      <c r="H54" s="1227" t="s">
        <v>991</v>
      </c>
      <c r="I54" s="1227" t="s">
        <v>2029</v>
      </c>
      <c r="J54" s="1227" t="s">
        <v>1881</v>
      </c>
      <c r="K54" s="1227" t="s">
        <v>991</v>
      </c>
      <c r="L54" s="1227" t="s">
        <v>991</v>
      </c>
      <c r="N54" s="1227" t="s">
        <v>1882</v>
      </c>
      <c r="O54" s="1227" t="s">
        <v>1909</v>
      </c>
    </row>
    <row r="55" spans="1:15">
      <c r="A55" s="1226">
        <v>1148644926</v>
      </c>
      <c r="D55" s="1227" t="s">
        <v>2030</v>
      </c>
      <c r="E55" s="1227" t="s">
        <v>2031</v>
      </c>
      <c r="F55" s="1227" t="s">
        <v>138</v>
      </c>
      <c r="G55" s="1227" t="s">
        <v>1885</v>
      </c>
      <c r="H55" s="1227" t="s">
        <v>1008</v>
      </c>
      <c r="I55" s="1227" t="s">
        <v>2031</v>
      </c>
      <c r="J55" s="1227" t="s">
        <v>1881</v>
      </c>
      <c r="K55" s="1227" t="s">
        <v>1887</v>
      </c>
      <c r="L55" s="1227" t="s">
        <v>1008</v>
      </c>
      <c r="N55" s="1227" t="s">
        <v>1882</v>
      </c>
      <c r="O55" s="1227" t="s">
        <v>1888</v>
      </c>
    </row>
    <row r="56" spans="1:15">
      <c r="A56" s="1226">
        <v>1142087619</v>
      </c>
      <c r="D56" s="1227" t="s">
        <v>2032</v>
      </c>
      <c r="E56" s="1227" t="s">
        <v>2033</v>
      </c>
      <c r="F56" s="1227" t="s">
        <v>127</v>
      </c>
      <c r="G56" s="1227" t="s">
        <v>1890</v>
      </c>
      <c r="H56" s="1227" t="s">
        <v>151</v>
      </c>
      <c r="I56" s="1227" t="s">
        <v>2033</v>
      </c>
      <c r="J56" s="1227" t="s">
        <v>1892</v>
      </c>
      <c r="K56" s="1227" t="s">
        <v>151</v>
      </c>
      <c r="L56" s="1227" t="s">
        <v>151</v>
      </c>
      <c r="N56" s="1227" t="s">
        <v>1899</v>
      </c>
      <c r="O56" s="1227" t="s">
        <v>1946</v>
      </c>
    </row>
    <row r="57" spans="1:15">
      <c r="A57" s="1226">
        <v>1172906639</v>
      </c>
      <c r="D57" s="1227" t="s">
        <v>2034</v>
      </c>
      <c r="E57" s="1227" t="s">
        <v>2035</v>
      </c>
      <c r="F57" s="1227" t="s">
        <v>131</v>
      </c>
      <c r="G57" s="1227" t="s">
        <v>1890</v>
      </c>
      <c r="H57" s="1227" t="s">
        <v>151</v>
      </c>
      <c r="I57" s="1227" t="s">
        <v>2035</v>
      </c>
      <c r="J57" s="1227" t="s">
        <v>1892</v>
      </c>
      <c r="K57" s="1227" t="s">
        <v>151</v>
      </c>
      <c r="L57" s="1227" t="s">
        <v>151</v>
      </c>
      <c r="N57" s="1227" t="s">
        <v>1882</v>
      </c>
      <c r="O57" s="1227" t="s">
        <v>1978</v>
      </c>
    </row>
    <row r="58" spans="1:15">
      <c r="A58" s="1226">
        <v>1147964010</v>
      </c>
      <c r="D58" s="1227" t="s">
        <v>2036</v>
      </c>
      <c r="E58" s="1227" t="s">
        <v>2037</v>
      </c>
      <c r="F58" s="1227" t="s">
        <v>137</v>
      </c>
      <c r="G58" s="1227" t="s">
        <v>1879</v>
      </c>
      <c r="H58" s="1227" t="s">
        <v>2008</v>
      </c>
      <c r="I58" s="1227" t="s">
        <v>2037</v>
      </c>
      <c r="J58" s="1227" t="s">
        <v>2010</v>
      </c>
      <c r="K58" s="1227" t="s">
        <v>2008</v>
      </c>
      <c r="L58" s="1227" t="s">
        <v>2008</v>
      </c>
      <c r="N58" s="1227" t="s">
        <v>1882</v>
      </c>
      <c r="O58" s="1227" t="s">
        <v>1909</v>
      </c>
    </row>
    <row r="59" spans="1:15">
      <c r="A59" s="1226">
        <v>1143429414</v>
      </c>
      <c r="D59" s="1227" t="s">
        <v>2038</v>
      </c>
      <c r="E59" s="1227" t="s">
        <v>2039</v>
      </c>
      <c r="F59" s="1227" t="s">
        <v>137</v>
      </c>
      <c r="G59" s="1227" t="s">
        <v>1879</v>
      </c>
      <c r="H59" s="1227" t="s">
        <v>151</v>
      </c>
      <c r="I59" s="1227" t="s">
        <v>2039</v>
      </c>
      <c r="J59" s="1227" t="s">
        <v>1892</v>
      </c>
      <c r="K59" s="1227" t="s">
        <v>151</v>
      </c>
      <c r="L59" s="1227" t="s">
        <v>151</v>
      </c>
      <c r="N59" s="1227" t="s">
        <v>1882</v>
      </c>
      <c r="O59" s="1227" t="s">
        <v>1909</v>
      </c>
    </row>
    <row r="60" spans="1:15">
      <c r="A60" s="1226">
        <v>1143833003</v>
      </c>
      <c r="D60" s="1227" t="s">
        <v>2040</v>
      </c>
      <c r="E60" s="1227" t="s">
        <v>2041</v>
      </c>
      <c r="F60" s="1227" t="s">
        <v>127</v>
      </c>
      <c r="G60" s="1227" t="s">
        <v>1855</v>
      </c>
      <c r="H60" s="1227" t="s">
        <v>1953</v>
      </c>
      <c r="I60" s="1227" t="s">
        <v>2041</v>
      </c>
      <c r="J60" s="1227" t="s">
        <v>1954</v>
      </c>
      <c r="K60" s="1227" t="s">
        <v>1955</v>
      </c>
      <c r="L60" s="1227" t="s">
        <v>1953</v>
      </c>
      <c r="N60" s="1227" t="s">
        <v>1899</v>
      </c>
      <c r="O60" s="1227" t="s">
        <v>1946</v>
      </c>
    </row>
    <row r="61" spans="1:15">
      <c r="A61" s="1226">
        <v>1149594427</v>
      </c>
      <c r="D61" s="1227" t="s">
        <v>2042</v>
      </c>
      <c r="E61" s="1227" t="s">
        <v>2043</v>
      </c>
      <c r="F61" s="1227" t="s">
        <v>135</v>
      </c>
      <c r="G61" s="1227" t="s">
        <v>1879</v>
      </c>
      <c r="H61" s="1227" t="s">
        <v>992</v>
      </c>
      <c r="I61" s="1227" t="s">
        <v>2043</v>
      </c>
      <c r="J61" s="1227" t="s">
        <v>1908</v>
      </c>
      <c r="K61" s="1227" t="s">
        <v>992</v>
      </c>
      <c r="L61" s="1227" t="s">
        <v>992</v>
      </c>
      <c r="N61" s="1227" t="s">
        <v>1882</v>
      </c>
      <c r="O61" s="1227" t="s">
        <v>1909</v>
      </c>
    </row>
    <row r="62" spans="1:15">
      <c r="A62" s="1226">
        <v>1146135414</v>
      </c>
      <c r="D62" s="1227" t="s">
        <v>2044</v>
      </c>
      <c r="E62" s="1227" t="s">
        <v>2045</v>
      </c>
      <c r="F62" s="1227" t="s">
        <v>137</v>
      </c>
      <c r="G62" s="1227" t="s">
        <v>1879</v>
      </c>
      <c r="H62" s="1227" t="s">
        <v>993</v>
      </c>
      <c r="I62" s="1227" t="s">
        <v>2045</v>
      </c>
      <c r="J62" s="1227" t="s">
        <v>1855</v>
      </c>
      <c r="K62" s="1227" t="s">
        <v>1951</v>
      </c>
      <c r="L62" s="1227" t="s">
        <v>993</v>
      </c>
      <c r="N62" s="1227" t="s">
        <v>1899</v>
      </c>
      <c r="O62" s="1227" t="s">
        <v>1900</v>
      </c>
    </row>
    <row r="63" spans="1:15">
      <c r="A63" s="1226">
        <v>1162791991</v>
      </c>
      <c r="D63" s="1227" t="s">
        <v>2046</v>
      </c>
      <c r="E63" s="1227" t="s">
        <v>2047</v>
      </c>
      <c r="F63" s="1227" t="s">
        <v>127</v>
      </c>
      <c r="G63" s="1227" t="s">
        <v>1855</v>
      </c>
      <c r="H63" s="1227" t="s">
        <v>1895</v>
      </c>
      <c r="I63" s="1227" t="s">
        <v>2047</v>
      </c>
      <c r="J63" s="1227" t="s">
        <v>1897</v>
      </c>
      <c r="K63" s="1227" t="s">
        <v>1898</v>
      </c>
      <c r="L63" s="1227" t="s">
        <v>1895</v>
      </c>
      <c r="N63" s="1227" t="s">
        <v>1882</v>
      </c>
      <c r="O63" s="1227" t="s">
        <v>2019</v>
      </c>
    </row>
    <row r="64" spans="1:15">
      <c r="A64" s="1226">
        <v>1148569438</v>
      </c>
      <c r="D64" s="1227" t="s">
        <v>2048</v>
      </c>
      <c r="E64" s="1227" t="s">
        <v>2049</v>
      </c>
      <c r="F64" s="1227" t="s">
        <v>109</v>
      </c>
      <c r="G64" s="1227" t="s">
        <v>1913</v>
      </c>
      <c r="H64" s="1227" t="s">
        <v>992</v>
      </c>
      <c r="I64" s="1227" t="s">
        <v>2049</v>
      </c>
      <c r="J64" s="1227" t="s">
        <v>1908</v>
      </c>
      <c r="K64" s="1227" t="s">
        <v>992</v>
      </c>
      <c r="L64" s="1227" t="s">
        <v>992</v>
      </c>
      <c r="N64" s="1227" t="s">
        <v>1882</v>
      </c>
      <c r="O64" s="1227" t="s">
        <v>1883</v>
      </c>
    </row>
    <row r="65" spans="1:15">
      <c r="A65" s="1226">
        <v>1143714419</v>
      </c>
      <c r="D65" s="1227" t="s">
        <v>2050</v>
      </c>
      <c r="E65" s="1227" t="s">
        <v>2051</v>
      </c>
      <c r="F65" s="1227" t="s">
        <v>123</v>
      </c>
      <c r="G65" s="1227" t="s">
        <v>1855</v>
      </c>
      <c r="H65" s="1227" t="s">
        <v>1895</v>
      </c>
      <c r="I65" s="1227" t="s">
        <v>2051</v>
      </c>
      <c r="J65" s="1227" t="s">
        <v>1897</v>
      </c>
      <c r="K65" s="1227" t="s">
        <v>1898</v>
      </c>
      <c r="L65" s="1227" t="s">
        <v>1895</v>
      </c>
      <c r="N65" s="1227" t="s">
        <v>1882</v>
      </c>
      <c r="O65" s="1227" t="s">
        <v>1893</v>
      </c>
    </row>
    <row r="66" spans="1:15">
      <c r="A66" s="1226">
        <v>1162974902</v>
      </c>
      <c r="D66" s="1227" t="s">
        <v>2052</v>
      </c>
      <c r="E66" s="1227" t="s">
        <v>2053</v>
      </c>
      <c r="F66" s="1227" t="s">
        <v>131</v>
      </c>
      <c r="G66" s="1227" t="s">
        <v>1885</v>
      </c>
      <c r="H66" s="1227" t="s">
        <v>1009</v>
      </c>
      <c r="I66" s="1227" t="s">
        <v>2053</v>
      </c>
      <c r="J66" s="1227" t="s">
        <v>1964</v>
      </c>
      <c r="K66" s="1227" t="s">
        <v>1965</v>
      </c>
      <c r="L66" s="1227" t="s">
        <v>1009</v>
      </c>
      <c r="N66" s="1227" t="s">
        <v>1899</v>
      </c>
      <c r="O66" s="1227" t="s">
        <v>1924</v>
      </c>
    </row>
    <row r="67" spans="1:15">
      <c r="A67" s="1226">
        <v>1147723812</v>
      </c>
      <c r="D67" s="1227" t="s">
        <v>2054</v>
      </c>
      <c r="E67" s="1227" t="s">
        <v>2055</v>
      </c>
      <c r="F67" s="1227" t="s">
        <v>131</v>
      </c>
      <c r="G67" s="1227" t="s">
        <v>1855</v>
      </c>
      <c r="H67" s="1227" t="s">
        <v>1895</v>
      </c>
      <c r="I67" s="1227" t="s">
        <v>2055</v>
      </c>
      <c r="J67" s="1227" t="s">
        <v>1897</v>
      </c>
      <c r="K67" s="1227" t="s">
        <v>1898</v>
      </c>
      <c r="L67" s="1227" t="s">
        <v>1895</v>
      </c>
      <c r="N67" s="1227" t="s">
        <v>1882</v>
      </c>
      <c r="O67" s="1227" t="s">
        <v>1978</v>
      </c>
    </row>
    <row r="68" spans="1:15">
      <c r="A68" s="1226">
        <v>1145690070</v>
      </c>
      <c r="D68" s="1227" t="s">
        <v>2056</v>
      </c>
      <c r="E68" s="1227" t="s">
        <v>2057</v>
      </c>
      <c r="F68" s="1227" t="s">
        <v>137</v>
      </c>
      <c r="G68" s="1227" t="s">
        <v>1879</v>
      </c>
      <c r="H68" s="1227" t="s">
        <v>991</v>
      </c>
      <c r="I68" s="1227" t="s">
        <v>2057</v>
      </c>
      <c r="J68" s="1227" t="s">
        <v>1881</v>
      </c>
      <c r="K68" s="1227" t="s">
        <v>991</v>
      </c>
      <c r="L68" s="1227" t="s">
        <v>991</v>
      </c>
      <c r="N68" s="1227" t="s">
        <v>1882</v>
      </c>
      <c r="O68" s="1227" t="s">
        <v>1909</v>
      </c>
    </row>
    <row r="69" spans="1:15">
      <c r="A69" s="1226">
        <v>1165497059</v>
      </c>
      <c r="D69" s="1227" t="s">
        <v>2058</v>
      </c>
      <c r="E69" s="1227" t="s">
        <v>2059</v>
      </c>
      <c r="F69" s="1227" t="s">
        <v>131</v>
      </c>
      <c r="G69" s="1227" t="s">
        <v>1902</v>
      </c>
      <c r="H69" s="1227" t="s">
        <v>122</v>
      </c>
      <c r="I69" s="1227" t="s">
        <v>2059</v>
      </c>
      <c r="J69" s="1227" t="s">
        <v>1904</v>
      </c>
      <c r="K69" s="1227" t="s">
        <v>122</v>
      </c>
      <c r="L69" s="1227" t="s">
        <v>122</v>
      </c>
      <c r="N69" s="1227" t="s">
        <v>1882</v>
      </c>
      <c r="O69" s="1227" t="s">
        <v>1905</v>
      </c>
    </row>
    <row r="70" spans="1:15">
      <c r="A70" s="1226">
        <v>1142860049</v>
      </c>
      <c r="D70" s="1227" t="s">
        <v>2060</v>
      </c>
      <c r="E70" s="1227" t="s">
        <v>2061</v>
      </c>
      <c r="F70" s="1227" t="s">
        <v>123</v>
      </c>
      <c r="G70" s="1227" t="s">
        <v>1890</v>
      </c>
      <c r="H70" s="1227" t="s">
        <v>151</v>
      </c>
      <c r="I70" s="1227" t="s">
        <v>2061</v>
      </c>
      <c r="J70" s="1227" t="s">
        <v>1892</v>
      </c>
      <c r="K70" s="1227" t="s">
        <v>151</v>
      </c>
      <c r="L70" s="1227" t="s">
        <v>151</v>
      </c>
      <c r="N70" s="1227" t="s">
        <v>1899</v>
      </c>
      <c r="O70" s="1227" t="s">
        <v>1900</v>
      </c>
    </row>
    <row r="71" spans="1:15">
      <c r="A71" s="1226">
        <v>1142828517</v>
      </c>
      <c r="D71" s="1227" t="s">
        <v>2062</v>
      </c>
      <c r="E71" s="1227" t="s">
        <v>2063</v>
      </c>
      <c r="F71" s="1227" t="s">
        <v>101</v>
      </c>
      <c r="G71" s="1227" t="s">
        <v>1855</v>
      </c>
      <c r="H71" s="1227" t="s">
        <v>1895</v>
      </c>
      <c r="I71" s="1227" t="s">
        <v>2063</v>
      </c>
      <c r="J71" s="1227" t="s">
        <v>1897</v>
      </c>
      <c r="K71" s="1227" t="s">
        <v>1898</v>
      </c>
      <c r="L71" s="1227" t="s">
        <v>1895</v>
      </c>
      <c r="N71" s="1227" t="s">
        <v>1899</v>
      </c>
      <c r="O71" s="1227" t="s">
        <v>1900</v>
      </c>
    </row>
    <row r="72" spans="1:15">
      <c r="A72" s="1226">
        <v>1148923601</v>
      </c>
      <c r="D72" s="1227" t="s">
        <v>2064</v>
      </c>
      <c r="E72" s="1227" t="s">
        <v>2065</v>
      </c>
      <c r="F72" s="1227" t="s">
        <v>101</v>
      </c>
      <c r="G72" s="1227" t="s">
        <v>1885</v>
      </c>
      <c r="H72" s="1227" t="s">
        <v>1997</v>
      </c>
      <c r="I72" s="1227" t="s">
        <v>2065</v>
      </c>
      <c r="J72" s="1227" t="s">
        <v>1999</v>
      </c>
      <c r="K72" s="1227" t="s">
        <v>2000</v>
      </c>
      <c r="L72" s="1227" t="s">
        <v>1997</v>
      </c>
      <c r="N72" s="1227" t="s">
        <v>1899</v>
      </c>
      <c r="O72" s="1227" t="s">
        <v>2066</v>
      </c>
    </row>
    <row r="73" spans="1:15">
      <c r="A73" s="1226">
        <v>1160039328</v>
      </c>
      <c r="D73" s="1227" t="s">
        <v>2067</v>
      </c>
      <c r="E73" s="1227" t="s">
        <v>2068</v>
      </c>
      <c r="F73" s="1227" t="s">
        <v>131</v>
      </c>
      <c r="G73" s="1227" t="s">
        <v>1855</v>
      </c>
      <c r="H73" s="1227" t="s">
        <v>1895</v>
      </c>
      <c r="I73" s="1227" t="s">
        <v>2068</v>
      </c>
      <c r="J73" s="1227" t="s">
        <v>1897</v>
      </c>
      <c r="K73" s="1227" t="s">
        <v>1898</v>
      </c>
      <c r="L73" s="1227" t="s">
        <v>1895</v>
      </c>
      <c r="N73" s="1227" t="s">
        <v>1899</v>
      </c>
      <c r="O73" s="1227" t="s">
        <v>2069</v>
      </c>
    </row>
    <row r="74" spans="1:15">
      <c r="A74" s="1226">
        <v>1145454097</v>
      </c>
      <c r="D74" s="1227" t="s">
        <v>2070</v>
      </c>
      <c r="E74" s="1227" t="s">
        <v>2071</v>
      </c>
      <c r="F74" s="1227" t="s">
        <v>131</v>
      </c>
      <c r="G74" s="1227" t="s">
        <v>1855</v>
      </c>
      <c r="H74" s="1227" t="s">
        <v>1895</v>
      </c>
      <c r="I74" s="1227" t="s">
        <v>2071</v>
      </c>
      <c r="J74" s="1227" t="s">
        <v>1897</v>
      </c>
      <c r="K74" s="1227" t="s">
        <v>1898</v>
      </c>
      <c r="L74" s="1227" t="s">
        <v>1895</v>
      </c>
      <c r="N74" s="1227" t="s">
        <v>1882</v>
      </c>
      <c r="O74" s="1227" t="s">
        <v>1978</v>
      </c>
    </row>
    <row r="75" spans="1:15">
      <c r="A75" s="1226">
        <v>1142725507</v>
      </c>
      <c r="D75" s="1227" t="s">
        <v>2072</v>
      </c>
      <c r="E75" s="1227" t="s">
        <v>2073</v>
      </c>
      <c r="F75" s="1227" t="s">
        <v>134</v>
      </c>
      <c r="G75" s="1227" t="s">
        <v>1902</v>
      </c>
      <c r="H75" s="1227" t="s">
        <v>122</v>
      </c>
      <c r="I75" s="1227" t="s">
        <v>2073</v>
      </c>
      <c r="J75" s="1227" t="s">
        <v>1904</v>
      </c>
      <c r="K75" s="1227" t="s">
        <v>122</v>
      </c>
      <c r="L75" s="1227" t="s">
        <v>122</v>
      </c>
      <c r="N75" s="1227" t="s">
        <v>1882</v>
      </c>
      <c r="O75" s="1227" t="s">
        <v>1905</v>
      </c>
    </row>
    <row r="76" spans="1:15">
      <c r="A76" s="1226">
        <v>1165410763</v>
      </c>
      <c r="D76" s="1227" t="s">
        <v>2074</v>
      </c>
      <c r="E76" s="1227" t="s">
        <v>2075</v>
      </c>
      <c r="F76" s="1227" t="s">
        <v>127</v>
      </c>
      <c r="G76" s="1227" t="s">
        <v>1855</v>
      </c>
      <c r="H76" s="1227" t="s">
        <v>1895</v>
      </c>
      <c r="I76" s="1227" t="s">
        <v>2075</v>
      </c>
      <c r="J76" s="1227" t="s">
        <v>1897</v>
      </c>
      <c r="K76" s="1227" t="s">
        <v>1898</v>
      </c>
      <c r="L76" s="1227" t="s">
        <v>1895</v>
      </c>
      <c r="N76" s="1227" t="s">
        <v>1882</v>
      </c>
      <c r="O76" s="1227" t="s">
        <v>2076</v>
      </c>
    </row>
    <row r="77" spans="1:15">
      <c r="A77" s="1226">
        <v>1160055787</v>
      </c>
      <c r="D77" s="1227" t="s">
        <v>2077</v>
      </c>
      <c r="E77" s="1227" t="s">
        <v>2078</v>
      </c>
      <c r="F77" s="1227" t="s">
        <v>138</v>
      </c>
      <c r="G77" s="1227" t="s">
        <v>1885</v>
      </c>
      <c r="H77" s="1227" t="s">
        <v>1008</v>
      </c>
      <c r="I77" s="1227" t="s">
        <v>2078</v>
      </c>
      <c r="J77" s="1227" t="s">
        <v>1881</v>
      </c>
      <c r="K77" s="1227" t="s">
        <v>1887</v>
      </c>
      <c r="L77" s="1227" t="s">
        <v>1008</v>
      </c>
      <c r="N77" s="1227" t="s">
        <v>1882</v>
      </c>
      <c r="O77" s="1227" t="s">
        <v>1927</v>
      </c>
    </row>
    <row r="78" spans="1:15">
      <c r="A78" s="1226">
        <v>1143110451</v>
      </c>
      <c r="D78" s="1227" t="s">
        <v>2079</v>
      </c>
      <c r="E78" s="1227" t="s">
        <v>2080</v>
      </c>
      <c r="F78" s="1227" t="s">
        <v>138</v>
      </c>
      <c r="G78" s="1227" t="s">
        <v>1885</v>
      </c>
      <c r="H78" s="1227" t="s">
        <v>1008</v>
      </c>
      <c r="I78" s="1227" t="s">
        <v>2080</v>
      </c>
      <c r="J78" s="1227" t="s">
        <v>1881</v>
      </c>
      <c r="K78" s="1227" t="s">
        <v>1887</v>
      </c>
      <c r="L78" s="1227" t="s">
        <v>1008</v>
      </c>
      <c r="N78" s="1227" t="s">
        <v>1882</v>
      </c>
      <c r="O78" s="1227" t="s">
        <v>1927</v>
      </c>
    </row>
    <row r="79" spans="1:15">
      <c r="A79" s="1226">
        <v>1166242959</v>
      </c>
      <c r="D79" s="1227" t="s">
        <v>2081</v>
      </c>
      <c r="E79" s="1227" t="s">
        <v>2082</v>
      </c>
      <c r="F79" s="1227" t="s">
        <v>138</v>
      </c>
      <c r="G79" s="1227" t="s">
        <v>1885</v>
      </c>
      <c r="H79" s="1227" t="s">
        <v>1008</v>
      </c>
      <c r="I79" s="1227" t="s">
        <v>2082</v>
      </c>
      <c r="J79" s="1227" t="s">
        <v>1881</v>
      </c>
      <c r="K79" s="1227" t="s">
        <v>1887</v>
      </c>
      <c r="L79" s="1227" t="s">
        <v>1008</v>
      </c>
      <c r="N79" s="1227" t="s">
        <v>1882</v>
      </c>
      <c r="O79" s="1227" t="s">
        <v>1927</v>
      </c>
    </row>
    <row r="80" spans="1:15">
      <c r="A80" s="1226">
        <v>1145471125</v>
      </c>
      <c r="D80" s="1227" t="s">
        <v>2083</v>
      </c>
      <c r="E80" s="1227" t="s">
        <v>2084</v>
      </c>
      <c r="F80" s="1227" t="s">
        <v>138</v>
      </c>
      <c r="G80" s="1227" t="s">
        <v>1885</v>
      </c>
      <c r="H80" s="1227" t="s">
        <v>1008</v>
      </c>
      <c r="I80" s="1227" t="s">
        <v>2084</v>
      </c>
      <c r="J80" s="1227" t="s">
        <v>1881</v>
      </c>
      <c r="K80" s="1227" t="s">
        <v>1887</v>
      </c>
      <c r="L80" s="1227" t="s">
        <v>1008</v>
      </c>
      <c r="N80" s="1227" t="s">
        <v>1882</v>
      </c>
      <c r="O80" s="1227" t="s">
        <v>1927</v>
      </c>
    </row>
    <row r="81" spans="1:15">
      <c r="A81" s="1226">
        <v>1171332811</v>
      </c>
      <c r="D81" s="1227" t="s">
        <v>2085</v>
      </c>
      <c r="E81" s="1227" t="s">
        <v>2086</v>
      </c>
      <c r="F81" s="1227" t="s">
        <v>123</v>
      </c>
      <c r="G81" s="1227" t="s">
        <v>1855</v>
      </c>
      <c r="H81" s="1227" t="s">
        <v>1895</v>
      </c>
      <c r="I81" s="1227" t="s">
        <v>2086</v>
      </c>
      <c r="J81" s="1227" t="s">
        <v>1897</v>
      </c>
      <c r="K81" s="1227" t="s">
        <v>1898</v>
      </c>
      <c r="L81" s="1227" t="s">
        <v>1895</v>
      </c>
      <c r="N81" s="1227" t="s">
        <v>1882</v>
      </c>
      <c r="O81" s="1227" t="s">
        <v>1893</v>
      </c>
    </row>
    <row r="82" spans="1:15">
      <c r="A82" s="1226">
        <v>1145030541</v>
      </c>
      <c r="D82" s="1227" t="s">
        <v>2087</v>
      </c>
      <c r="E82" s="1227" t="s">
        <v>2088</v>
      </c>
      <c r="F82" s="1227" t="s">
        <v>127</v>
      </c>
      <c r="G82" s="1227" t="s">
        <v>1855</v>
      </c>
      <c r="H82" s="1227" t="s">
        <v>1895</v>
      </c>
      <c r="I82" s="1227" t="s">
        <v>2088</v>
      </c>
      <c r="J82" s="1227" t="s">
        <v>1897</v>
      </c>
      <c r="K82" s="1227" t="s">
        <v>1898</v>
      </c>
      <c r="L82" s="1227" t="s">
        <v>1895</v>
      </c>
      <c r="N82" s="1227" t="s">
        <v>1882</v>
      </c>
      <c r="O82" s="1227" t="s">
        <v>2076</v>
      </c>
    </row>
    <row r="83" spans="1:15">
      <c r="A83" s="1226">
        <v>1144865020</v>
      </c>
      <c r="D83" s="1227" t="s">
        <v>2089</v>
      </c>
      <c r="E83" s="1227" t="s">
        <v>2090</v>
      </c>
      <c r="F83" s="1227" t="s">
        <v>123</v>
      </c>
      <c r="G83" s="1227" t="s">
        <v>1855</v>
      </c>
      <c r="H83" s="1227" t="s">
        <v>1895</v>
      </c>
      <c r="I83" s="1227" t="s">
        <v>2090</v>
      </c>
      <c r="J83" s="1227" t="s">
        <v>1897</v>
      </c>
      <c r="K83" s="1227" t="s">
        <v>1898</v>
      </c>
      <c r="L83" s="1227" t="s">
        <v>1895</v>
      </c>
      <c r="N83" s="1227" t="s">
        <v>1882</v>
      </c>
      <c r="O83" s="1227" t="s">
        <v>1893</v>
      </c>
    </row>
    <row r="84" spans="1:15">
      <c r="A84" s="1226">
        <v>1164688005</v>
      </c>
      <c r="D84" s="1227" t="s">
        <v>2091</v>
      </c>
      <c r="E84" s="1227" t="s">
        <v>2092</v>
      </c>
      <c r="F84" s="1227" t="s">
        <v>123</v>
      </c>
      <c r="G84" s="1227" t="s">
        <v>1855</v>
      </c>
      <c r="H84" s="1227" t="s">
        <v>1895</v>
      </c>
      <c r="I84" s="1227" t="s">
        <v>2092</v>
      </c>
      <c r="J84" s="1227" t="s">
        <v>1897</v>
      </c>
      <c r="K84" s="1227" t="s">
        <v>1898</v>
      </c>
      <c r="L84" s="1227" t="s">
        <v>1895</v>
      </c>
      <c r="N84" s="1227" t="s">
        <v>1882</v>
      </c>
      <c r="O84" s="1227" t="s">
        <v>1893</v>
      </c>
    </row>
    <row r="85" spans="1:15">
      <c r="A85" s="1226">
        <v>1141759010</v>
      </c>
      <c r="D85" s="1227" t="s">
        <v>2093</v>
      </c>
      <c r="E85" s="1227" t="s">
        <v>2094</v>
      </c>
      <c r="F85" s="1227" t="s">
        <v>131</v>
      </c>
      <c r="G85" s="1227" t="s">
        <v>1855</v>
      </c>
      <c r="H85" s="1227" t="s">
        <v>1895</v>
      </c>
      <c r="I85" s="1227" t="s">
        <v>2094</v>
      </c>
      <c r="J85" s="1227" t="s">
        <v>1897</v>
      </c>
      <c r="K85" s="1227" t="s">
        <v>1898</v>
      </c>
      <c r="L85" s="1227" t="s">
        <v>1895</v>
      </c>
      <c r="N85" s="1227" t="s">
        <v>1882</v>
      </c>
      <c r="O85" s="1227" t="s">
        <v>1978</v>
      </c>
    </row>
    <row r="86" spans="1:15">
      <c r="A86" s="1226">
        <v>1160156338</v>
      </c>
      <c r="D86" s="1227" t="s">
        <v>2095</v>
      </c>
      <c r="E86" s="1227" t="s">
        <v>2096</v>
      </c>
      <c r="F86" s="1227" t="s">
        <v>131</v>
      </c>
      <c r="G86" s="1227" t="s">
        <v>1867</v>
      </c>
      <c r="H86" s="1227" t="s">
        <v>35</v>
      </c>
      <c r="I86" s="1227" t="s">
        <v>2096</v>
      </c>
      <c r="J86" s="1227" t="s">
        <v>1994</v>
      </c>
      <c r="K86" s="1227" t="s">
        <v>1995</v>
      </c>
      <c r="L86" s="1227" t="s">
        <v>35</v>
      </c>
      <c r="N86" s="1227" t="s">
        <v>1882</v>
      </c>
      <c r="O86" s="1227" t="s">
        <v>1905</v>
      </c>
    </row>
    <row r="87" spans="1:15">
      <c r="A87" s="1226">
        <v>1143817634</v>
      </c>
      <c r="D87" s="1227" t="s">
        <v>2097</v>
      </c>
      <c r="E87" s="1227" t="s">
        <v>2098</v>
      </c>
      <c r="F87" s="1227" t="s">
        <v>138</v>
      </c>
      <c r="G87" s="1227" t="s">
        <v>1890</v>
      </c>
      <c r="H87" s="1227" t="s">
        <v>151</v>
      </c>
      <c r="I87" s="1227" t="s">
        <v>2098</v>
      </c>
      <c r="J87" s="1227" t="s">
        <v>1892</v>
      </c>
      <c r="K87" s="1227" t="s">
        <v>151</v>
      </c>
      <c r="L87" s="1227" t="s">
        <v>151</v>
      </c>
      <c r="N87" s="1227" t="s">
        <v>1882</v>
      </c>
      <c r="O87" s="1227" t="s">
        <v>2099</v>
      </c>
    </row>
    <row r="88" spans="1:15">
      <c r="A88" s="1226">
        <v>1145894730</v>
      </c>
      <c r="D88" s="1227" t="s">
        <v>2100</v>
      </c>
      <c r="E88" s="1227" t="s">
        <v>2101</v>
      </c>
      <c r="F88" s="1227" t="s">
        <v>131</v>
      </c>
      <c r="G88" s="1227" t="s">
        <v>1890</v>
      </c>
      <c r="H88" s="1227" t="s">
        <v>150</v>
      </c>
      <c r="I88" s="1227" t="s">
        <v>2101</v>
      </c>
      <c r="J88" s="1227" t="s">
        <v>2102</v>
      </c>
      <c r="K88" s="1227" t="s">
        <v>150</v>
      </c>
      <c r="L88" s="1227" t="s">
        <v>150</v>
      </c>
      <c r="N88" s="1227" t="s">
        <v>1882</v>
      </c>
      <c r="O88" s="1227" t="s">
        <v>2019</v>
      </c>
    </row>
    <row r="89" spans="1:15">
      <c r="A89" s="1226">
        <v>1142558650</v>
      </c>
      <c r="D89" s="1227" t="s">
        <v>2103</v>
      </c>
      <c r="E89" s="1227" t="s">
        <v>2104</v>
      </c>
      <c r="F89" s="1227" t="s">
        <v>127</v>
      </c>
      <c r="G89" s="1227" t="s">
        <v>1890</v>
      </c>
      <c r="H89" s="1227" t="s">
        <v>150</v>
      </c>
      <c r="I89" s="1227" t="s">
        <v>2104</v>
      </c>
      <c r="J89" s="1227" t="s">
        <v>2102</v>
      </c>
      <c r="K89" s="1227" t="s">
        <v>150</v>
      </c>
      <c r="L89" s="1227" t="s">
        <v>150</v>
      </c>
      <c r="N89" s="1227" t="s">
        <v>1899</v>
      </c>
      <c r="O89" s="1227" t="s">
        <v>1946</v>
      </c>
    </row>
    <row r="90" spans="1:15">
      <c r="A90" s="1226">
        <v>1160393451</v>
      </c>
      <c r="D90" s="1227" t="s">
        <v>2105</v>
      </c>
      <c r="E90" s="1227" t="s">
        <v>2106</v>
      </c>
      <c r="F90" s="1227" t="s">
        <v>131</v>
      </c>
      <c r="G90" s="1227" t="s">
        <v>1855</v>
      </c>
      <c r="H90" s="1227" t="s">
        <v>1895</v>
      </c>
      <c r="I90" s="1227" t="s">
        <v>2106</v>
      </c>
      <c r="J90" s="1227" t="s">
        <v>1897</v>
      </c>
      <c r="K90" s="1227" t="s">
        <v>1898</v>
      </c>
      <c r="L90" s="1227" t="s">
        <v>1895</v>
      </c>
      <c r="N90" s="1227" t="s">
        <v>1882</v>
      </c>
      <c r="O90" s="1227" t="s">
        <v>1978</v>
      </c>
    </row>
    <row r="91" spans="1:15">
      <c r="A91" s="1226">
        <v>1160830130</v>
      </c>
      <c r="D91" s="1227" t="s">
        <v>2107</v>
      </c>
      <c r="E91" s="1227" t="s">
        <v>2108</v>
      </c>
      <c r="F91" s="1227" t="s">
        <v>134</v>
      </c>
      <c r="G91" s="1227" t="s">
        <v>1990</v>
      </c>
      <c r="H91" s="1227" t="s">
        <v>35</v>
      </c>
      <c r="I91" s="1227" t="s">
        <v>2108</v>
      </c>
      <c r="J91" s="1227" t="s">
        <v>1867</v>
      </c>
      <c r="K91" s="1227" t="s">
        <v>35</v>
      </c>
      <c r="L91" s="1227" t="s">
        <v>35</v>
      </c>
      <c r="N91" s="1227" t="s">
        <v>1882</v>
      </c>
      <c r="O91" s="1227" t="s">
        <v>1905</v>
      </c>
    </row>
    <row r="92" spans="1:15">
      <c r="A92" s="1226">
        <v>1162816855</v>
      </c>
      <c r="D92" s="1227" t="s">
        <v>2109</v>
      </c>
      <c r="E92" s="1227" t="s">
        <v>2110</v>
      </c>
      <c r="F92" s="1227" t="s">
        <v>138</v>
      </c>
      <c r="G92" s="1227" t="s">
        <v>1885</v>
      </c>
      <c r="H92" s="1227" t="s">
        <v>1008</v>
      </c>
      <c r="I92" s="1227" t="s">
        <v>2110</v>
      </c>
      <c r="J92" s="1227" t="s">
        <v>1881</v>
      </c>
      <c r="K92" s="1227" t="s">
        <v>1887</v>
      </c>
      <c r="L92" s="1227" t="s">
        <v>1008</v>
      </c>
      <c r="N92" s="1227" t="s">
        <v>1882</v>
      </c>
      <c r="O92" s="1227" t="s">
        <v>1888</v>
      </c>
    </row>
    <row r="93" spans="1:15">
      <c r="A93" s="1226">
        <v>1141163155</v>
      </c>
      <c r="D93" s="1227" t="s">
        <v>2111</v>
      </c>
      <c r="E93" s="1227" t="s">
        <v>2112</v>
      </c>
      <c r="F93" s="1227" t="s">
        <v>233</v>
      </c>
      <c r="G93" s="1227" t="s">
        <v>1913</v>
      </c>
      <c r="H93" s="1227" t="s">
        <v>992</v>
      </c>
      <c r="I93" s="1227" t="s">
        <v>2112</v>
      </c>
      <c r="J93" s="1227" t="s">
        <v>1908</v>
      </c>
      <c r="K93" s="1227" t="s">
        <v>992</v>
      </c>
      <c r="L93" s="1227" t="s">
        <v>992</v>
      </c>
      <c r="N93" s="1227" t="s">
        <v>1882</v>
      </c>
      <c r="O93" s="1227" t="s">
        <v>1883</v>
      </c>
    </row>
    <row r="94" spans="1:15">
      <c r="A94" s="1226">
        <v>1145117900</v>
      </c>
      <c r="D94" s="1227" t="s">
        <v>2113</v>
      </c>
      <c r="E94" s="1227" t="s">
        <v>2114</v>
      </c>
      <c r="F94" s="1227" t="s">
        <v>233</v>
      </c>
      <c r="G94" s="1227" t="s">
        <v>1913</v>
      </c>
      <c r="H94" s="1227" t="s">
        <v>993</v>
      </c>
      <c r="I94" s="1227" t="s">
        <v>2114</v>
      </c>
      <c r="J94" s="1227" t="s">
        <v>1855</v>
      </c>
      <c r="K94" s="1227" t="s">
        <v>1951</v>
      </c>
      <c r="L94" s="1227" t="s">
        <v>993</v>
      </c>
      <c r="N94" s="1227" t="s">
        <v>1899</v>
      </c>
      <c r="O94" s="1227" t="s">
        <v>1900</v>
      </c>
    </row>
    <row r="95" spans="1:15">
      <c r="A95" s="1226">
        <v>1145394202</v>
      </c>
      <c r="D95" s="1227" t="s">
        <v>2115</v>
      </c>
      <c r="E95" s="1227" t="s">
        <v>2116</v>
      </c>
      <c r="F95" s="1227" t="s">
        <v>138</v>
      </c>
      <c r="G95" s="1227" t="s">
        <v>1885</v>
      </c>
      <c r="H95" s="1227" t="s">
        <v>1008</v>
      </c>
      <c r="I95" s="1227" t="s">
        <v>2116</v>
      </c>
      <c r="J95" s="1227" t="s">
        <v>1881</v>
      </c>
      <c r="K95" s="1227" t="s">
        <v>1887</v>
      </c>
      <c r="L95" s="1227" t="s">
        <v>1008</v>
      </c>
      <c r="N95" s="1227" t="s">
        <v>1882</v>
      </c>
      <c r="O95" s="1227" t="s">
        <v>1888</v>
      </c>
    </row>
    <row r="96" spans="1:15">
      <c r="A96" s="1226">
        <v>1148357925</v>
      </c>
      <c r="D96" s="1227" t="s">
        <v>2117</v>
      </c>
      <c r="E96" s="1227" t="s">
        <v>2118</v>
      </c>
      <c r="F96" s="1227" t="s">
        <v>138</v>
      </c>
      <c r="G96" s="1227" t="s">
        <v>1885</v>
      </c>
      <c r="H96" s="1227" t="s">
        <v>1008</v>
      </c>
      <c r="I96" s="1227" t="s">
        <v>2118</v>
      </c>
      <c r="J96" s="1227" t="s">
        <v>1881</v>
      </c>
      <c r="K96" s="1227" t="s">
        <v>1887</v>
      </c>
      <c r="L96" s="1227" t="s">
        <v>1008</v>
      </c>
      <c r="N96" s="1227" t="s">
        <v>1899</v>
      </c>
      <c r="O96" s="1227" t="s">
        <v>1924</v>
      </c>
    </row>
    <row r="97" spans="1:15">
      <c r="A97" s="1226">
        <v>1146816799</v>
      </c>
      <c r="D97" s="1227" t="s">
        <v>2119</v>
      </c>
      <c r="E97" s="1227" t="s">
        <v>2120</v>
      </c>
      <c r="F97" s="1227" t="s">
        <v>138</v>
      </c>
      <c r="G97" s="1227" t="s">
        <v>1885</v>
      </c>
      <c r="H97" s="1227" t="s">
        <v>1008</v>
      </c>
      <c r="I97" s="1227" t="s">
        <v>2120</v>
      </c>
      <c r="J97" s="1227" t="s">
        <v>1881</v>
      </c>
      <c r="K97" s="1227" t="s">
        <v>1887</v>
      </c>
      <c r="L97" s="1227" t="s">
        <v>1008</v>
      </c>
      <c r="N97" s="1227" t="s">
        <v>1899</v>
      </c>
      <c r="O97" s="1227" t="s">
        <v>1924</v>
      </c>
    </row>
    <row r="98" spans="1:15">
      <c r="A98" s="1226">
        <v>1146816799</v>
      </c>
      <c r="D98" s="1227" t="s">
        <v>2119</v>
      </c>
      <c r="E98" s="1227" t="s">
        <v>2120</v>
      </c>
      <c r="F98" s="1227" t="s">
        <v>137</v>
      </c>
      <c r="G98" s="1227" t="s">
        <v>1879</v>
      </c>
      <c r="H98" s="1227" t="s">
        <v>2008</v>
      </c>
      <c r="I98" s="1227" t="s">
        <v>2120</v>
      </c>
      <c r="J98" s="1227" t="s">
        <v>2010</v>
      </c>
      <c r="K98" s="1227" t="s">
        <v>2008</v>
      </c>
      <c r="L98" s="1227" t="s">
        <v>2008</v>
      </c>
      <c r="N98" s="1227" t="s">
        <v>1882</v>
      </c>
      <c r="O98" s="1227" t="s">
        <v>1883</v>
      </c>
    </row>
    <row r="99" spans="1:15">
      <c r="A99" s="1226">
        <v>1143555309</v>
      </c>
      <c r="D99" s="1227" t="s">
        <v>2121</v>
      </c>
      <c r="E99" s="1227" t="s">
        <v>2122</v>
      </c>
      <c r="F99" s="1227" t="s">
        <v>138</v>
      </c>
      <c r="G99" s="1227" t="s">
        <v>1885</v>
      </c>
      <c r="H99" s="1227" t="s">
        <v>1008</v>
      </c>
      <c r="I99" s="1227" t="s">
        <v>2122</v>
      </c>
      <c r="J99" s="1227" t="s">
        <v>1881</v>
      </c>
      <c r="K99" s="1227" t="s">
        <v>1887</v>
      </c>
      <c r="L99" s="1227" t="s">
        <v>1008</v>
      </c>
      <c r="N99" s="1227" t="s">
        <v>1882</v>
      </c>
      <c r="O99" s="1227" t="s">
        <v>1888</v>
      </c>
    </row>
    <row r="100" spans="1:15">
      <c r="A100" s="1226">
        <v>1142383257</v>
      </c>
      <c r="D100" s="1227" t="s">
        <v>2123</v>
      </c>
      <c r="E100" s="1227" t="s">
        <v>2124</v>
      </c>
      <c r="F100" s="1227" t="s">
        <v>138</v>
      </c>
      <c r="G100" s="1227" t="s">
        <v>1885</v>
      </c>
      <c r="H100" s="1227" t="s">
        <v>1008</v>
      </c>
      <c r="I100" s="1227" t="s">
        <v>2124</v>
      </c>
      <c r="J100" s="1227" t="s">
        <v>1881</v>
      </c>
      <c r="K100" s="1227" t="s">
        <v>1887</v>
      </c>
      <c r="L100" s="1227" t="s">
        <v>1008</v>
      </c>
      <c r="N100" s="1227" t="s">
        <v>1899</v>
      </c>
      <c r="O100" s="1227" t="s">
        <v>1924</v>
      </c>
    </row>
    <row r="101" spans="1:15">
      <c r="A101" s="1226">
        <v>1140914632</v>
      </c>
      <c r="D101" s="1227" t="s">
        <v>2125</v>
      </c>
      <c r="E101" s="1227" t="s">
        <v>2126</v>
      </c>
      <c r="F101" s="1227" t="s">
        <v>138</v>
      </c>
      <c r="G101" s="1227" t="s">
        <v>1885</v>
      </c>
      <c r="H101" s="1227" t="s">
        <v>1008</v>
      </c>
      <c r="I101" s="1227" t="s">
        <v>2126</v>
      </c>
      <c r="J101" s="1227" t="s">
        <v>1881</v>
      </c>
      <c r="K101" s="1227" t="s">
        <v>1887</v>
      </c>
      <c r="L101" s="1227" t="s">
        <v>1008</v>
      </c>
      <c r="N101" s="1227" t="s">
        <v>1882</v>
      </c>
      <c r="O101" s="1227" t="s">
        <v>1888</v>
      </c>
    </row>
    <row r="102" spans="1:15">
      <c r="A102" s="1226">
        <v>1142111427</v>
      </c>
      <c r="D102" s="1227" t="s">
        <v>2127</v>
      </c>
      <c r="E102" s="1227" t="s">
        <v>2128</v>
      </c>
      <c r="F102" s="1227" t="s">
        <v>138</v>
      </c>
      <c r="G102" s="1227" t="s">
        <v>1885</v>
      </c>
      <c r="H102" s="1227" t="s">
        <v>1008</v>
      </c>
      <c r="I102" s="1227" t="s">
        <v>2128</v>
      </c>
      <c r="J102" s="1227" t="s">
        <v>1881</v>
      </c>
      <c r="K102" s="1227" t="s">
        <v>1887</v>
      </c>
      <c r="L102" s="1227" t="s">
        <v>1008</v>
      </c>
      <c r="N102" s="1227" t="s">
        <v>1882</v>
      </c>
      <c r="O102" s="1227" t="s">
        <v>1888</v>
      </c>
    </row>
    <row r="103" spans="1:15">
      <c r="A103" s="1226">
        <v>1160953940</v>
      </c>
      <c r="D103" s="1227" t="s">
        <v>2129</v>
      </c>
      <c r="E103" s="1227" t="s">
        <v>2130</v>
      </c>
      <c r="F103" s="1227" t="s">
        <v>138</v>
      </c>
      <c r="G103" s="1227" t="s">
        <v>1885</v>
      </c>
      <c r="H103" s="1227" t="s">
        <v>1008</v>
      </c>
      <c r="I103" s="1227" t="s">
        <v>2130</v>
      </c>
      <c r="J103" s="1227" t="s">
        <v>1881</v>
      </c>
      <c r="K103" s="1227" t="s">
        <v>1887</v>
      </c>
      <c r="L103" s="1227" t="s">
        <v>1008</v>
      </c>
      <c r="N103" s="1227" t="s">
        <v>1882</v>
      </c>
      <c r="O103" s="1227" t="s">
        <v>1888</v>
      </c>
    </row>
    <row r="104" spans="1:15">
      <c r="A104" s="1226">
        <v>1144621548</v>
      </c>
      <c r="D104" s="1227" t="s">
        <v>2131</v>
      </c>
      <c r="E104" s="1227" t="s">
        <v>2132</v>
      </c>
      <c r="F104" s="1227" t="s">
        <v>138</v>
      </c>
      <c r="G104" s="1227" t="s">
        <v>1885</v>
      </c>
      <c r="H104" s="1227" t="s">
        <v>1008</v>
      </c>
      <c r="I104" s="1227" t="s">
        <v>2132</v>
      </c>
      <c r="J104" s="1227" t="s">
        <v>1881</v>
      </c>
      <c r="K104" s="1227" t="s">
        <v>1887</v>
      </c>
      <c r="L104" s="1227" t="s">
        <v>1008</v>
      </c>
      <c r="N104" s="1227" t="s">
        <v>1882</v>
      </c>
      <c r="O104" s="1227" t="s">
        <v>1888</v>
      </c>
    </row>
    <row r="105" spans="1:15">
      <c r="A105" s="1226">
        <v>1144174456</v>
      </c>
      <c r="D105" s="1227" t="s">
        <v>2133</v>
      </c>
      <c r="E105" s="1227" t="s">
        <v>2134</v>
      </c>
      <c r="F105" s="1227" t="s">
        <v>138</v>
      </c>
      <c r="G105" s="1227" t="s">
        <v>1885</v>
      </c>
      <c r="H105" s="1227" t="s">
        <v>1008</v>
      </c>
      <c r="I105" s="1227" t="s">
        <v>2134</v>
      </c>
      <c r="J105" s="1227" t="s">
        <v>1881</v>
      </c>
      <c r="K105" s="1227" t="s">
        <v>1887</v>
      </c>
      <c r="L105" s="1227" t="s">
        <v>1008</v>
      </c>
      <c r="N105" s="1227" t="s">
        <v>1882</v>
      </c>
      <c r="O105" s="1227" t="s">
        <v>1927</v>
      </c>
    </row>
    <row r="106" spans="1:15">
      <c r="A106" s="1226">
        <v>1144465003</v>
      </c>
      <c r="D106" s="1227" t="s">
        <v>2135</v>
      </c>
      <c r="E106" s="1227" t="s">
        <v>2136</v>
      </c>
      <c r="F106" s="1227" t="s">
        <v>138</v>
      </c>
      <c r="G106" s="1227" t="s">
        <v>1885</v>
      </c>
      <c r="H106" s="1227" t="s">
        <v>1008</v>
      </c>
      <c r="I106" s="1227" t="s">
        <v>2136</v>
      </c>
      <c r="J106" s="1227" t="s">
        <v>1881</v>
      </c>
      <c r="K106" s="1227" t="s">
        <v>1887</v>
      </c>
      <c r="L106" s="1227" t="s">
        <v>1008</v>
      </c>
      <c r="N106" s="1227" t="s">
        <v>1882</v>
      </c>
      <c r="O106" s="1227" t="s">
        <v>1927</v>
      </c>
    </row>
    <row r="107" spans="1:15">
      <c r="A107" s="1226">
        <v>1161635090</v>
      </c>
      <c r="D107" s="1227" t="s">
        <v>2137</v>
      </c>
      <c r="E107" s="1227" t="s">
        <v>2138</v>
      </c>
      <c r="F107" s="1227" t="s">
        <v>233</v>
      </c>
      <c r="G107" s="1227" t="s">
        <v>1913</v>
      </c>
      <c r="H107" s="1227" t="s">
        <v>992</v>
      </c>
      <c r="I107" s="1227" t="s">
        <v>2138</v>
      </c>
      <c r="J107" s="1227" t="s">
        <v>1908</v>
      </c>
      <c r="K107" s="1227" t="s">
        <v>992</v>
      </c>
      <c r="L107" s="1227" t="s">
        <v>992</v>
      </c>
      <c r="N107" s="1227" t="s">
        <v>1882</v>
      </c>
      <c r="O107" s="1227" t="s">
        <v>1883</v>
      </c>
    </row>
    <row r="108" spans="1:15">
      <c r="A108" s="1226">
        <v>1149432800</v>
      </c>
      <c r="D108" s="1227" t="s">
        <v>2139</v>
      </c>
      <c r="E108" s="1227" t="s">
        <v>2140</v>
      </c>
      <c r="F108" s="1227" t="s">
        <v>123</v>
      </c>
      <c r="G108" s="1227" t="s">
        <v>1855</v>
      </c>
      <c r="H108" s="1227" t="s">
        <v>1895</v>
      </c>
      <c r="I108" s="1227" t="s">
        <v>2140</v>
      </c>
      <c r="J108" s="1227" t="s">
        <v>1897</v>
      </c>
      <c r="K108" s="1227" t="s">
        <v>1898</v>
      </c>
      <c r="L108" s="1227" t="s">
        <v>1895</v>
      </c>
      <c r="N108" s="1227" t="s">
        <v>1882</v>
      </c>
      <c r="O108" s="1227" t="s">
        <v>1893</v>
      </c>
    </row>
    <row r="109" spans="1:15">
      <c r="A109" s="1226">
        <v>1165835910</v>
      </c>
      <c r="D109" s="1227" t="s">
        <v>2141</v>
      </c>
      <c r="E109" s="1227" t="s">
        <v>2142</v>
      </c>
      <c r="F109" s="1227" t="s">
        <v>127</v>
      </c>
      <c r="G109" s="1227" t="s">
        <v>1885</v>
      </c>
      <c r="H109" s="1227" t="s">
        <v>1008</v>
      </c>
      <c r="I109" s="1227" t="s">
        <v>2142</v>
      </c>
      <c r="J109" s="1227" t="s">
        <v>1881</v>
      </c>
      <c r="K109" s="1227" t="s">
        <v>1887</v>
      </c>
      <c r="L109" s="1227" t="s">
        <v>1008</v>
      </c>
      <c r="N109" s="1227" t="s">
        <v>1882</v>
      </c>
      <c r="O109" s="1227" t="s">
        <v>1888</v>
      </c>
    </row>
    <row r="110" spans="1:15">
      <c r="A110" s="1226">
        <v>1167772988</v>
      </c>
      <c r="D110" s="1227" t="s">
        <v>2143</v>
      </c>
      <c r="E110" s="1227" t="s">
        <v>2144</v>
      </c>
      <c r="F110" s="1227" t="s">
        <v>101</v>
      </c>
      <c r="G110" s="1227" t="s">
        <v>1855</v>
      </c>
      <c r="H110" s="1227" t="s">
        <v>1895</v>
      </c>
      <c r="I110" s="1227" t="s">
        <v>2144</v>
      </c>
      <c r="J110" s="1227" t="s">
        <v>1897</v>
      </c>
      <c r="K110" s="1227" t="s">
        <v>1898</v>
      </c>
      <c r="L110" s="1227" t="s">
        <v>1895</v>
      </c>
      <c r="N110" s="1227" t="s">
        <v>1899</v>
      </c>
      <c r="O110" s="1227" t="s">
        <v>1900</v>
      </c>
    </row>
    <row r="111" spans="1:15">
      <c r="A111" s="1226">
        <v>1142535807</v>
      </c>
      <c r="D111" s="1227" t="s">
        <v>2145</v>
      </c>
      <c r="E111" s="1227" t="s">
        <v>2147</v>
      </c>
      <c r="F111" s="1227" t="s">
        <v>123</v>
      </c>
      <c r="G111" s="1227" t="s">
        <v>2146</v>
      </c>
      <c r="H111" s="1227" t="s">
        <v>993</v>
      </c>
      <c r="I111" s="1227" t="s">
        <v>2147</v>
      </c>
      <c r="J111" s="1227" t="s">
        <v>1855</v>
      </c>
      <c r="K111" s="1227" t="s">
        <v>993</v>
      </c>
      <c r="L111" s="1227" t="s">
        <v>993</v>
      </c>
      <c r="N111" s="1227" t="s">
        <v>1899</v>
      </c>
      <c r="O111" s="1227" t="s">
        <v>1900</v>
      </c>
    </row>
    <row r="112" spans="1:15">
      <c r="A112" s="1226">
        <v>1143167089</v>
      </c>
      <c r="D112" s="1227" t="s">
        <v>2148</v>
      </c>
      <c r="E112" s="1227" t="s">
        <v>2149</v>
      </c>
      <c r="F112" s="1227" t="s">
        <v>123</v>
      </c>
      <c r="G112" s="1227" t="s">
        <v>1855</v>
      </c>
      <c r="H112" s="1227" t="s">
        <v>1895</v>
      </c>
      <c r="I112" s="1227" t="s">
        <v>2149</v>
      </c>
      <c r="J112" s="1227" t="s">
        <v>1897</v>
      </c>
      <c r="K112" s="1227" t="s">
        <v>1898</v>
      </c>
      <c r="L112" s="1227" t="s">
        <v>1895</v>
      </c>
      <c r="N112" s="1227" t="s">
        <v>1899</v>
      </c>
      <c r="O112" s="1227" t="s">
        <v>1900</v>
      </c>
    </row>
    <row r="113" spans="1:15">
      <c r="A113" s="1226">
        <v>1148151690</v>
      </c>
      <c r="D113" s="1227" t="s">
        <v>2150</v>
      </c>
      <c r="E113" s="1227" t="s">
        <v>437</v>
      </c>
      <c r="F113" s="1227" t="s">
        <v>123</v>
      </c>
      <c r="G113" s="1227" t="s">
        <v>1885</v>
      </c>
      <c r="H113" s="1227" t="s">
        <v>1008</v>
      </c>
      <c r="I113" s="1227" t="s">
        <v>437</v>
      </c>
      <c r="J113" s="1227" t="s">
        <v>1881</v>
      </c>
      <c r="K113" s="1227" t="s">
        <v>1887</v>
      </c>
      <c r="L113" s="1227" t="s">
        <v>1008</v>
      </c>
      <c r="N113" s="1227" t="s">
        <v>1882</v>
      </c>
      <c r="O113" s="1227" t="s">
        <v>1927</v>
      </c>
    </row>
    <row r="114" spans="1:15">
      <c r="A114" s="1226">
        <v>1163009112</v>
      </c>
      <c r="D114" s="1227" t="s">
        <v>2151</v>
      </c>
      <c r="E114" s="1227" t="s">
        <v>2152</v>
      </c>
      <c r="F114" s="1227" t="s">
        <v>123</v>
      </c>
      <c r="G114" s="1227" t="s">
        <v>1855</v>
      </c>
      <c r="H114" s="1227" t="s">
        <v>1895</v>
      </c>
      <c r="I114" s="1227" t="s">
        <v>2152</v>
      </c>
      <c r="J114" s="1227" t="s">
        <v>1897</v>
      </c>
      <c r="K114" s="1227" t="s">
        <v>1898</v>
      </c>
      <c r="L114" s="1227" t="s">
        <v>1895</v>
      </c>
      <c r="N114" s="1227" t="s">
        <v>1882</v>
      </c>
      <c r="O114" s="1227" t="s">
        <v>1893</v>
      </c>
    </row>
    <row r="115" spans="1:15">
      <c r="A115" s="1226">
        <v>1169312205</v>
      </c>
      <c r="D115" s="1227" t="s">
        <v>2153</v>
      </c>
      <c r="E115" s="1227" t="s">
        <v>2154</v>
      </c>
      <c r="F115" s="1227" t="s">
        <v>123</v>
      </c>
      <c r="G115" s="1227" t="s">
        <v>1855</v>
      </c>
      <c r="H115" s="1227" t="s">
        <v>1895</v>
      </c>
      <c r="I115" s="1227" t="s">
        <v>2154</v>
      </c>
      <c r="J115" s="1227" t="s">
        <v>1897</v>
      </c>
      <c r="K115" s="1227" t="s">
        <v>1898</v>
      </c>
      <c r="L115" s="1227" t="s">
        <v>1895</v>
      </c>
      <c r="N115" s="1227" t="s">
        <v>1882</v>
      </c>
      <c r="O115" s="1227" t="s">
        <v>1893</v>
      </c>
    </row>
    <row r="116" spans="1:15">
      <c r="A116" s="1226">
        <v>1142071837</v>
      </c>
      <c r="D116" s="1227" t="s">
        <v>2155</v>
      </c>
      <c r="E116" s="1227" t="s">
        <v>2156</v>
      </c>
      <c r="F116" s="1227" t="s">
        <v>123</v>
      </c>
      <c r="G116" s="1227" t="s">
        <v>2146</v>
      </c>
      <c r="H116" s="1227" t="s">
        <v>993</v>
      </c>
      <c r="I116" s="1227" t="s">
        <v>2156</v>
      </c>
      <c r="J116" s="1227" t="s">
        <v>1855</v>
      </c>
      <c r="K116" s="1227" t="s">
        <v>993</v>
      </c>
      <c r="L116" s="1227" t="s">
        <v>993</v>
      </c>
      <c r="N116" s="1227" t="s">
        <v>1899</v>
      </c>
      <c r="O116" s="1227" t="s">
        <v>1900</v>
      </c>
    </row>
    <row r="117" spans="1:15">
      <c r="A117" s="1226">
        <v>1143422773</v>
      </c>
      <c r="D117" s="1227" t="s">
        <v>2157</v>
      </c>
      <c r="E117" s="1227" t="s">
        <v>2158</v>
      </c>
      <c r="F117" s="1227" t="s">
        <v>137</v>
      </c>
      <c r="G117" s="1227" t="s">
        <v>1879</v>
      </c>
      <c r="H117" s="1227" t="s">
        <v>991</v>
      </c>
      <c r="I117" s="1227" t="s">
        <v>2158</v>
      </c>
      <c r="J117" s="1227" t="s">
        <v>1881</v>
      </c>
      <c r="K117" s="1227" t="s">
        <v>991</v>
      </c>
      <c r="L117" s="1227" t="s">
        <v>991</v>
      </c>
      <c r="N117" s="1227" t="s">
        <v>1882</v>
      </c>
      <c r="O117" s="1227" t="s">
        <v>1909</v>
      </c>
    </row>
    <row r="118" spans="1:15">
      <c r="A118" s="1226">
        <v>1142320242</v>
      </c>
      <c r="D118" s="1227" t="s">
        <v>2159</v>
      </c>
      <c r="E118" s="1227" t="s">
        <v>2160</v>
      </c>
      <c r="F118" s="1227" t="s">
        <v>137</v>
      </c>
      <c r="G118" s="1227" t="s">
        <v>1879</v>
      </c>
      <c r="H118" s="1227" t="s">
        <v>991</v>
      </c>
      <c r="I118" s="1227" t="s">
        <v>2160</v>
      </c>
      <c r="J118" s="1227" t="s">
        <v>1881</v>
      </c>
      <c r="K118" s="1227" t="s">
        <v>991</v>
      </c>
      <c r="L118" s="1227" t="s">
        <v>991</v>
      </c>
      <c r="N118" s="1227" t="s">
        <v>1882</v>
      </c>
      <c r="O118" s="1227" t="s">
        <v>1883</v>
      </c>
    </row>
    <row r="119" spans="1:15">
      <c r="A119" s="1226">
        <v>1142177238</v>
      </c>
      <c r="D119" s="1227" t="s">
        <v>2161</v>
      </c>
      <c r="E119" s="1227" t="s">
        <v>2162</v>
      </c>
      <c r="F119" s="1227" t="s">
        <v>102</v>
      </c>
      <c r="G119" s="1227" t="s">
        <v>1855</v>
      </c>
      <c r="H119" s="1227" t="s">
        <v>1895</v>
      </c>
      <c r="I119" s="1227" t="s">
        <v>2162</v>
      </c>
      <c r="J119" s="1227" t="s">
        <v>1897</v>
      </c>
      <c r="K119" s="1227" t="s">
        <v>1898</v>
      </c>
      <c r="L119" s="1227" t="s">
        <v>1895</v>
      </c>
      <c r="N119" s="1227" t="s">
        <v>1899</v>
      </c>
      <c r="O119" s="1227" t="s">
        <v>1900</v>
      </c>
    </row>
    <row r="120" spans="1:15">
      <c r="A120" s="1226">
        <v>1161878013</v>
      </c>
      <c r="D120" s="1227" t="s">
        <v>2163</v>
      </c>
      <c r="E120" s="1227" t="s">
        <v>2164</v>
      </c>
      <c r="F120" s="1227" t="s">
        <v>123</v>
      </c>
      <c r="G120" s="1227" t="s">
        <v>1855</v>
      </c>
      <c r="H120" s="1227" t="s">
        <v>1895</v>
      </c>
      <c r="I120" s="1227" t="s">
        <v>2164</v>
      </c>
      <c r="J120" s="1227" t="s">
        <v>1897</v>
      </c>
      <c r="K120" s="1227" t="s">
        <v>1898</v>
      </c>
      <c r="L120" s="1227" t="s">
        <v>1895</v>
      </c>
      <c r="N120" s="1227" t="s">
        <v>1882</v>
      </c>
      <c r="O120" s="1227" t="s">
        <v>1893</v>
      </c>
    </row>
    <row r="121" spans="1:15">
      <c r="A121" s="1226">
        <v>1142243139</v>
      </c>
      <c r="D121" s="1227" t="s">
        <v>2165</v>
      </c>
      <c r="E121" s="1227" t="s">
        <v>2166</v>
      </c>
      <c r="F121" s="1227" t="s">
        <v>137</v>
      </c>
      <c r="G121" s="1227" t="s">
        <v>1879</v>
      </c>
      <c r="H121" s="1227" t="s">
        <v>991</v>
      </c>
      <c r="I121" s="1227" t="s">
        <v>2166</v>
      </c>
      <c r="J121" s="1227" t="s">
        <v>1881</v>
      </c>
      <c r="K121" s="1227" t="s">
        <v>991</v>
      </c>
      <c r="L121" s="1227" t="s">
        <v>991</v>
      </c>
      <c r="N121" s="1227" t="s">
        <v>1882</v>
      </c>
      <c r="O121" s="1227" t="s">
        <v>1883</v>
      </c>
    </row>
    <row r="122" spans="1:15">
      <c r="A122" s="1226">
        <v>1142172528</v>
      </c>
      <c r="D122" s="1227" t="s">
        <v>2167</v>
      </c>
      <c r="E122" s="1227" t="s">
        <v>2168</v>
      </c>
      <c r="F122" s="1227" t="s">
        <v>123</v>
      </c>
      <c r="G122" s="1227" t="s">
        <v>1890</v>
      </c>
      <c r="H122" s="1227" t="s">
        <v>151</v>
      </c>
      <c r="I122" s="1227" t="s">
        <v>2168</v>
      </c>
      <c r="J122" s="1227" t="s">
        <v>1892</v>
      </c>
      <c r="K122" s="1227" t="s">
        <v>151</v>
      </c>
      <c r="L122" s="1227" t="s">
        <v>151</v>
      </c>
      <c r="N122" s="1227" t="s">
        <v>1899</v>
      </c>
      <c r="O122" s="1227" t="s">
        <v>1900</v>
      </c>
    </row>
    <row r="123" spans="1:15">
      <c r="A123" s="1226">
        <v>1162363528</v>
      </c>
      <c r="D123" s="1227" t="s">
        <v>2169</v>
      </c>
      <c r="E123" s="1227" t="s">
        <v>2170</v>
      </c>
      <c r="F123" s="1227" t="s">
        <v>138</v>
      </c>
      <c r="G123" s="1227" t="s">
        <v>1885</v>
      </c>
      <c r="H123" s="1227" t="s">
        <v>1008</v>
      </c>
      <c r="I123" s="1227" t="s">
        <v>2170</v>
      </c>
      <c r="J123" s="1227" t="s">
        <v>1881</v>
      </c>
      <c r="K123" s="1227" t="s">
        <v>1887</v>
      </c>
      <c r="L123" s="1227" t="s">
        <v>1008</v>
      </c>
      <c r="N123" s="1227" t="s">
        <v>1882</v>
      </c>
      <c r="O123" s="1227" t="s">
        <v>1927</v>
      </c>
    </row>
    <row r="124" spans="1:15">
      <c r="A124" s="1226">
        <v>1143913094</v>
      </c>
      <c r="D124" s="1227" t="s">
        <v>2171</v>
      </c>
      <c r="E124" s="1227" t="s">
        <v>2172</v>
      </c>
      <c r="F124" s="1227" t="s">
        <v>138</v>
      </c>
      <c r="G124" s="1227" t="s">
        <v>1885</v>
      </c>
      <c r="H124" s="1227" t="s">
        <v>1008</v>
      </c>
      <c r="I124" s="1227" t="s">
        <v>2172</v>
      </c>
      <c r="J124" s="1227" t="s">
        <v>1881</v>
      </c>
      <c r="K124" s="1227" t="s">
        <v>1887</v>
      </c>
      <c r="L124" s="1227" t="s">
        <v>1008</v>
      </c>
      <c r="N124" s="1227" t="s">
        <v>1882</v>
      </c>
      <c r="O124" s="1227" t="s">
        <v>1888</v>
      </c>
    </row>
    <row r="125" spans="1:15">
      <c r="A125" s="1226">
        <v>1143601228</v>
      </c>
      <c r="D125" s="1227" t="s">
        <v>2173</v>
      </c>
      <c r="E125" s="1227" t="s">
        <v>2174</v>
      </c>
      <c r="F125" s="1227" t="s">
        <v>138</v>
      </c>
      <c r="G125" s="1227" t="s">
        <v>1885</v>
      </c>
      <c r="H125" s="1227" t="s">
        <v>1008</v>
      </c>
      <c r="I125" s="1227" t="s">
        <v>2174</v>
      </c>
      <c r="J125" s="1227" t="s">
        <v>1881</v>
      </c>
      <c r="K125" s="1227" t="s">
        <v>1887</v>
      </c>
      <c r="L125" s="1227" t="s">
        <v>1008</v>
      </c>
      <c r="N125" s="1227" t="s">
        <v>1882</v>
      </c>
      <c r="O125" s="1227" t="s">
        <v>1888</v>
      </c>
    </row>
    <row r="126" spans="1:15">
      <c r="A126" s="1226">
        <v>1173940512</v>
      </c>
      <c r="D126" s="1227" t="s">
        <v>2175</v>
      </c>
      <c r="E126" s="1227" t="s">
        <v>2176</v>
      </c>
      <c r="F126" s="1227" t="s">
        <v>138</v>
      </c>
      <c r="G126" s="1227" t="s">
        <v>1885</v>
      </c>
      <c r="H126" s="1227" t="s">
        <v>1008</v>
      </c>
      <c r="I126" s="1227" t="s">
        <v>2176</v>
      </c>
      <c r="J126" s="1227" t="s">
        <v>1881</v>
      </c>
      <c r="K126" s="1227" t="s">
        <v>1887</v>
      </c>
      <c r="L126" s="1227" t="s">
        <v>1008</v>
      </c>
      <c r="N126" s="1227" t="s">
        <v>1882</v>
      </c>
      <c r="O126" s="1227" t="s">
        <v>1888</v>
      </c>
    </row>
    <row r="127" spans="1:15">
      <c r="A127" s="1226">
        <v>1160353166</v>
      </c>
      <c r="D127" s="1227" t="s">
        <v>2177</v>
      </c>
      <c r="E127" s="1227" t="s">
        <v>2178</v>
      </c>
      <c r="F127" s="1227" t="s">
        <v>138</v>
      </c>
      <c r="G127" s="1227" t="s">
        <v>1885</v>
      </c>
      <c r="H127" s="1227" t="s">
        <v>1008</v>
      </c>
      <c r="I127" s="1227" t="s">
        <v>2178</v>
      </c>
      <c r="J127" s="1227" t="s">
        <v>1881</v>
      </c>
      <c r="K127" s="1227" t="s">
        <v>1887</v>
      </c>
      <c r="L127" s="1227" t="s">
        <v>1008</v>
      </c>
      <c r="N127" s="1227" t="s">
        <v>1899</v>
      </c>
      <c r="O127" s="1227" t="s">
        <v>1924</v>
      </c>
    </row>
    <row r="128" spans="1:15">
      <c r="A128" s="1226">
        <v>1166429937</v>
      </c>
      <c r="D128" s="1227" t="s">
        <v>2179</v>
      </c>
      <c r="E128" s="1227" t="s">
        <v>2180</v>
      </c>
      <c r="F128" s="1227" t="s">
        <v>138</v>
      </c>
      <c r="G128" s="1227" t="s">
        <v>1885</v>
      </c>
      <c r="H128" s="1227" t="s">
        <v>1008</v>
      </c>
      <c r="I128" s="1227" t="s">
        <v>2180</v>
      </c>
      <c r="J128" s="1227" t="s">
        <v>1881</v>
      </c>
      <c r="K128" s="1227" t="s">
        <v>1887</v>
      </c>
      <c r="L128" s="1227" t="s">
        <v>1008</v>
      </c>
      <c r="N128" s="1227" t="s">
        <v>1882</v>
      </c>
      <c r="O128" s="1227" t="s">
        <v>1927</v>
      </c>
    </row>
    <row r="129" spans="1:15">
      <c r="A129" s="1226">
        <v>1142335232</v>
      </c>
      <c r="D129" s="1227" t="s">
        <v>2181</v>
      </c>
      <c r="E129" s="1227" t="s">
        <v>2182</v>
      </c>
      <c r="F129" s="1227" t="s">
        <v>138</v>
      </c>
      <c r="G129" s="1227" t="s">
        <v>1885</v>
      </c>
      <c r="H129" s="1227" t="s">
        <v>1008</v>
      </c>
      <c r="I129" s="1227" t="s">
        <v>2182</v>
      </c>
      <c r="J129" s="1227" t="s">
        <v>1881</v>
      </c>
      <c r="K129" s="1227" t="s">
        <v>1887</v>
      </c>
      <c r="L129" s="1227" t="s">
        <v>1008</v>
      </c>
      <c r="N129" s="1227" t="s">
        <v>1882</v>
      </c>
      <c r="O129" s="1227" t="s">
        <v>1927</v>
      </c>
    </row>
    <row r="130" spans="1:15">
      <c r="A130" s="1226">
        <v>1149093834</v>
      </c>
      <c r="D130" s="1227" t="s">
        <v>2183</v>
      </c>
      <c r="E130" s="1227" t="s">
        <v>2184</v>
      </c>
      <c r="F130" s="1227" t="s">
        <v>138</v>
      </c>
      <c r="G130" s="1227" t="s">
        <v>1885</v>
      </c>
      <c r="H130" s="1227" t="s">
        <v>1008</v>
      </c>
      <c r="I130" s="1227" t="s">
        <v>2184</v>
      </c>
      <c r="J130" s="1227" t="s">
        <v>1881</v>
      </c>
      <c r="K130" s="1227" t="s">
        <v>1887</v>
      </c>
      <c r="L130" s="1227" t="s">
        <v>1008</v>
      </c>
      <c r="N130" s="1227" t="s">
        <v>1899</v>
      </c>
      <c r="O130" s="1227" t="s">
        <v>1924</v>
      </c>
    </row>
    <row r="131" spans="1:15">
      <c r="A131" s="1226">
        <v>1142292623</v>
      </c>
      <c r="D131" s="1227" t="s">
        <v>2185</v>
      </c>
      <c r="E131" s="1227" t="s">
        <v>2186</v>
      </c>
      <c r="F131" s="1227" t="s">
        <v>127</v>
      </c>
      <c r="G131" s="1227" t="s">
        <v>1855</v>
      </c>
      <c r="H131" s="1227" t="s">
        <v>1895</v>
      </c>
      <c r="I131" s="1227" t="s">
        <v>2186</v>
      </c>
      <c r="J131" s="1227" t="s">
        <v>1897</v>
      </c>
      <c r="K131" s="1227" t="s">
        <v>1898</v>
      </c>
      <c r="L131" s="1227" t="s">
        <v>1895</v>
      </c>
      <c r="N131" s="1227" t="s">
        <v>1882</v>
      </c>
      <c r="O131" s="1227" t="s">
        <v>1893</v>
      </c>
    </row>
    <row r="132" spans="1:15">
      <c r="A132" s="1226">
        <v>1143124411</v>
      </c>
      <c r="D132" s="1227" t="s">
        <v>2187</v>
      </c>
      <c r="E132" s="1227" t="s">
        <v>2188</v>
      </c>
      <c r="F132" s="1227" t="s">
        <v>136</v>
      </c>
      <c r="G132" s="1227" t="s">
        <v>1902</v>
      </c>
      <c r="H132" s="1227" t="s">
        <v>122</v>
      </c>
      <c r="I132" s="1227" t="s">
        <v>2188</v>
      </c>
      <c r="J132" s="1227" t="s">
        <v>1904</v>
      </c>
      <c r="K132" s="1227" t="s">
        <v>122</v>
      </c>
      <c r="L132" s="1227" t="s">
        <v>122</v>
      </c>
      <c r="N132" s="1227" t="s">
        <v>1882</v>
      </c>
      <c r="O132" s="1227" t="s">
        <v>1905</v>
      </c>
    </row>
    <row r="133" spans="1:15">
      <c r="A133" s="1226">
        <v>1147155916</v>
      </c>
      <c r="D133" s="1227" t="s">
        <v>2189</v>
      </c>
      <c r="E133" s="1227" t="s">
        <v>2190</v>
      </c>
      <c r="F133" s="1227" t="s">
        <v>101</v>
      </c>
      <c r="G133" s="1227" t="s">
        <v>1890</v>
      </c>
      <c r="H133" s="1227" t="s">
        <v>150</v>
      </c>
      <c r="I133" s="1227" t="s">
        <v>2190</v>
      </c>
      <c r="J133" s="1227" t="s">
        <v>2102</v>
      </c>
      <c r="K133" s="1227" t="s">
        <v>150</v>
      </c>
      <c r="L133" s="1227" t="s">
        <v>150</v>
      </c>
      <c r="N133" s="1227" t="s">
        <v>1899</v>
      </c>
      <c r="O133" s="1227" t="s">
        <v>1900</v>
      </c>
    </row>
    <row r="134" spans="1:15">
      <c r="A134" s="1226">
        <v>1163146203</v>
      </c>
      <c r="D134" s="1227" t="s">
        <v>2191</v>
      </c>
      <c r="E134" s="1227" t="s">
        <v>2192</v>
      </c>
      <c r="F134" s="1227" t="s">
        <v>138</v>
      </c>
      <c r="G134" s="1227" t="s">
        <v>1890</v>
      </c>
      <c r="H134" s="1227" t="s">
        <v>150</v>
      </c>
      <c r="I134" s="1227" t="s">
        <v>2192</v>
      </c>
      <c r="J134" s="1227" t="s">
        <v>2102</v>
      </c>
      <c r="K134" s="1227" t="s">
        <v>150</v>
      </c>
      <c r="L134" s="1227" t="s">
        <v>150</v>
      </c>
      <c r="N134" s="1227" t="s">
        <v>1899</v>
      </c>
      <c r="O134" s="1227" t="s">
        <v>1946</v>
      </c>
    </row>
    <row r="135" spans="1:15">
      <c r="A135" s="1226">
        <v>1144140135</v>
      </c>
      <c r="D135" s="1227" t="s">
        <v>2193</v>
      </c>
      <c r="E135" s="1227" t="s">
        <v>2194</v>
      </c>
      <c r="F135" s="1227" t="s">
        <v>137</v>
      </c>
      <c r="G135" s="1227" t="s">
        <v>1879</v>
      </c>
      <c r="H135" s="1227" t="s">
        <v>992</v>
      </c>
      <c r="I135" s="1227" t="s">
        <v>2194</v>
      </c>
      <c r="J135" s="1227" t="s">
        <v>1908</v>
      </c>
      <c r="K135" s="1227" t="s">
        <v>992</v>
      </c>
      <c r="L135" s="1227" t="s">
        <v>992</v>
      </c>
      <c r="N135" s="1227" t="s">
        <v>1899</v>
      </c>
      <c r="O135" s="1227" t="s">
        <v>1900</v>
      </c>
    </row>
    <row r="136" spans="1:15">
      <c r="A136" s="1226">
        <v>1164502909</v>
      </c>
      <c r="D136" s="1227" t="s">
        <v>2195</v>
      </c>
      <c r="E136" s="1227" t="s">
        <v>2196</v>
      </c>
      <c r="F136" s="1227" t="s">
        <v>131</v>
      </c>
      <c r="G136" s="1227" t="s">
        <v>1855</v>
      </c>
      <c r="H136" s="1227" t="s">
        <v>1895</v>
      </c>
      <c r="I136" s="1227" t="s">
        <v>2196</v>
      </c>
      <c r="J136" s="1227" t="s">
        <v>1897</v>
      </c>
      <c r="K136" s="1227" t="s">
        <v>1898</v>
      </c>
      <c r="L136" s="1227" t="s">
        <v>1895</v>
      </c>
      <c r="N136" s="1227" t="s">
        <v>1882</v>
      </c>
      <c r="O136" s="1227" t="s">
        <v>1978</v>
      </c>
    </row>
    <row r="137" spans="1:15">
      <c r="A137" s="1226">
        <v>1147049291</v>
      </c>
      <c r="D137" s="1227" t="s">
        <v>2197</v>
      </c>
      <c r="E137" s="1227" t="s">
        <v>2198</v>
      </c>
      <c r="F137" s="1227" t="s">
        <v>131</v>
      </c>
      <c r="G137" s="1227" t="s">
        <v>1855</v>
      </c>
      <c r="H137" s="1227" t="s">
        <v>1895</v>
      </c>
      <c r="I137" s="1227" t="s">
        <v>2198</v>
      </c>
      <c r="J137" s="1227" t="s">
        <v>1897</v>
      </c>
      <c r="K137" s="1227" t="s">
        <v>1898</v>
      </c>
      <c r="L137" s="1227" t="s">
        <v>1895</v>
      </c>
      <c r="N137" s="1227" t="s">
        <v>1899</v>
      </c>
      <c r="O137" s="1227" t="s">
        <v>2069</v>
      </c>
    </row>
    <row r="138" spans="1:15">
      <c r="A138" s="1226">
        <v>1160599347</v>
      </c>
      <c r="D138" s="1227" t="s">
        <v>2199</v>
      </c>
      <c r="E138" s="1227" t="s">
        <v>2200</v>
      </c>
      <c r="F138" s="1227" t="s">
        <v>131</v>
      </c>
      <c r="G138" s="1227" t="s">
        <v>1855</v>
      </c>
      <c r="H138" s="1227" t="s">
        <v>1895</v>
      </c>
      <c r="I138" s="1227" t="s">
        <v>2200</v>
      </c>
      <c r="J138" s="1227" t="s">
        <v>1897</v>
      </c>
      <c r="K138" s="1227" t="s">
        <v>1898</v>
      </c>
      <c r="L138" s="1227" t="s">
        <v>1895</v>
      </c>
      <c r="N138" s="1227" t="s">
        <v>1899</v>
      </c>
      <c r="O138" s="1227" t="s">
        <v>2069</v>
      </c>
    </row>
    <row r="139" spans="1:15">
      <c r="A139" s="1226">
        <v>1171994925</v>
      </c>
      <c r="D139" s="1227" t="s">
        <v>2201</v>
      </c>
      <c r="E139" s="1227" t="s">
        <v>2202</v>
      </c>
      <c r="F139" s="1227" t="s">
        <v>138</v>
      </c>
      <c r="G139" s="1227" t="s">
        <v>1885</v>
      </c>
      <c r="H139" s="1227" t="s">
        <v>1008</v>
      </c>
      <c r="I139" s="1227" t="s">
        <v>2202</v>
      </c>
      <c r="J139" s="1227" t="s">
        <v>1881</v>
      </c>
      <c r="K139" s="1227" t="s">
        <v>1887</v>
      </c>
      <c r="L139" s="1227" t="s">
        <v>1008</v>
      </c>
      <c r="N139" s="1227" t="s">
        <v>1882</v>
      </c>
      <c r="O139" s="1227" t="s">
        <v>1927</v>
      </c>
    </row>
    <row r="140" spans="1:15">
      <c r="A140" s="1226">
        <v>1141043274</v>
      </c>
      <c r="D140" s="1227" t="s">
        <v>2203</v>
      </c>
      <c r="E140" s="1227" t="s">
        <v>2204</v>
      </c>
      <c r="F140" s="1227" t="s">
        <v>127</v>
      </c>
      <c r="G140" s="1227" t="s">
        <v>1855</v>
      </c>
      <c r="H140" s="1227" t="s">
        <v>1953</v>
      </c>
      <c r="I140" s="1227" t="s">
        <v>2204</v>
      </c>
      <c r="J140" s="1227" t="s">
        <v>1954</v>
      </c>
      <c r="K140" s="1227" t="s">
        <v>1955</v>
      </c>
      <c r="L140" s="1227" t="s">
        <v>1953</v>
      </c>
      <c r="N140" s="1227" t="s">
        <v>1882</v>
      </c>
      <c r="O140" s="1227" t="s">
        <v>2019</v>
      </c>
    </row>
    <row r="141" spans="1:15">
      <c r="A141" s="1226">
        <v>1147435029</v>
      </c>
      <c r="D141" s="1227" t="s">
        <v>2205</v>
      </c>
      <c r="E141" s="1227" t="s">
        <v>2206</v>
      </c>
      <c r="F141" s="1227" t="s">
        <v>127</v>
      </c>
      <c r="G141" s="1227" t="s">
        <v>1885</v>
      </c>
      <c r="H141" s="1227" t="s">
        <v>1008</v>
      </c>
      <c r="I141" s="1227" t="s">
        <v>2206</v>
      </c>
      <c r="J141" s="1227" t="s">
        <v>1881</v>
      </c>
      <c r="K141" s="1227" t="s">
        <v>1887</v>
      </c>
      <c r="L141" s="1227" t="s">
        <v>1008</v>
      </c>
      <c r="N141" s="1227" t="s">
        <v>1899</v>
      </c>
      <c r="O141" s="1227" t="s">
        <v>1924</v>
      </c>
    </row>
    <row r="142" spans="1:15">
      <c r="A142" s="1226">
        <v>1143615863</v>
      </c>
      <c r="D142" s="1227" t="s">
        <v>2207</v>
      </c>
      <c r="E142" s="1227" t="s">
        <v>2208</v>
      </c>
      <c r="F142" s="1227" t="s">
        <v>137</v>
      </c>
      <c r="G142" s="1227" t="s">
        <v>1879</v>
      </c>
      <c r="H142" s="1227" t="s">
        <v>993</v>
      </c>
      <c r="I142" s="1227" t="s">
        <v>2208</v>
      </c>
      <c r="J142" s="1227" t="s">
        <v>1855</v>
      </c>
      <c r="K142" s="1227" t="s">
        <v>1951</v>
      </c>
      <c r="L142" s="1227" t="s">
        <v>993</v>
      </c>
      <c r="N142" s="1227" t="s">
        <v>1899</v>
      </c>
      <c r="O142" s="1227" t="s">
        <v>1900</v>
      </c>
    </row>
    <row r="143" spans="1:15">
      <c r="A143" s="1226">
        <v>1142564609</v>
      </c>
      <c r="D143" s="1227" t="s">
        <v>2209</v>
      </c>
      <c r="E143" s="1227" t="s">
        <v>2210</v>
      </c>
      <c r="F143" s="1227" t="s">
        <v>137</v>
      </c>
      <c r="G143" s="1227" t="s">
        <v>1879</v>
      </c>
      <c r="H143" s="1227" t="s">
        <v>2008</v>
      </c>
      <c r="I143" s="1227" t="s">
        <v>2210</v>
      </c>
      <c r="J143" s="1227" t="s">
        <v>2010</v>
      </c>
      <c r="K143" s="1227" t="s">
        <v>2008</v>
      </c>
      <c r="L143" s="1227" t="s">
        <v>2008</v>
      </c>
      <c r="N143" s="1227" t="s">
        <v>1882</v>
      </c>
      <c r="O143" s="1227" t="s">
        <v>1909</v>
      </c>
    </row>
    <row r="144" spans="1:15">
      <c r="A144" s="1226">
        <v>1144126654</v>
      </c>
      <c r="D144" s="1227" t="s">
        <v>2211</v>
      </c>
      <c r="E144" s="1227" t="s">
        <v>2212</v>
      </c>
      <c r="F144" s="1227" t="s">
        <v>127</v>
      </c>
      <c r="G144" s="1227" t="s">
        <v>1890</v>
      </c>
      <c r="H144" s="1227" t="s">
        <v>151</v>
      </c>
      <c r="I144" s="1227" t="s">
        <v>2212</v>
      </c>
      <c r="J144" s="1227" t="s">
        <v>1892</v>
      </c>
      <c r="K144" s="1227" t="s">
        <v>151</v>
      </c>
      <c r="L144" s="1227" t="s">
        <v>151</v>
      </c>
      <c r="N144" s="1227" t="s">
        <v>1899</v>
      </c>
      <c r="O144" s="1227" t="s">
        <v>1946</v>
      </c>
    </row>
    <row r="145" spans="1:15">
      <c r="A145" s="1226">
        <v>1143530039</v>
      </c>
      <c r="D145" s="1227" t="s">
        <v>2213</v>
      </c>
      <c r="E145" s="1227" t="s">
        <v>2214</v>
      </c>
      <c r="F145" s="1227" t="s">
        <v>131</v>
      </c>
      <c r="G145" s="1227" t="s">
        <v>1867</v>
      </c>
      <c r="H145" s="1227" t="s">
        <v>35</v>
      </c>
      <c r="I145" s="1227" t="s">
        <v>2214</v>
      </c>
      <c r="J145" s="1227" t="s">
        <v>1994</v>
      </c>
      <c r="K145" s="1227" t="s">
        <v>1995</v>
      </c>
      <c r="L145" s="1227" t="s">
        <v>35</v>
      </c>
      <c r="N145" s="1227" t="s">
        <v>1882</v>
      </c>
      <c r="O145" s="1227" t="s">
        <v>1905</v>
      </c>
    </row>
    <row r="146" spans="1:15">
      <c r="A146" s="1226">
        <v>1148623821</v>
      </c>
      <c r="D146" s="1227" t="s">
        <v>2215</v>
      </c>
      <c r="E146" s="1227" t="s">
        <v>2216</v>
      </c>
      <c r="F146" s="1227" t="s">
        <v>137</v>
      </c>
      <c r="G146" s="1227" t="s">
        <v>1879</v>
      </c>
      <c r="H146" s="1227" t="s">
        <v>35</v>
      </c>
      <c r="I146" s="1227" t="s">
        <v>2216</v>
      </c>
      <c r="J146" s="1227" t="s">
        <v>1867</v>
      </c>
      <c r="K146" s="1227" t="s">
        <v>35</v>
      </c>
      <c r="L146" s="1227" t="s">
        <v>35</v>
      </c>
      <c r="N146" s="1227" t="s">
        <v>1882</v>
      </c>
      <c r="O146" s="1227" t="s">
        <v>1909</v>
      </c>
    </row>
    <row r="147" spans="1:15">
      <c r="A147" s="1226">
        <v>1146372926</v>
      </c>
      <c r="D147" s="1227" t="s">
        <v>2217</v>
      </c>
      <c r="E147" s="1227" t="s">
        <v>2218</v>
      </c>
      <c r="F147" s="1227" t="s">
        <v>131</v>
      </c>
      <c r="G147" s="1227" t="s">
        <v>1867</v>
      </c>
      <c r="H147" s="1227" t="s">
        <v>35</v>
      </c>
      <c r="I147" s="1227" t="s">
        <v>2218</v>
      </c>
      <c r="J147" s="1227" t="s">
        <v>1994</v>
      </c>
      <c r="K147" s="1227" t="s">
        <v>1995</v>
      </c>
      <c r="L147" s="1227" t="s">
        <v>35</v>
      </c>
      <c r="N147" s="1227" t="s">
        <v>1882</v>
      </c>
      <c r="O147" s="1227" t="s">
        <v>1905</v>
      </c>
    </row>
    <row r="148" spans="1:15">
      <c r="A148" s="1226">
        <v>1144339562</v>
      </c>
      <c r="D148" s="1227" t="s">
        <v>2219</v>
      </c>
      <c r="E148" s="1227" t="s">
        <v>2220</v>
      </c>
      <c r="F148" s="1227" t="s">
        <v>123</v>
      </c>
      <c r="G148" s="1227" t="s">
        <v>1867</v>
      </c>
      <c r="H148" s="1227" t="s">
        <v>35</v>
      </c>
      <c r="I148" s="1227" t="s">
        <v>2220</v>
      </c>
      <c r="J148" s="1227" t="s">
        <v>1994</v>
      </c>
      <c r="K148" s="1227" t="s">
        <v>1995</v>
      </c>
      <c r="L148" s="1227" t="s">
        <v>35</v>
      </c>
      <c r="N148" s="1227" t="s">
        <v>1882</v>
      </c>
      <c r="O148" s="1227" t="s">
        <v>1927</v>
      </c>
    </row>
    <row r="149" spans="1:15">
      <c r="A149" s="1226">
        <v>1166773573</v>
      </c>
      <c r="D149" s="1227" t="s">
        <v>2221</v>
      </c>
      <c r="E149" s="1227" t="s">
        <v>2222</v>
      </c>
      <c r="F149" s="1227" t="s">
        <v>131</v>
      </c>
      <c r="G149" s="1227" t="s">
        <v>1867</v>
      </c>
      <c r="H149" s="1227" t="s">
        <v>35</v>
      </c>
      <c r="I149" s="1227" t="s">
        <v>2222</v>
      </c>
      <c r="J149" s="1227" t="s">
        <v>1994</v>
      </c>
      <c r="K149" s="1227" t="s">
        <v>1995</v>
      </c>
      <c r="L149" s="1227" t="s">
        <v>35</v>
      </c>
      <c r="N149" s="1227" t="s">
        <v>1899</v>
      </c>
      <c r="O149" s="1227" t="s">
        <v>1924</v>
      </c>
    </row>
    <row r="150" spans="1:15">
      <c r="A150" s="1226">
        <v>1144129492</v>
      </c>
      <c r="D150" s="1227" t="s">
        <v>2223</v>
      </c>
      <c r="E150" s="1227" t="s">
        <v>2224</v>
      </c>
      <c r="F150" s="1227" t="s">
        <v>134</v>
      </c>
      <c r="G150" s="1227" t="s">
        <v>1990</v>
      </c>
      <c r="H150" s="1227" t="s">
        <v>35</v>
      </c>
      <c r="I150" s="1227" t="s">
        <v>2224</v>
      </c>
      <c r="J150" s="1227" t="s">
        <v>1867</v>
      </c>
      <c r="K150" s="1227" t="s">
        <v>35</v>
      </c>
      <c r="L150" s="1227" t="s">
        <v>35</v>
      </c>
      <c r="N150" s="1227" t="s">
        <v>1882</v>
      </c>
      <c r="O150" s="1227" t="s">
        <v>1905</v>
      </c>
    </row>
    <row r="151" spans="1:15">
      <c r="A151" s="1226">
        <v>1145440229</v>
      </c>
      <c r="D151" s="1227" t="s">
        <v>2225</v>
      </c>
      <c r="E151" s="1227" t="s">
        <v>2226</v>
      </c>
      <c r="F151" s="1227" t="s">
        <v>123</v>
      </c>
      <c r="G151" s="1227" t="s">
        <v>1867</v>
      </c>
      <c r="H151" s="1227" t="s">
        <v>35</v>
      </c>
      <c r="I151" s="1227" t="s">
        <v>2226</v>
      </c>
      <c r="J151" s="1227" t="s">
        <v>1994</v>
      </c>
      <c r="K151" s="1227" t="s">
        <v>1995</v>
      </c>
      <c r="L151" s="1227" t="s">
        <v>35</v>
      </c>
      <c r="N151" s="1227" t="s">
        <v>1882</v>
      </c>
      <c r="O151" s="1227" t="s">
        <v>1927</v>
      </c>
    </row>
    <row r="152" spans="1:15">
      <c r="A152" s="1226">
        <v>1145240090</v>
      </c>
      <c r="D152" s="1227" t="s">
        <v>2227</v>
      </c>
      <c r="E152" s="1227" t="s">
        <v>2228</v>
      </c>
      <c r="F152" s="1227" t="s">
        <v>136</v>
      </c>
      <c r="G152" s="1227" t="s">
        <v>1879</v>
      </c>
      <c r="H152" s="1227" t="s">
        <v>35</v>
      </c>
      <c r="I152" s="1227" t="s">
        <v>2228</v>
      </c>
      <c r="J152" s="1227" t="s">
        <v>1867</v>
      </c>
      <c r="K152" s="1227" t="s">
        <v>35</v>
      </c>
      <c r="L152" s="1227" t="s">
        <v>35</v>
      </c>
      <c r="N152" s="1227" t="s">
        <v>1882</v>
      </c>
      <c r="O152" s="1227" t="s">
        <v>1909</v>
      </c>
    </row>
    <row r="153" spans="1:15">
      <c r="A153" s="1226">
        <v>1162592555</v>
      </c>
      <c r="D153" s="1227" t="s">
        <v>2229</v>
      </c>
      <c r="E153" s="1227" t="s">
        <v>2230</v>
      </c>
      <c r="F153" s="1227" t="s">
        <v>134</v>
      </c>
      <c r="G153" s="1227" t="s">
        <v>1990</v>
      </c>
      <c r="H153" s="1227" t="s">
        <v>35</v>
      </c>
      <c r="I153" s="1227" t="s">
        <v>2230</v>
      </c>
      <c r="J153" s="1227" t="s">
        <v>1867</v>
      </c>
      <c r="K153" s="1227" t="s">
        <v>35</v>
      </c>
      <c r="L153" s="1227" t="s">
        <v>35</v>
      </c>
      <c r="N153" s="1227" t="s">
        <v>1882</v>
      </c>
      <c r="O153" s="1227" t="s">
        <v>1905</v>
      </c>
    </row>
    <row r="154" spans="1:15">
      <c r="A154" s="1226">
        <v>1143563865</v>
      </c>
      <c r="D154" s="1227" t="s">
        <v>2231</v>
      </c>
      <c r="E154" s="1227" t="s">
        <v>2232</v>
      </c>
      <c r="F154" s="1227" t="s">
        <v>131</v>
      </c>
      <c r="G154" s="1227" t="s">
        <v>1867</v>
      </c>
      <c r="H154" s="1227" t="s">
        <v>35</v>
      </c>
      <c r="I154" s="1227" t="s">
        <v>2232</v>
      </c>
      <c r="J154" s="1227" t="s">
        <v>1994</v>
      </c>
      <c r="K154" s="1227" t="s">
        <v>1995</v>
      </c>
      <c r="L154" s="1227" t="s">
        <v>35</v>
      </c>
      <c r="N154" s="1227" t="s">
        <v>1882</v>
      </c>
      <c r="O154" s="1227" t="s">
        <v>1905</v>
      </c>
    </row>
    <row r="155" spans="1:15">
      <c r="A155" s="1226">
        <v>1142773366</v>
      </c>
      <c r="D155" s="1227" t="s">
        <v>2233</v>
      </c>
      <c r="E155" s="1227" t="s">
        <v>2234</v>
      </c>
      <c r="F155" s="1227" t="s">
        <v>138</v>
      </c>
      <c r="G155" s="1227" t="s">
        <v>1867</v>
      </c>
      <c r="H155" s="1227" t="s">
        <v>35</v>
      </c>
      <c r="I155" s="1227" t="s">
        <v>2234</v>
      </c>
      <c r="J155" s="1227" t="s">
        <v>1994</v>
      </c>
      <c r="K155" s="1227" t="s">
        <v>1995</v>
      </c>
      <c r="L155" s="1227" t="s">
        <v>35</v>
      </c>
      <c r="N155" s="1227" t="s">
        <v>1899</v>
      </c>
      <c r="O155" s="1227" t="s">
        <v>2066</v>
      </c>
    </row>
    <row r="156" spans="1:15">
      <c r="A156" s="1226">
        <v>1162898564</v>
      </c>
      <c r="D156" s="1227" t="s">
        <v>2235</v>
      </c>
      <c r="E156" s="1227" t="s">
        <v>2236</v>
      </c>
      <c r="F156" s="1227" t="s">
        <v>131</v>
      </c>
      <c r="G156" s="1227" t="s">
        <v>1885</v>
      </c>
      <c r="H156" s="1227" t="s">
        <v>1009</v>
      </c>
      <c r="I156" s="1227" t="s">
        <v>2236</v>
      </c>
      <c r="J156" s="1227" t="s">
        <v>1964</v>
      </c>
      <c r="K156" s="1227" t="s">
        <v>1965</v>
      </c>
      <c r="L156" s="1227" t="s">
        <v>1009</v>
      </c>
      <c r="N156" s="1227" t="s">
        <v>1899</v>
      </c>
      <c r="O156" s="1227" t="s">
        <v>1924</v>
      </c>
    </row>
    <row r="157" spans="1:15">
      <c r="A157" s="1226">
        <v>1165699316</v>
      </c>
      <c r="D157" s="1227" t="s">
        <v>2237</v>
      </c>
      <c r="E157" s="1227" t="s">
        <v>583</v>
      </c>
      <c r="F157" s="1227" t="s">
        <v>123</v>
      </c>
      <c r="G157" s="1227" t="s">
        <v>1855</v>
      </c>
      <c r="H157" s="1227" t="s">
        <v>1895</v>
      </c>
      <c r="I157" s="1227" t="s">
        <v>583</v>
      </c>
      <c r="J157" s="1227" t="s">
        <v>1897</v>
      </c>
      <c r="K157" s="1227" t="s">
        <v>1898</v>
      </c>
      <c r="L157" s="1227" t="s">
        <v>1895</v>
      </c>
      <c r="N157" s="1227" t="s">
        <v>1882</v>
      </c>
      <c r="O157" s="1227" t="s">
        <v>1893</v>
      </c>
    </row>
    <row r="158" spans="1:15">
      <c r="A158" s="1226">
        <v>1144937076</v>
      </c>
      <c r="D158" s="1227" t="s">
        <v>2238</v>
      </c>
      <c r="E158" s="1227" t="s">
        <v>2239</v>
      </c>
      <c r="F158" s="1227" t="s">
        <v>123</v>
      </c>
      <c r="G158" s="1227" t="s">
        <v>1855</v>
      </c>
      <c r="H158" s="1227" t="s">
        <v>1895</v>
      </c>
      <c r="I158" s="1227" t="s">
        <v>2239</v>
      </c>
      <c r="J158" s="1227" t="s">
        <v>1897</v>
      </c>
      <c r="K158" s="1227" t="s">
        <v>1898</v>
      </c>
      <c r="L158" s="1227" t="s">
        <v>1895</v>
      </c>
      <c r="N158" s="1227" t="s">
        <v>1882</v>
      </c>
      <c r="O158" s="1227" t="s">
        <v>1893</v>
      </c>
    </row>
    <row r="159" spans="1:15">
      <c r="A159" s="1226">
        <v>1173566515</v>
      </c>
      <c r="D159" s="1227" t="s">
        <v>2240</v>
      </c>
      <c r="E159" s="1227" t="s">
        <v>963</v>
      </c>
      <c r="F159" s="1227" t="s">
        <v>137</v>
      </c>
      <c r="G159" s="1227" t="s">
        <v>1879</v>
      </c>
      <c r="H159" s="1227" t="s">
        <v>991</v>
      </c>
      <c r="I159" s="1227" t="s">
        <v>963</v>
      </c>
      <c r="J159" s="1227" t="s">
        <v>1881</v>
      </c>
      <c r="K159" s="1227" t="s">
        <v>991</v>
      </c>
      <c r="L159" s="1227" t="s">
        <v>991</v>
      </c>
      <c r="N159" s="1227" t="s">
        <v>1882</v>
      </c>
      <c r="O159" s="1227" t="s">
        <v>1909</v>
      </c>
    </row>
    <row r="160" spans="1:15">
      <c r="A160" s="1226">
        <v>1144146371</v>
      </c>
      <c r="D160" s="1227" t="s">
        <v>2241</v>
      </c>
      <c r="E160" s="1227" t="s">
        <v>2242</v>
      </c>
      <c r="F160" s="1227" t="s">
        <v>123</v>
      </c>
      <c r="G160" s="1227" t="s">
        <v>1890</v>
      </c>
      <c r="H160" s="1227" t="s">
        <v>151</v>
      </c>
      <c r="I160" s="1227" t="s">
        <v>2242</v>
      </c>
      <c r="J160" s="1227" t="s">
        <v>1892</v>
      </c>
      <c r="K160" s="1227" t="s">
        <v>151</v>
      </c>
      <c r="L160" s="1227" t="s">
        <v>151</v>
      </c>
      <c r="N160" s="1227" t="s">
        <v>1899</v>
      </c>
      <c r="O160" s="1227" t="s">
        <v>1900</v>
      </c>
    </row>
    <row r="161" spans="1:15">
      <c r="A161" s="1226">
        <v>1143244383</v>
      </c>
      <c r="D161" s="1227" t="s">
        <v>2243</v>
      </c>
      <c r="E161" s="1227" t="s">
        <v>2244</v>
      </c>
      <c r="F161" s="1227" t="s">
        <v>134</v>
      </c>
      <c r="G161" s="1227" t="s">
        <v>1990</v>
      </c>
      <c r="H161" s="1227" t="s">
        <v>35</v>
      </c>
      <c r="I161" s="1227" t="s">
        <v>2244</v>
      </c>
      <c r="J161" s="1227" t="s">
        <v>1867</v>
      </c>
      <c r="K161" s="1227" t="s">
        <v>35</v>
      </c>
      <c r="L161" s="1227" t="s">
        <v>35</v>
      </c>
      <c r="N161" s="1227" t="s">
        <v>1882</v>
      </c>
      <c r="O161" s="1227" t="s">
        <v>1905</v>
      </c>
    </row>
    <row r="162" spans="1:15">
      <c r="A162" s="1226">
        <v>1149921232</v>
      </c>
      <c r="D162" s="1227" t="s">
        <v>2245</v>
      </c>
      <c r="E162" s="1227" t="s">
        <v>2246</v>
      </c>
      <c r="F162" s="1227" t="s">
        <v>134</v>
      </c>
      <c r="G162" s="1227" t="s">
        <v>1990</v>
      </c>
      <c r="H162" s="1227" t="s">
        <v>35</v>
      </c>
      <c r="I162" s="1227" t="s">
        <v>2246</v>
      </c>
      <c r="J162" s="1227" t="s">
        <v>1867</v>
      </c>
      <c r="K162" s="1227" t="s">
        <v>35</v>
      </c>
      <c r="L162" s="1227" t="s">
        <v>35</v>
      </c>
      <c r="N162" s="1227" t="s">
        <v>1882</v>
      </c>
      <c r="O162" s="1227" t="s">
        <v>1905</v>
      </c>
    </row>
    <row r="163" spans="1:15">
      <c r="A163" s="1226">
        <v>1163564785</v>
      </c>
      <c r="D163" s="1227" t="s">
        <v>2247</v>
      </c>
      <c r="E163" s="1227" t="s">
        <v>2248</v>
      </c>
      <c r="F163" s="1227" t="s">
        <v>123</v>
      </c>
      <c r="G163" s="1227" t="s">
        <v>1855</v>
      </c>
      <c r="H163" s="1227" t="s">
        <v>1895</v>
      </c>
      <c r="I163" s="1227" t="s">
        <v>2248</v>
      </c>
      <c r="J163" s="1227" t="s">
        <v>1897</v>
      </c>
      <c r="K163" s="1227" t="s">
        <v>1898</v>
      </c>
      <c r="L163" s="1227" t="s">
        <v>1895</v>
      </c>
      <c r="N163" s="1227" t="s">
        <v>1882</v>
      </c>
      <c r="O163" s="1227" t="s">
        <v>1893</v>
      </c>
    </row>
    <row r="164" spans="1:15">
      <c r="A164" s="1226">
        <v>1144773513</v>
      </c>
      <c r="D164" s="1227" t="s">
        <v>2249</v>
      </c>
      <c r="E164" s="1227" t="s">
        <v>2250</v>
      </c>
      <c r="F164" s="1227" t="s">
        <v>137</v>
      </c>
      <c r="G164" s="1227" t="s">
        <v>1879</v>
      </c>
      <c r="H164" s="1227" t="s">
        <v>991</v>
      </c>
      <c r="I164" s="1227" t="s">
        <v>2250</v>
      </c>
      <c r="J164" s="1227" t="s">
        <v>1881</v>
      </c>
      <c r="K164" s="1227" t="s">
        <v>991</v>
      </c>
      <c r="L164" s="1227" t="s">
        <v>991</v>
      </c>
      <c r="N164" s="1227" t="s">
        <v>1882</v>
      </c>
      <c r="O164" s="1227" t="s">
        <v>1883</v>
      </c>
    </row>
    <row r="165" spans="1:15">
      <c r="A165" s="1226">
        <v>1144467827</v>
      </c>
      <c r="D165" s="1227" t="s">
        <v>2251</v>
      </c>
      <c r="E165" s="1227" t="s">
        <v>2252</v>
      </c>
      <c r="F165" s="1227" t="s">
        <v>137</v>
      </c>
      <c r="G165" s="1227" t="s">
        <v>1879</v>
      </c>
      <c r="H165" s="1227" t="s">
        <v>991</v>
      </c>
      <c r="I165" s="1227" t="s">
        <v>2252</v>
      </c>
      <c r="J165" s="1227" t="s">
        <v>1881</v>
      </c>
      <c r="K165" s="1227" t="s">
        <v>991</v>
      </c>
      <c r="L165" s="1227" t="s">
        <v>991</v>
      </c>
      <c r="N165" s="1227" t="s">
        <v>1882</v>
      </c>
      <c r="O165" s="1227" t="s">
        <v>1909</v>
      </c>
    </row>
    <row r="166" spans="1:15">
      <c r="A166" s="1226">
        <v>1142082875</v>
      </c>
      <c r="D166" s="1227" t="s">
        <v>2253</v>
      </c>
      <c r="E166" s="1227" t="s">
        <v>2254</v>
      </c>
      <c r="F166" s="1227" t="s">
        <v>137</v>
      </c>
      <c r="G166" s="1227" t="s">
        <v>1879</v>
      </c>
      <c r="H166" s="1227" t="s">
        <v>991</v>
      </c>
      <c r="I166" s="1227" t="s">
        <v>2254</v>
      </c>
      <c r="J166" s="1227" t="s">
        <v>1881</v>
      </c>
      <c r="K166" s="1227" t="s">
        <v>991</v>
      </c>
      <c r="L166" s="1227" t="s">
        <v>991</v>
      </c>
      <c r="N166" s="1227" t="s">
        <v>1882</v>
      </c>
      <c r="O166" s="1227" t="s">
        <v>1909</v>
      </c>
    </row>
    <row r="167" spans="1:15">
      <c r="A167" s="1226">
        <v>1142350264</v>
      </c>
      <c r="D167" s="1227" t="s">
        <v>2255</v>
      </c>
      <c r="E167" s="1227" t="s">
        <v>2256</v>
      </c>
      <c r="F167" s="1227" t="s">
        <v>127</v>
      </c>
      <c r="G167" s="1227" t="s">
        <v>1855</v>
      </c>
      <c r="H167" s="1227" t="s">
        <v>1895</v>
      </c>
      <c r="I167" s="1227" t="s">
        <v>2256</v>
      </c>
      <c r="J167" s="1227" t="s">
        <v>1897</v>
      </c>
      <c r="K167" s="1227" t="s">
        <v>1898</v>
      </c>
      <c r="L167" s="1227" t="s">
        <v>1895</v>
      </c>
      <c r="N167" s="1227" t="s">
        <v>1899</v>
      </c>
      <c r="O167" s="1227" t="s">
        <v>1946</v>
      </c>
    </row>
    <row r="168" spans="1:15">
      <c r="A168" s="1226">
        <v>1166049966</v>
      </c>
      <c r="D168" s="1227" t="s">
        <v>2257</v>
      </c>
      <c r="E168" s="1227" t="s">
        <v>2258</v>
      </c>
      <c r="F168" s="1227" t="s">
        <v>123</v>
      </c>
      <c r="G168" s="1227" t="s">
        <v>1855</v>
      </c>
      <c r="H168" s="1227" t="s">
        <v>1895</v>
      </c>
      <c r="I168" s="1227" t="s">
        <v>2258</v>
      </c>
      <c r="J168" s="1227" t="s">
        <v>1897</v>
      </c>
      <c r="K168" s="1227" t="s">
        <v>1898</v>
      </c>
      <c r="L168" s="1227" t="s">
        <v>1895</v>
      </c>
      <c r="N168" s="1227" t="s">
        <v>1882</v>
      </c>
      <c r="O168" s="1227" t="s">
        <v>1893</v>
      </c>
    </row>
    <row r="169" spans="1:15">
      <c r="A169" s="1226">
        <v>1143951557</v>
      </c>
      <c r="D169" s="1227" t="s">
        <v>2259</v>
      </c>
      <c r="E169" s="1227" t="s">
        <v>2260</v>
      </c>
      <c r="F169" s="1227" t="s">
        <v>233</v>
      </c>
      <c r="G169" s="1227" t="s">
        <v>1913</v>
      </c>
      <c r="H169" s="1227" t="s">
        <v>991</v>
      </c>
      <c r="I169" s="1227" t="s">
        <v>2260</v>
      </c>
      <c r="J169" s="1227" t="s">
        <v>1881</v>
      </c>
      <c r="K169" s="1227" t="s">
        <v>1930</v>
      </c>
      <c r="L169" s="1227" t="s">
        <v>991</v>
      </c>
      <c r="N169" s="1227" t="s">
        <v>1882</v>
      </c>
      <c r="O169" s="1227" t="s">
        <v>1883</v>
      </c>
    </row>
    <row r="170" spans="1:15">
      <c r="A170" s="1226">
        <v>1164744683</v>
      </c>
      <c r="D170" s="1227" t="s">
        <v>2261</v>
      </c>
      <c r="E170" s="1227" t="s">
        <v>2262</v>
      </c>
      <c r="F170" s="1227" t="s">
        <v>131</v>
      </c>
      <c r="G170" s="1227" t="s">
        <v>1885</v>
      </c>
      <c r="H170" s="1227" t="s">
        <v>1008</v>
      </c>
      <c r="I170" s="1227" t="s">
        <v>2262</v>
      </c>
      <c r="J170" s="1227" t="s">
        <v>1881</v>
      </c>
      <c r="K170" s="1227" t="s">
        <v>1887</v>
      </c>
      <c r="L170" s="1227" t="s">
        <v>1008</v>
      </c>
      <c r="N170" s="1227" t="s">
        <v>1899</v>
      </c>
      <c r="O170" s="1227" t="s">
        <v>1924</v>
      </c>
    </row>
    <row r="171" spans="1:15">
      <c r="A171" s="1226">
        <v>1163197974</v>
      </c>
      <c r="D171" s="1227" t="s">
        <v>2263</v>
      </c>
      <c r="E171" s="1227" t="s">
        <v>2264</v>
      </c>
      <c r="F171" s="1227" t="s">
        <v>123</v>
      </c>
      <c r="G171" s="1227" t="s">
        <v>1855</v>
      </c>
      <c r="H171" s="1227" t="s">
        <v>1895</v>
      </c>
      <c r="I171" s="1227" t="s">
        <v>2264</v>
      </c>
      <c r="J171" s="1227" t="s">
        <v>1897</v>
      </c>
      <c r="K171" s="1227" t="s">
        <v>1898</v>
      </c>
      <c r="L171" s="1227" t="s">
        <v>1895</v>
      </c>
      <c r="N171" s="1227" t="s">
        <v>1899</v>
      </c>
      <c r="O171" s="1227" t="s">
        <v>1900</v>
      </c>
    </row>
    <row r="172" spans="1:15">
      <c r="A172" s="1226">
        <v>1142319103</v>
      </c>
      <c r="D172" s="1227" t="s">
        <v>2265</v>
      </c>
      <c r="E172" s="1227" t="s">
        <v>2266</v>
      </c>
      <c r="F172" s="1227" t="s">
        <v>127</v>
      </c>
      <c r="G172" s="1227" t="s">
        <v>1855</v>
      </c>
      <c r="H172" s="1227" t="s">
        <v>1895</v>
      </c>
      <c r="I172" s="1227" t="s">
        <v>2266</v>
      </c>
      <c r="J172" s="1227" t="s">
        <v>1897</v>
      </c>
      <c r="K172" s="1227" t="s">
        <v>1898</v>
      </c>
      <c r="L172" s="1227" t="s">
        <v>1895</v>
      </c>
      <c r="N172" s="1227" t="s">
        <v>1899</v>
      </c>
      <c r="O172" s="1227" t="s">
        <v>1946</v>
      </c>
    </row>
    <row r="173" spans="1:15">
      <c r="A173" s="1226">
        <v>1147293287</v>
      </c>
      <c r="D173" s="1227" t="s">
        <v>2267</v>
      </c>
      <c r="E173" s="1227" t="s">
        <v>2268</v>
      </c>
      <c r="F173" s="1227" t="s">
        <v>127</v>
      </c>
      <c r="G173" s="1227" t="s">
        <v>1855</v>
      </c>
      <c r="H173" s="1227" t="s">
        <v>1895</v>
      </c>
      <c r="I173" s="1227" t="s">
        <v>2268</v>
      </c>
      <c r="J173" s="1227" t="s">
        <v>1897</v>
      </c>
      <c r="K173" s="1227" t="s">
        <v>1898</v>
      </c>
      <c r="L173" s="1227" t="s">
        <v>1895</v>
      </c>
      <c r="N173" s="1227" t="s">
        <v>1899</v>
      </c>
      <c r="O173" s="1227" t="s">
        <v>1946</v>
      </c>
    </row>
    <row r="174" spans="1:15">
      <c r="A174" s="1226">
        <v>1160395290</v>
      </c>
      <c r="D174" s="1227" t="s">
        <v>2269</v>
      </c>
      <c r="E174" s="1227" t="s">
        <v>2270</v>
      </c>
      <c r="F174" s="1227" t="s">
        <v>127</v>
      </c>
      <c r="G174" s="1227" t="s">
        <v>1855</v>
      </c>
      <c r="H174" s="1227" t="s">
        <v>1895</v>
      </c>
      <c r="I174" s="1227" t="s">
        <v>2270</v>
      </c>
      <c r="J174" s="1227" t="s">
        <v>1897</v>
      </c>
      <c r="K174" s="1227" t="s">
        <v>1898</v>
      </c>
      <c r="L174" s="1227" t="s">
        <v>1895</v>
      </c>
      <c r="N174" s="1227" t="s">
        <v>1882</v>
      </c>
      <c r="O174" s="1227" t="s">
        <v>2019</v>
      </c>
    </row>
    <row r="175" spans="1:15">
      <c r="A175" s="1226">
        <v>1162930615</v>
      </c>
      <c r="D175" s="1227" t="s">
        <v>2271</v>
      </c>
      <c r="E175" s="1227" t="s">
        <v>2272</v>
      </c>
      <c r="F175" s="1227" t="s">
        <v>131</v>
      </c>
      <c r="G175" s="1227" t="s">
        <v>1885</v>
      </c>
      <c r="H175" s="1227" t="s">
        <v>1008</v>
      </c>
      <c r="I175" s="1227" t="s">
        <v>2272</v>
      </c>
      <c r="J175" s="1227" t="s">
        <v>1881</v>
      </c>
      <c r="K175" s="1227" t="s">
        <v>1887</v>
      </c>
      <c r="L175" s="1227" t="s">
        <v>1008</v>
      </c>
      <c r="N175" s="1227" t="s">
        <v>1899</v>
      </c>
      <c r="O175" s="1227" t="s">
        <v>1924</v>
      </c>
    </row>
    <row r="176" spans="1:15">
      <c r="A176" s="1226">
        <v>8815869167</v>
      </c>
      <c r="D176" s="1227" t="s">
        <v>2273</v>
      </c>
      <c r="E176" s="1227" t="s">
        <v>460</v>
      </c>
      <c r="F176" s="1227" t="s">
        <v>134</v>
      </c>
      <c r="G176" s="1227" t="s">
        <v>1990</v>
      </c>
      <c r="H176" s="1227" t="s">
        <v>2274</v>
      </c>
      <c r="I176" s="1227" t="s">
        <v>460</v>
      </c>
      <c r="J176" s="1227" t="s">
        <v>1999</v>
      </c>
      <c r="K176" s="1227" t="s">
        <v>2000</v>
      </c>
      <c r="L176" s="1227" t="s">
        <v>2274</v>
      </c>
      <c r="N176" s="1227" t="s">
        <v>1882</v>
      </c>
      <c r="O176" s="1227" t="s">
        <v>1905</v>
      </c>
    </row>
    <row r="177" spans="1:15">
      <c r="A177" s="1226">
        <v>1162480926</v>
      </c>
      <c r="D177" s="1227" t="s">
        <v>2275</v>
      </c>
      <c r="E177" s="1227" t="s">
        <v>2276</v>
      </c>
      <c r="F177" s="1227" t="s">
        <v>127</v>
      </c>
      <c r="G177" s="1227" t="s">
        <v>1885</v>
      </c>
      <c r="H177" s="1227" t="s">
        <v>1009</v>
      </c>
      <c r="I177" s="1227" t="s">
        <v>2276</v>
      </c>
      <c r="J177" s="1227" t="s">
        <v>1964</v>
      </c>
      <c r="K177" s="1227" t="s">
        <v>1965</v>
      </c>
      <c r="L177" s="1227" t="s">
        <v>1009</v>
      </c>
      <c r="N177" s="1227" t="s">
        <v>1899</v>
      </c>
      <c r="O177" s="1227" t="s">
        <v>2066</v>
      </c>
    </row>
    <row r="178" spans="1:15">
      <c r="A178" s="1226">
        <v>1142768382</v>
      </c>
      <c r="D178" s="1227" t="s">
        <v>2277</v>
      </c>
      <c r="E178" s="1227" t="s">
        <v>2278</v>
      </c>
      <c r="F178" s="1227" t="s">
        <v>131</v>
      </c>
      <c r="G178" s="1227" t="s">
        <v>1855</v>
      </c>
      <c r="H178" s="1227" t="s">
        <v>1895</v>
      </c>
      <c r="I178" s="1227" t="s">
        <v>2278</v>
      </c>
      <c r="J178" s="1227" t="s">
        <v>1897</v>
      </c>
      <c r="K178" s="1227" t="s">
        <v>1898</v>
      </c>
      <c r="L178" s="1227" t="s">
        <v>1895</v>
      </c>
      <c r="N178" s="1227" t="s">
        <v>1882</v>
      </c>
      <c r="O178" s="1227" t="s">
        <v>1978</v>
      </c>
    </row>
    <row r="179" spans="1:15">
      <c r="A179" s="1226">
        <v>1161790630</v>
      </c>
      <c r="D179" s="1227" t="s">
        <v>2279</v>
      </c>
      <c r="E179" s="1227" t="s">
        <v>2280</v>
      </c>
      <c r="F179" s="1227" t="s">
        <v>127</v>
      </c>
      <c r="G179" s="1227" t="s">
        <v>1855</v>
      </c>
      <c r="H179" s="1227" t="s">
        <v>1895</v>
      </c>
      <c r="I179" s="1227" t="s">
        <v>2280</v>
      </c>
      <c r="J179" s="1227" t="s">
        <v>1897</v>
      </c>
      <c r="K179" s="1227" t="s">
        <v>1898</v>
      </c>
      <c r="L179" s="1227" t="s">
        <v>1895</v>
      </c>
      <c r="N179" s="1227" t="s">
        <v>1882</v>
      </c>
      <c r="O179" s="1227" t="s">
        <v>2019</v>
      </c>
    </row>
    <row r="180" spans="1:15">
      <c r="A180" s="1226">
        <v>1160592672</v>
      </c>
      <c r="D180" s="1227" t="s">
        <v>2281</v>
      </c>
      <c r="E180" s="1227" t="s">
        <v>2282</v>
      </c>
      <c r="F180" s="1227" t="s">
        <v>233</v>
      </c>
      <c r="G180" s="1227" t="s">
        <v>1913</v>
      </c>
      <c r="H180" s="1227" t="s">
        <v>992</v>
      </c>
      <c r="I180" s="1227" t="s">
        <v>2282</v>
      </c>
      <c r="J180" s="1227" t="s">
        <v>1908</v>
      </c>
      <c r="K180" s="1227" t="s">
        <v>992</v>
      </c>
      <c r="L180" s="1227" t="s">
        <v>992</v>
      </c>
      <c r="N180" s="1227" t="s">
        <v>1882</v>
      </c>
      <c r="O180" s="1227" t="s">
        <v>1883</v>
      </c>
    </row>
    <row r="181" spans="1:15">
      <c r="A181" s="1226">
        <v>1149325418</v>
      </c>
      <c r="D181" s="1227" t="s">
        <v>2283</v>
      </c>
      <c r="E181" s="1227" t="s">
        <v>2284</v>
      </c>
      <c r="F181" s="1227" t="s">
        <v>102</v>
      </c>
      <c r="G181" s="1227" t="s">
        <v>1855</v>
      </c>
      <c r="H181" s="1227" t="s">
        <v>1895</v>
      </c>
      <c r="I181" s="1227" t="s">
        <v>2284</v>
      </c>
      <c r="J181" s="1227" t="s">
        <v>1897</v>
      </c>
      <c r="K181" s="1227" t="s">
        <v>1898</v>
      </c>
      <c r="L181" s="1227" t="s">
        <v>1895</v>
      </c>
      <c r="N181" s="1227" t="s">
        <v>1899</v>
      </c>
      <c r="O181" s="1227" t="s">
        <v>1900</v>
      </c>
    </row>
    <row r="182" spans="1:15">
      <c r="A182" s="1226">
        <v>1142869826</v>
      </c>
      <c r="D182" s="1227" t="s">
        <v>2285</v>
      </c>
      <c r="E182" s="1227" t="s">
        <v>2286</v>
      </c>
      <c r="F182" s="1227" t="s">
        <v>233</v>
      </c>
      <c r="G182" s="1227" t="s">
        <v>1913</v>
      </c>
      <c r="H182" s="1227" t="s">
        <v>992</v>
      </c>
      <c r="I182" s="1227" t="s">
        <v>2286</v>
      </c>
      <c r="J182" s="1227" t="s">
        <v>1908</v>
      </c>
      <c r="K182" s="1227" t="s">
        <v>992</v>
      </c>
      <c r="L182" s="1227" t="s">
        <v>992</v>
      </c>
      <c r="N182" s="1227" t="s">
        <v>1882</v>
      </c>
      <c r="O182" s="1227" t="s">
        <v>1883</v>
      </c>
    </row>
    <row r="183" spans="1:15">
      <c r="A183" s="1226">
        <v>1147790001</v>
      </c>
      <c r="D183" s="1227" t="s">
        <v>2287</v>
      </c>
      <c r="E183" s="1227" t="s">
        <v>2288</v>
      </c>
      <c r="F183" s="1227" t="s">
        <v>137</v>
      </c>
      <c r="G183" s="1227" t="s">
        <v>1879</v>
      </c>
      <c r="H183" s="1227" t="s">
        <v>35</v>
      </c>
      <c r="I183" s="1227" t="s">
        <v>2288</v>
      </c>
      <c r="J183" s="1227" t="s">
        <v>1867</v>
      </c>
      <c r="K183" s="1227" t="s">
        <v>35</v>
      </c>
      <c r="L183" s="1227" t="s">
        <v>35</v>
      </c>
      <c r="N183" s="1227" t="s">
        <v>1882</v>
      </c>
      <c r="O183" s="1227" t="s">
        <v>1909</v>
      </c>
    </row>
    <row r="184" spans="1:15">
      <c r="A184" s="1226">
        <v>1142806836</v>
      </c>
      <c r="D184" s="1227" t="s">
        <v>2289</v>
      </c>
      <c r="E184" s="1227" t="s">
        <v>2290</v>
      </c>
      <c r="F184" s="1227" t="s">
        <v>127</v>
      </c>
      <c r="G184" s="1227" t="s">
        <v>1855</v>
      </c>
      <c r="H184" s="1227" t="s">
        <v>1895</v>
      </c>
      <c r="I184" s="1227" t="s">
        <v>2290</v>
      </c>
      <c r="J184" s="1227" t="s">
        <v>1897</v>
      </c>
      <c r="K184" s="1227" t="s">
        <v>1898</v>
      </c>
      <c r="L184" s="1227" t="s">
        <v>1895</v>
      </c>
      <c r="N184" s="1227" t="s">
        <v>1882</v>
      </c>
      <c r="O184" s="1227" t="s">
        <v>2019</v>
      </c>
    </row>
    <row r="185" spans="1:15">
      <c r="A185" s="1226">
        <v>1142313288</v>
      </c>
      <c r="D185" s="1227" t="s">
        <v>2291</v>
      </c>
      <c r="E185" s="1227" t="s">
        <v>2292</v>
      </c>
      <c r="F185" s="1227" t="s">
        <v>123</v>
      </c>
      <c r="G185" s="1227" t="s">
        <v>1855</v>
      </c>
      <c r="H185" s="1227" t="s">
        <v>1895</v>
      </c>
      <c r="I185" s="1227" t="s">
        <v>2292</v>
      </c>
      <c r="J185" s="1227" t="s">
        <v>1897</v>
      </c>
      <c r="K185" s="1227" t="s">
        <v>1898</v>
      </c>
      <c r="L185" s="1227" t="s">
        <v>1895</v>
      </c>
      <c r="N185" s="1227" t="s">
        <v>1882</v>
      </c>
      <c r="O185" s="1227" t="s">
        <v>1893</v>
      </c>
    </row>
    <row r="186" spans="1:15">
      <c r="A186" s="1226">
        <v>1142734434</v>
      </c>
      <c r="D186" s="1227" t="s">
        <v>2293</v>
      </c>
      <c r="E186" s="1227" t="s">
        <v>2294</v>
      </c>
      <c r="F186" s="1227" t="s">
        <v>127</v>
      </c>
      <c r="G186" s="1227" t="s">
        <v>1855</v>
      </c>
      <c r="H186" s="1227" t="s">
        <v>1895</v>
      </c>
      <c r="I186" s="1227" t="s">
        <v>2294</v>
      </c>
      <c r="J186" s="1227" t="s">
        <v>1897</v>
      </c>
      <c r="K186" s="1227" t="s">
        <v>1898</v>
      </c>
      <c r="L186" s="1227" t="s">
        <v>1895</v>
      </c>
      <c r="N186" s="1227" t="s">
        <v>1882</v>
      </c>
      <c r="O186" s="1227" t="s">
        <v>2076</v>
      </c>
    </row>
    <row r="187" spans="1:15">
      <c r="A187" s="1226">
        <v>1164725880</v>
      </c>
      <c r="D187" s="1227" t="s">
        <v>2295</v>
      </c>
      <c r="E187" s="1227" t="s">
        <v>2296</v>
      </c>
      <c r="F187" s="1227" t="s">
        <v>138</v>
      </c>
      <c r="G187" s="1227" t="s">
        <v>1885</v>
      </c>
      <c r="H187" s="1227" t="s">
        <v>1008</v>
      </c>
      <c r="I187" s="1227" t="s">
        <v>2296</v>
      </c>
      <c r="J187" s="1227" t="s">
        <v>1881</v>
      </c>
      <c r="K187" s="1227" t="s">
        <v>1887</v>
      </c>
      <c r="L187" s="1227" t="s">
        <v>1008</v>
      </c>
      <c r="N187" s="1227" t="s">
        <v>1882</v>
      </c>
      <c r="O187" s="1227" t="s">
        <v>1927</v>
      </c>
    </row>
    <row r="188" spans="1:15">
      <c r="A188" s="1226">
        <v>1149584832</v>
      </c>
      <c r="D188" s="1227" t="s">
        <v>2297</v>
      </c>
      <c r="E188" s="1227" t="s">
        <v>2298</v>
      </c>
      <c r="F188" s="1227" t="s">
        <v>123</v>
      </c>
      <c r="G188" s="1227" t="s">
        <v>1890</v>
      </c>
      <c r="H188" s="1227" t="s">
        <v>151</v>
      </c>
      <c r="I188" s="1227" t="s">
        <v>2298</v>
      </c>
      <c r="J188" s="1227" t="s">
        <v>1892</v>
      </c>
      <c r="K188" s="1227" t="s">
        <v>151</v>
      </c>
      <c r="L188" s="1227" t="s">
        <v>151</v>
      </c>
      <c r="N188" s="1227" t="s">
        <v>1882</v>
      </c>
      <c r="O188" s="1227" t="s">
        <v>1927</v>
      </c>
    </row>
    <row r="189" spans="1:15">
      <c r="A189" s="1226">
        <v>1142072017</v>
      </c>
      <c r="D189" s="1227" t="s">
        <v>2299</v>
      </c>
      <c r="E189" s="1227" t="s">
        <v>2300</v>
      </c>
      <c r="F189" s="1227" t="s">
        <v>127</v>
      </c>
      <c r="G189" s="1227" t="s">
        <v>1855</v>
      </c>
      <c r="H189" s="1227" t="s">
        <v>1953</v>
      </c>
      <c r="I189" s="1227" t="s">
        <v>2300</v>
      </c>
      <c r="J189" s="1227" t="s">
        <v>1954</v>
      </c>
      <c r="K189" s="1227" t="s">
        <v>1955</v>
      </c>
      <c r="L189" s="1227" t="s">
        <v>1953</v>
      </c>
      <c r="N189" s="1227" t="s">
        <v>1882</v>
      </c>
      <c r="O189" s="1227" t="s">
        <v>2019</v>
      </c>
    </row>
    <row r="190" spans="1:15">
      <c r="A190" s="1226">
        <v>1143892637</v>
      </c>
      <c r="D190" s="1227" t="s">
        <v>2301</v>
      </c>
      <c r="E190" s="1227" t="s">
        <v>2302</v>
      </c>
      <c r="F190" s="1227" t="s">
        <v>127</v>
      </c>
      <c r="G190" s="1227" t="s">
        <v>1855</v>
      </c>
      <c r="H190" s="1227" t="s">
        <v>1895</v>
      </c>
      <c r="I190" s="1227" t="s">
        <v>2302</v>
      </c>
      <c r="J190" s="1227" t="s">
        <v>1897</v>
      </c>
      <c r="K190" s="1227" t="s">
        <v>1898</v>
      </c>
      <c r="L190" s="1227" t="s">
        <v>1895</v>
      </c>
      <c r="N190" s="1227" t="s">
        <v>1882</v>
      </c>
      <c r="O190" s="1227" t="s">
        <v>2019</v>
      </c>
    </row>
    <row r="191" spans="1:15">
      <c r="A191" s="1226">
        <v>1172453020</v>
      </c>
      <c r="D191" s="1227" t="s">
        <v>2303</v>
      </c>
      <c r="E191" s="1227" t="s">
        <v>2304</v>
      </c>
      <c r="F191" s="1227" t="s">
        <v>134</v>
      </c>
      <c r="G191" s="1227" t="s">
        <v>1990</v>
      </c>
      <c r="H191" s="1227" t="s">
        <v>990</v>
      </c>
      <c r="I191" s="1227" t="s">
        <v>2304</v>
      </c>
      <c r="J191" s="1227" t="s">
        <v>1881</v>
      </c>
      <c r="K191" s="1227" t="s">
        <v>990</v>
      </c>
      <c r="L191" s="1227" t="s">
        <v>990</v>
      </c>
      <c r="N191" s="1227" t="s">
        <v>1882</v>
      </c>
      <c r="O191" s="1227" t="s">
        <v>1905</v>
      </c>
    </row>
    <row r="192" spans="1:15">
      <c r="A192" s="1226">
        <v>1148105498</v>
      </c>
      <c r="D192" s="1227" t="s">
        <v>2305</v>
      </c>
      <c r="E192" s="1227" t="s">
        <v>2306</v>
      </c>
      <c r="F192" s="1227" t="s">
        <v>127</v>
      </c>
      <c r="G192" s="1227" t="s">
        <v>1885</v>
      </c>
      <c r="H192" s="1227" t="s">
        <v>1043</v>
      </c>
      <c r="I192" s="1227" t="s">
        <v>2306</v>
      </c>
      <c r="J192" s="1227" t="s">
        <v>2307</v>
      </c>
      <c r="K192" s="1227" t="s">
        <v>2308</v>
      </c>
      <c r="L192" s="1227" t="s">
        <v>1043</v>
      </c>
      <c r="N192" s="1227" t="s">
        <v>1899</v>
      </c>
      <c r="O192" s="1227" t="s">
        <v>1924</v>
      </c>
    </row>
    <row r="193" spans="1:15">
      <c r="A193" s="1226">
        <v>1144111565</v>
      </c>
      <c r="D193" s="1227" t="s">
        <v>2309</v>
      </c>
      <c r="E193" s="1227" t="s">
        <v>2311</v>
      </c>
      <c r="F193" s="1227" t="s">
        <v>127</v>
      </c>
      <c r="G193" s="1227" t="s">
        <v>1855</v>
      </c>
      <c r="H193" s="1227" t="s">
        <v>2310</v>
      </c>
      <c r="I193" s="1227" t="s">
        <v>2311</v>
      </c>
      <c r="J193" s="1227" t="s">
        <v>2312</v>
      </c>
      <c r="K193" s="1227" t="s">
        <v>2313</v>
      </c>
      <c r="L193" s="1227" t="s">
        <v>2310</v>
      </c>
      <c r="N193" s="1227" t="s">
        <v>1899</v>
      </c>
      <c r="O193" s="1227" t="s">
        <v>1946</v>
      </c>
    </row>
    <row r="194" spans="1:15">
      <c r="A194" s="1226">
        <v>1164745177</v>
      </c>
      <c r="D194" s="1227" t="s">
        <v>2314</v>
      </c>
      <c r="E194" s="1227" t="s">
        <v>2316</v>
      </c>
      <c r="F194" s="1227" t="s">
        <v>138</v>
      </c>
      <c r="G194" s="1227" t="s">
        <v>1867</v>
      </c>
      <c r="H194" s="1227" t="s">
        <v>2315</v>
      </c>
      <c r="I194" s="1227" t="s">
        <v>2316</v>
      </c>
      <c r="J194" s="1227" t="s">
        <v>2317</v>
      </c>
      <c r="K194" s="1227" t="s">
        <v>2315</v>
      </c>
      <c r="L194" s="1227" t="s">
        <v>2315</v>
      </c>
      <c r="N194" s="1227" t="s">
        <v>1899</v>
      </c>
      <c r="O194" s="1227" t="s">
        <v>2066</v>
      </c>
    </row>
    <row r="195" spans="1:15">
      <c r="A195" s="1226">
        <v>1143256015</v>
      </c>
      <c r="D195" s="1227" t="s">
        <v>2318</v>
      </c>
      <c r="E195" s="1227" t="s">
        <v>2319</v>
      </c>
      <c r="F195" s="1227" t="s">
        <v>138</v>
      </c>
      <c r="G195" s="1227" t="s">
        <v>1885</v>
      </c>
      <c r="H195" s="1227" t="s">
        <v>1008</v>
      </c>
      <c r="I195" s="1227" t="s">
        <v>2319</v>
      </c>
      <c r="J195" s="1227" t="s">
        <v>1881</v>
      </c>
      <c r="K195" s="1227" t="s">
        <v>1887</v>
      </c>
      <c r="L195" s="1227" t="s">
        <v>1008</v>
      </c>
      <c r="N195" s="1227" t="s">
        <v>1882</v>
      </c>
      <c r="O195" s="1227" t="s">
        <v>1888</v>
      </c>
    </row>
    <row r="196" spans="1:15">
      <c r="A196" s="1226">
        <v>1142087122</v>
      </c>
      <c r="D196" s="1227" t="s">
        <v>2320</v>
      </c>
      <c r="E196" s="1227" t="s">
        <v>2321</v>
      </c>
      <c r="F196" s="1227" t="s">
        <v>138</v>
      </c>
      <c r="G196" s="1227" t="s">
        <v>1885</v>
      </c>
      <c r="H196" s="1227" t="s">
        <v>1008</v>
      </c>
      <c r="I196" s="1227" t="s">
        <v>2321</v>
      </c>
      <c r="J196" s="1227" t="s">
        <v>1881</v>
      </c>
      <c r="K196" s="1227" t="s">
        <v>1887</v>
      </c>
      <c r="L196" s="1227" t="s">
        <v>1008</v>
      </c>
      <c r="N196" s="1227" t="s">
        <v>1882</v>
      </c>
      <c r="O196" s="1227" t="s">
        <v>1927</v>
      </c>
    </row>
    <row r="197" spans="1:15">
      <c r="A197" s="1226">
        <v>1147063987</v>
      </c>
      <c r="D197" s="1227" t="s">
        <v>2322</v>
      </c>
      <c r="E197" s="1227" t="s">
        <v>2323</v>
      </c>
      <c r="F197" s="1227" t="s">
        <v>131</v>
      </c>
      <c r="G197" s="1227" t="s">
        <v>1855</v>
      </c>
      <c r="H197" s="1227" t="s">
        <v>1920</v>
      </c>
      <c r="I197" s="1227" t="s">
        <v>2323</v>
      </c>
      <c r="J197" s="1227" t="s">
        <v>1922</v>
      </c>
      <c r="K197" s="1227" t="s">
        <v>1923</v>
      </c>
      <c r="L197" s="1227" t="s">
        <v>1920</v>
      </c>
      <c r="N197" s="1227" t="s">
        <v>1882</v>
      </c>
      <c r="O197" s="1227" t="s">
        <v>2019</v>
      </c>
    </row>
    <row r="198" spans="1:15">
      <c r="A198" s="1226">
        <v>1161087086</v>
      </c>
      <c r="D198" s="1227" t="s">
        <v>2324</v>
      </c>
      <c r="E198" s="1227" t="s">
        <v>2325</v>
      </c>
      <c r="F198" s="1227" t="s">
        <v>131</v>
      </c>
      <c r="G198" s="1227" t="s">
        <v>1885</v>
      </c>
      <c r="H198" s="1227" t="s">
        <v>1009</v>
      </c>
      <c r="I198" s="1227" t="s">
        <v>2325</v>
      </c>
      <c r="J198" s="1227" t="s">
        <v>1964</v>
      </c>
      <c r="K198" s="1227" t="s">
        <v>1965</v>
      </c>
      <c r="L198" s="1227" t="s">
        <v>1009</v>
      </c>
      <c r="N198" s="1227" t="s">
        <v>1899</v>
      </c>
      <c r="O198" s="1227" t="s">
        <v>1924</v>
      </c>
    </row>
    <row r="199" spans="1:15">
      <c r="A199" s="1226">
        <v>1142888107</v>
      </c>
      <c r="D199" s="1227" t="s">
        <v>2326</v>
      </c>
      <c r="E199" s="1227" t="s">
        <v>2327</v>
      </c>
      <c r="F199" s="1227" t="s">
        <v>137</v>
      </c>
      <c r="G199" s="1227" t="s">
        <v>1879</v>
      </c>
      <c r="H199" s="1227" t="s">
        <v>992</v>
      </c>
      <c r="I199" s="1227" t="s">
        <v>2327</v>
      </c>
      <c r="J199" s="1227" t="s">
        <v>1908</v>
      </c>
      <c r="K199" s="1227" t="s">
        <v>992</v>
      </c>
      <c r="L199" s="1227" t="s">
        <v>992</v>
      </c>
      <c r="N199" s="1227" t="s">
        <v>1882</v>
      </c>
      <c r="O199" s="1227" t="s">
        <v>1883</v>
      </c>
    </row>
    <row r="200" spans="1:15">
      <c r="A200" s="1226">
        <v>1165297129</v>
      </c>
      <c r="D200" s="1227" t="s">
        <v>2328</v>
      </c>
      <c r="E200" s="1227" t="s">
        <v>2329</v>
      </c>
      <c r="F200" s="1227" t="s">
        <v>127</v>
      </c>
      <c r="G200" s="1227" t="s">
        <v>1855</v>
      </c>
      <c r="H200" s="1227" t="s">
        <v>1895</v>
      </c>
      <c r="I200" s="1227" t="s">
        <v>2329</v>
      </c>
      <c r="J200" s="1227" t="s">
        <v>1897</v>
      </c>
      <c r="K200" s="1227" t="s">
        <v>1898</v>
      </c>
      <c r="L200" s="1227" t="s">
        <v>1895</v>
      </c>
      <c r="N200" s="1227" t="s">
        <v>1882</v>
      </c>
      <c r="O200" s="1227" t="s">
        <v>2076</v>
      </c>
    </row>
    <row r="201" spans="1:15">
      <c r="A201" s="1226">
        <v>1160177789</v>
      </c>
      <c r="D201" s="1227" t="s">
        <v>2330</v>
      </c>
      <c r="E201" s="1227" t="s">
        <v>2331</v>
      </c>
      <c r="F201" s="1227" t="s">
        <v>137</v>
      </c>
      <c r="G201" s="1227" t="s">
        <v>1902</v>
      </c>
      <c r="H201" s="1227" t="s">
        <v>122</v>
      </c>
      <c r="I201" s="1227" t="s">
        <v>2331</v>
      </c>
      <c r="J201" s="1227" t="s">
        <v>1904</v>
      </c>
      <c r="K201" s="1227" t="s">
        <v>122</v>
      </c>
      <c r="L201" s="1227" t="s">
        <v>122</v>
      </c>
      <c r="N201" s="1227" t="s">
        <v>1882</v>
      </c>
      <c r="O201" s="1227" t="s">
        <v>1905</v>
      </c>
    </row>
    <row r="202" spans="1:15">
      <c r="A202" s="1226">
        <v>1164331341</v>
      </c>
      <c r="D202" s="1227" t="s">
        <v>2332</v>
      </c>
      <c r="E202" s="1227" t="s">
        <v>2333</v>
      </c>
      <c r="F202" s="1227" t="s">
        <v>127</v>
      </c>
      <c r="G202" s="1227" t="s">
        <v>1855</v>
      </c>
      <c r="H202" s="1227" t="s">
        <v>1895</v>
      </c>
      <c r="I202" s="1227" t="s">
        <v>2333</v>
      </c>
      <c r="J202" s="1227" t="s">
        <v>1897</v>
      </c>
      <c r="K202" s="1227" t="s">
        <v>1898</v>
      </c>
      <c r="L202" s="1227" t="s">
        <v>1895</v>
      </c>
      <c r="N202" s="1227" t="s">
        <v>1899</v>
      </c>
      <c r="O202" s="1227" t="s">
        <v>1946</v>
      </c>
    </row>
    <row r="203" spans="1:15">
      <c r="A203" s="1226">
        <v>1142067165</v>
      </c>
      <c r="D203" s="1227" t="s">
        <v>2334</v>
      </c>
      <c r="E203" s="1227" t="s">
        <v>2335</v>
      </c>
      <c r="F203" s="1227" t="s">
        <v>123</v>
      </c>
      <c r="G203" s="1227" t="s">
        <v>1885</v>
      </c>
      <c r="H203" s="1227" t="s">
        <v>1008</v>
      </c>
      <c r="I203" s="1227" t="s">
        <v>2335</v>
      </c>
      <c r="J203" s="1227" t="s">
        <v>1881</v>
      </c>
      <c r="K203" s="1227" t="s">
        <v>1887</v>
      </c>
      <c r="L203" s="1227" t="s">
        <v>1008</v>
      </c>
      <c r="N203" s="1227" t="s">
        <v>1882</v>
      </c>
      <c r="O203" s="1227" t="s">
        <v>1927</v>
      </c>
    </row>
    <row r="204" spans="1:15">
      <c r="A204" s="1226">
        <v>1140414724</v>
      </c>
      <c r="D204" s="1227" t="s">
        <v>2336</v>
      </c>
      <c r="E204" s="1227" t="s">
        <v>2337</v>
      </c>
      <c r="F204" s="1227" t="s">
        <v>138</v>
      </c>
      <c r="G204" s="1227" t="s">
        <v>1885</v>
      </c>
      <c r="H204" s="1227" t="s">
        <v>1009</v>
      </c>
      <c r="I204" s="1227" t="s">
        <v>2337</v>
      </c>
      <c r="J204" s="1227" t="s">
        <v>1964</v>
      </c>
      <c r="K204" s="1227" t="s">
        <v>1965</v>
      </c>
      <c r="L204" s="1227" t="s">
        <v>1009</v>
      </c>
      <c r="N204" s="1227" t="s">
        <v>1899</v>
      </c>
      <c r="O204" s="1227" t="s">
        <v>1924</v>
      </c>
    </row>
    <row r="205" spans="1:15">
      <c r="A205" s="1226">
        <v>1142387530</v>
      </c>
      <c r="D205" s="1227" t="s">
        <v>2338</v>
      </c>
      <c r="E205" s="1227" t="s">
        <v>2339</v>
      </c>
      <c r="F205" s="1227" t="s">
        <v>137</v>
      </c>
      <c r="G205" s="1227" t="s">
        <v>1879</v>
      </c>
      <c r="H205" s="1227" t="s">
        <v>991</v>
      </c>
      <c r="I205" s="1227" t="s">
        <v>2339</v>
      </c>
      <c r="J205" s="1227" t="s">
        <v>1881</v>
      </c>
      <c r="K205" s="1227" t="s">
        <v>991</v>
      </c>
      <c r="L205" s="1227" t="s">
        <v>991</v>
      </c>
      <c r="N205" s="1227" t="s">
        <v>1882</v>
      </c>
      <c r="O205" s="1227" t="s">
        <v>1909</v>
      </c>
    </row>
    <row r="206" spans="1:15">
      <c r="A206" s="1226">
        <v>1141217910</v>
      </c>
      <c r="D206" s="1227" t="s">
        <v>2340</v>
      </c>
      <c r="E206" s="1227" t="s">
        <v>2341</v>
      </c>
      <c r="F206" s="1227" t="s">
        <v>127</v>
      </c>
      <c r="G206" s="1227" t="s">
        <v>1855</v>
      </c>
      <c r="H206" s="1227" t="s">
        <v>1953</v>
      </c>
      <c r="I206" s="1227" t="s">
        <v>2341</v>
      </c>
      <c r="J206" s="1227" t="s">
        <v>1954</v>
      </c>
      <c r="K206" s="1227" t="s">
        <v>1955</v>
      </c>
      <c r="L206" s="1227" t="s">
        <v>1953</v>
      </c>
      <c r="N206" s="1227" t="s">
        <v>1882</v>
      </c>
      <c r="O206" s="1227" t="s">
        <v>2076</v>
      </c>
    </row>
    <row r="207" spans="1:15">
      <c r="A207" s="1226">
        <v>1144338499</v>
      </c>
      <c r="D207" s="1227" t="s">
        <v>2342</v>
      </c>
      <c r="E207" s="1227" t="s">
        <v>2343</v>
      </c>
      <c r="F207" s="1227" t="s">
        <v>131</v>
      </c>
      <c r="G207" s="1227" t="s">
        <v>1855</v>
      </c>
      <c r="H207" s="1227" t="s">
        <v>1895</v>
      </c>
      <c r="I207" s="1227" t="s">
        <v>2343</v>
      </c>
      <c r="J207" s="1227" t="s">
        <v>1897</v>
      </c>
      <c r="K207" s="1227" t="s">
        <v>1898</v>
      </c>
      <c r="L207" s="1227" t="s">
        <v>1895</v>
      </c>
      <c r="N207" s="1227" t="s">
        <v>1882</v>
      </c>
      <c r="O207" s="1227" t="s">
        <v>1978</v>
      </c>
    </row>
    <row r="208" spans="1:15">
      <c r="A208" s="1226">
        <v>1167952093</v>
      </c>
      <c r="D208" s="1227" t="s">
        <v>2344</v>
      </c>
      <c r="E208" s="1227" t="s">
        <v>2345</v>
      </c>
      <c r="F208" s="1227" t="s">
        <v>123</v>
      </c>
      <c r="G208" s="1227" t="s">
        <v>1890</v>
      </c>
      <c r="H208" s="1227" t="s">
        <v>151</v>
      </c>
      <c r="I208" s="1227" t="s">
        <v>2345</v>
      </c>
      <c r="J208" s="1227" t="s">
        <v>1892</v>
      </c>
      <c r="K208" s="1227" t="s">
        <v>151</v>
      </c>
      <c r="L208" s="1227" t="s">
        <v>151</v>
      </c>
      <c r="N208" s="1227" t="s">
        <v>1882</v>
      </c>
      <c r="O208" s="1227" t="s">
        <v>1893</v>
      </c>
    </row>
    <row r="209" spans="1:15">
      <c r="A209" s="1226">
        <v>1142254151</v>
      </c>
      <c r="D209" s="1227" t="s">
        <v>2346</v>
      </c>
      <c r="E209" s="1227" t="s">
        <v>2347</v>
      </c>
      <c r="F209" s="1227" t="s">
        <v>131</v>
      </c>
      <c r="G209" s="1227" t="s">
        <v>1885</v>
      </c>
      <c r="H209" s="1227" t="s">
        <v>1008</v>
      </c>
      <c r="I209" s="1227" t="s">
        <v>2347</v>
      </c>
      <c r="J209" s="1227" t="s">
        <v>1881</v>
      </c>
      <c r="K209" s="1227" t="s">
        <v>1887</v>
      </c>
      <c r="L209" s="1227" t="s">
        <v>1008</v>
      </c>
      <c r="N209" s="1227" t="s">
        <v>1899</v>
      </c>
      <c r="O209" s="1227" t="s">
        <v>1924</v>
      </c>
    </row>
    <row r="210" spans="1:15">
      <c r="A210" s="1226">
        <v>1146587580</v>
      </c>
      <c r="D210" s="1227" t="s">
        <v>2348</v>
      </c>
      <c r="E210" s="1227" t="s">
        <v>2349</v>
      </c>
      <c r="F210" s="1227" t="s">
        <v>127</v>
      </c>
      <c r="G210" s="1227" t="s">
        <v>1890</v>
      </c>
      <c r="H210" s="1227" t="s">
        <v>1944</v>
      </c>
      <c r="I210" s="1227" t="s">
        <v>2349</v>
      </c>
      <c r="J210" s="1227" t="s">
        <v>1890</v>
      </c>
      <c r="K210" s="1227" t="s">
        <v>1944</v>
      </c>
      <c r="L210" s="1227" t="s">
        <v>1944</v>
      </c>
      <c r="N210" s="1227" t="s">
        <v>1899</v>
      </c>
      <c r="O210" s="1227" t="s">
        <v>1946</v>
      </c>
    </row>
    <row r="211" spans="1:15">
      <c r="A211" s="1226">
        <v>1144612836</v>
      </c>
      <c r="D211" s="1227" t="s">
        <v>2350</v>
      </c>
      <c r="E211" s="1227" t="s">
        <v>2351</v>
      </c>
      <c r="F211" s="1227" t="s">
        <v>127</v>
      </c>
      <c r="G211" s="1227" t="s">
        <v>1890</v>
      </c>
      <c r="H211" s="1227" t="s">
        <v>151</v>
      </c>
      <c r="I211" s="1227" t="s">
        <v>2351</v>
      </c>
      <c r="J211" s="1227" t="s">
        <v>1892</v>
      </c>
      <c r="K211" s="1227" t="s">
        <v>151</v>
      </c>
      <c r="L211" s="1227" t="s">
        <v>151</v>
      </c>
      <c r="N211" s="1227" t="s">
        <v>1899</v>
      </c>
      <c r="O211" s="1227" t="s">
        <v>1946</v>
      </c>
    </row>
    <row r="212" spans="1:15">
      <c r="A212" s="1226">
        <v>1142150078</v>
      </c>
      <c r="D212" s="1227" t="s">
        <v>2352</v>
      </c>
      <c r="E212" s="1227" t="s">
        <v>2353</v>
      </c>
      <c r="F212" s="1227" t="s">
        <v>137</v>
      </c>
      <c r="G212" s="1227" t="s">
        <v>1879</v>
      </c>
      <c r="H212" s="1227" t="s">
        <v>992</v>
      </c>
      <c r="I212" s="1227" t="s">
        <v>2353</v>
      </c>
      <c r="J212" s="1227" t="s">
        <v>1908</v>
      </c>
      <c r="K212" s="1227" t="s">
        <v>992</v>
      </c>
      <c r="L212" s="1227" t="s">
        <v>992</v>
      </c>
      <c r="N212" s="1227" t="s">
        <v>1899</v>
      </c>
      <c r="O212" s="1227" t="s">
        <v>1900</v>
      </c>
    </row>
    <row r="213" spans="1:15">
      <c r="A213" s="1226">
        <v>1143927912</v>
      </c>
      <c r="D213" s="1227" t="s">
        <v>2354</v>
      </c>
      <c r="E213" s="1227" t="s">
        <v>2355</v>
      </c>
      <c r="F213" s="1227" t="s">
        <v>101</v>
      </c>
      <c r="G213" s="1227" t="s">
        <v>1855</v>
      </c>
      <c r="H213" s="1227" t="s">
        <v>1895</v>
      </c>
      <c r="I213" s="1227" t="s">
        <v>2355</v>
      </c>
      <c r="J213" s="1227" t="s">
        <v>1897</v>
      </c>
      <c r="K213" s="1227" t="s">
        <v>1898</v>
      </c>
      <c r="L213" s="1227" t="s">
        <v>1895</v>
      </c>
      <c r="N213" s="1227" t="s">
        <v>1899</v>
      </c>
      <c r="O213" s="1227" t="s">
        <v>1900</v>
      </c>
    </row>
    <row r="214" spans="1:15">
      <c r="A214" s="1226">
        <v>1148184683</v>
      </c>
      <c r="D214" s="1227" t="s">
        <v>2356</v>
      </c>
      <c r="E214" s="1227" t="s">
        <v>2357</v>
      </c>
      <c r="F214" s="1227" t="s">
        <v>123</v>
      </c>
      <c r="G214" s="1227" t="s">
        <v>1855</v>
      </c>
      <c r="H214" s="1227" t="s">
        <v>1895</v>
      </c>
      <c r="I214" s="1227" t="s">
        <v>2357</v>
      </c>
      <c r="J214" s="1227" t="s">
        <v>1897</v>
      </c>
      <c r="K214" s="1227" t="s">
        <v>1898</v>
      </c>
      <c r="L214" s="1227" t="s">
        <v>1895</v>
      </c>
      <c r="N214" s="1227" t="s">
        <v>1882</v>
      </c>
      <c r="O214" s="1227" t="s">
        <v>1893</v>
      </c>
    </row>
    <row r="215" spans="1:15">
      <c r="A215" s="1226">
        <v>1144323582</v>
      </c>
      <c r="D215" s="1227" t="s">
        <v>2358</v>
      </c>
      <c r="E215" s="1227" t="s">
        <v>2359</v>
      </c>
      <c r="F215" s="1227" t="s">
        <v>137</v>
      </c>
      <c r="G215" s="1227" t="s">
        <v>1879</v>
      </c>
      <c r="H215" s="1227" t="s">
        <v>2008</v>
      </c>
      <c r="I215" s="1227" t="s">
        <v>2359</v>
      </c>
      <c r="J215" s="1227" t="s">
        <v>2010</v>
      </c>
      <c r="K215" s="1227" t="s">
        <v>2008</v>
      </c>
      <c r="L215" s="1227" t="s">
        <v>2008</v>
      </c>
      <c r="N215" s="1227" t="s">
        <v>1882</v>
      </c>
      <c r="O215" s="1227" t="s">
        <v>1883</v>
      </c>
    </row>
    <row r="216" spans="1:15">
      <c r="A216" s="1226">
        <v>1143124668</v>
      </c>
      <c r="D216" s="1227" t="s">
        <v>2360</v>
      </c>
      <c r="E216" s="1227" t="s">
        <v>2361</v>
      </c>
      <c r="F216" s="1227" t="s">
        <v>137</v>
      </c>
      <c r="G216" s="1227" t="s">
        <v>1879</v>
      </c>
      <c r="H216" s="1227" t="s">
        <v>2008</v>
      </c>
      <c r="I216" s="1227" t="s">
        <v>2361</v>
      </c>
      <c r="J216" s="1227" t="s">
        <v>2010</v>
      </c>
      <c r="K216" s="1227" t="s">
        <v>2008</v>
      </c>
      <c r="L216" s="1227" t="s">
        <v>2008</v>
      </c>
      <c r="N216" s="1227" t="s">
        <v>1882</v>
      </c>
      <c r="O216" s="1227" t="s">
        <v>1883</v>
      </c>
    </row>
    <row r="217" spans="1:15">
      <c r="A217" s="1226">
        <v>1167292334</v>
      </c>
      <c r="D217" s="1227" t="s">
        <v>2362</v>
      </c>
      <c r="E217" s="1227" t="s">
        <v>2363</v>
      </c>
      <c r="F217" s="1227" t="s">
        <v>127</v>
      </c>
      <c r="G217" s="1227" t="s">
        <v>1890</v>
      </c>
      <c r="H217" s="1227" t="s">
        <v>151</v>
      </c>
      <c r="I217" s="1227" t="s">
        <v>2363</v>
      </c>
      <c r="J217" s="1227" t="s">
        <v>1892</v>
      </c>
      <c r="K217" s="1227" t="s">
        <v>151</v>
      </c>
      <c r="L217" s="1227" t="s">
        <v>151</v>
      </c>
      <c r="N217" s="1227" t="s">
        <v>1882</v>
      </c>
      <c r="O217" s="1227" t="s">
        <v>2076</v>
      </c>
    </row>
    <row r="218" spans="1:15">
      <c r="A218" s="1226">
        <v>1143960616</v>
      </c>
      <c r="D218" s="1227" t="s">
        <v>2364</v>
      </c>
      <c r="E218" s="1227" t="s">
        <v>2365</v>
      </c>
      <c r="F218" s="1227" t="s">
        <v>138</v>
      </c>
      <c r="G218" s="1227" t="s">
        <v>1885</v>
      </c>
      <c r="H218" s="1227" t="s">
        <v>1997</v>
      </c>
      <c r="I218" s="1227" t="s">
        <v>2365</v>
      </c>
      <c r="J218" s="1227" t="s">
        <v>1999</v>
      </c>
      <c r="K218" s="1227" t="s">
        <v>2000</v>
      </c>
      <c r="L218" s="1227" t="s">
        <v>1997</v>
      </c>
      <c r="N218" s="1227" t="s">
        <v>1882</v>
      </c>
      <c r="O218" s="1227" t="s">
        <v>1888</v>
      </c>
    </row>
    <row r="219" spans="1:15">
      <c r="A219" s="1226">
        <v>1148527089</v>
      </c>
      <c r="D219" s="1227" t="s">
        <v>2366</v>
      </c>
      <c r="E219" s="1227" t="s">
        <v>2367</v>
      </c>
      <c r="F219" s="1227" t="s">
        <v>123</v>
      </c>
      <c r="G219" s="1227" t="s">
        <v>1855</v>
      </c>
      <c r="H219" s="1227" t="s">
        <v>1895</v>
      </c>
      <c r="I219" s="1227" t="s">
        <v>2367</v>
      </c>
      <c r="J219" s="1227" t="s">
        <v>1897</v>
      </c>
      <c r="K219" s="1227" t="s">
        <v>1898</v>
      </c>
      <c r="L219" s="1227" t="s">
        <v>1895</v>
      </c>
      <c r="N219" s="1227" t="s">
        <v>1882</v>
      </c>
      <c r="O219" s="1227" t="s">
        <v>1893</v>
      </c>
    </row>
    <row r="220" spans="1:15">
      <c r="A220" s="1226">
        <v>1143129949</v>
      </c>
      <c r="D220" s="1227" t="s">
        <v>2368</v>
      </c>
      <c r="E220" s="1227" t="s">
        <v>2369</v>
      </c>
      <c r="F220" s="1227" t="s">
        <v>123</v>
      </c>
      <c r="G220" s="1227" t="s">
        <v>1885</v>
      </c>
      <c r="H220" s="1227" t="s">
        <v>1043</v>
      </c>
      <c r="I220" s="1227" t="s">
        <v>2369</v>
      </c>
      <c r="J220" s="1227" t="s">
        <v>2307</v>
      </c>
      <c r="K220" s="1227" t="s">
        <v>2308</v>
      </c>
      <c r="L220" s="1227" t="s">
        <v>1043</v>
      </c>
      <c r="N220" s="1227" t="s">
        <v>1882</v>
      </c>
      <c r="O220" s="1227" t="s">
        <v>1927</v>
      </c>
    </row>
    <row r="221" spans="1:15">
      <c r="A221" s="1226">
        <v>1143247014</v>
      </c>
      <c r="D221" s="1227" t="s">
        <v>2370</v>
      </c>
      <c r="E221" s="1227" t="s">
        <v>2371</v>
      </c>
      <c r="F221" s="1227" t="s">
        <v>134</v>
      </c>
      <c r="G221" s="1227" t="s">
        <v>1902</v>
      </c>
      <c r="H221" s="1227" t="s">
        <v>122</v>
      </c>
      <c r="I221" s="1227" t="s">
        <v>2371</v>
      </c>
      <c r="J221" s="1227" t="s">
        <v>1904</v>
      </c>
      <c r="K221" s="1227" t="s">
        <v>122</v>
      </c>
      <c r="L221" s="1227" t="s">
        <v>122</v>
      </c>
      <c r="N221" s="1227" t="s">
        <v>1882</v>
      </c>
      <c r="O221" s="1227" t="s">
        <v>1905</v>
      </c>
    </row>
    <row r="222" spans="1:15">
      <c r="A222" s="1226">
        <v>1144067452</v>
      </c>
      <c r="D222" s="1227" t="s">
        <v>2372</v>
      </c>
      <c r="E222" s="1227" t="s">
        <v>2373</v>
      </c>
      <c r="F222" s="1227" t="s">
        <v>131</v>
      </c>
      <c r="G222" s="1227" t="s">
        <v>1855</v>
      </c>
      <c r="H222" s="1227" t="s">
        <v>1895</v>
      </c>
      <c r="I222" s="1227" t="s">
        <v>2373</v>
      </c>
      <c r="J222" s="1227" t="s">
        <v>1897</v>
      </c>
      <c r="K222" s="1227" t="s">
        <v>1898</v>
      </c>
      <c r="L222" s="1227" t="s">
        <v>1895</v>
      </c>
      <c r="N222" s="1227" t="s">
        <v>1882</v>
      </c>
      <c r="O222" s="1227" t="s">
        <v>1978</v>
      </c>
    </row>
    <row r="223" spans="1:15">
      <c r="A223" s="1226">
        <v>1165439978</v>
      </c>
      <c r="D223" s="1227" t="s">
        <v>2374</v>
      </c>
      <c r="E223" s="1227" t="s">
        <v>2375</v>
      </c>
      <c r="F223" s="1227" t="s">
        <v>137</v>
      </c>
      <c r="G223" s="1227" t="s">
        <v>1879</v>
      </c>
      <c r="H223" s="1227" t="s">
        <v>35</v>
      </c>
      <c r="I223" s="1227" t="s">
        <v>2375</v>
      </c>
      <c r="J223" s="1227" t="s">
        <v>1867</v>
      </c>
      <c r="K223" s="1227" t="s">
        <v>35</v>
      </c>
      <c r="L223" s="1227" t="s">
        <v>35</v>
      </c>
      <c r="N223" s="1227" t="s">
        <v>1882</v>
      </c>
      <c r="O223" s="1227" t="s">
        <v>1909</v>
      </c>
    </row>
    <row r="224" spans="1:15">
      <c r="A224" s="1226">
        <v>1142018168</v>
      </c>
      <c r="D224" s="1227" t="s">
        <v>2376</v>
      </c>
      <c r="E224" s="1227" t="s">
        <v>2377</v>
      </c>
      <c r="F224" s="1227" t="s">
        <v>127</v>
      </c>
      <c r="G224" s="1227" t="s">
        <v>1855</v>
      </c>
      <c r="H224" s="1227" t="s">
        <v>1895</v>
      </c>
      <c r="I224" s="1227" t="s">
        <v>2377</v>
      </c>
      <c r="J224" s="1227" t="s">
        <v>1897</v>
      </c>
      <c r="K224" s="1227" t="s">
        <v>1898</v>
      </c>
      <c r="L224" s="1227" t="s">
        <v>1895</v>
      </c>
      <c r="N224" s="1227" t="s">
        <v>1882</v>
      </c>
      <c r="O224" s="1227" t="s">
        <v>2019</v>
      </c>
    </row>
    <row r="225" spans="1:15">
      <c r="A225" s="1226">
        <v>1140432684</v>
      </c>
      <c r="D225" s="1227" t="s">
        <v>2378</v>
      </c>
      <c r="E225" s="1227" t="s">
        <v>2379</v>
      </c>
      <c r="F225" s="1227" t="s">
        <v>127</v>
      </c>
      <c r="G225" s="1227" t="s">
        <v>1855</v>
      </c>
      <c r="H225" s="1227" t="s">
        <v>1895</v>
      </c>
      <c r="I225" s="1227" t="s">
        <v>2379</v>
      </c>
      <c r="J225" s="1227" t="s">
        <v>1897</v>
      </c>
      <c r="K225" s="1227" t="s">
        <v>1898</v>
      </c>
      <c r="L225" s="1227" t="s">
        <v>1895</v>
      </c>
      <c r="N225" s="1227" t="s">
        <v>1882</v>
      </c>
      <c r="O225" s="1227" t="s">
        <v>2076</v>
      </c>
    </row>
    <row r="226" spans="1:15">
      <c r="A226" s="1226">
        <v>1148425961</v>
      </c>
      <c r="D226" s="1227" t="s">
        <v>2380</v>
      </c>
      <c r="E226" s="1227" t="s">
        <v>2381</v>
      </c>
      <c r="F226" s="1227" t="s">
        <v>127</v>
      </c>
      <c r="G226" s="1227" t="s">
        <v>1855</v>
      </c>
      <c r="H226" s="1227" t="s">
        <v>1895</v>
      </c>
      <c r="I226" s="1227" t="s">
        <v>2381</v>
      </c>
      <c r="J226" s="1227" t="s">
        <v>1897</v>
      </c>
      <c r="K226" s="1227" t="s">
        <v>1898</v>
      </c>
      <c r="L226" s="1227" t="s">
        <v>1895</v>
      </c>
      <c r="N226" s="1227" t="s">
        <v>1899</v>
      </c>
      <c r="O226" s="1227" t="s">
        <v>1946</v>
      </c>
    </row>
    <row r="227" spans="1:15">
      <c r="A227" s="1226">
        <v>1140163248</v>
      </c>
      <c r="D227" s="1227" t="s">
        <v>2382</v>
      </c>
      <c r="E227" s="1227" t="s">
        <v>2383</v>
      </c>
      <c r="F227" s="1227" t="s">
        <v>127</v>
      </c>
      <c r="G227" s="1227" t="s">
        <v>1855</v>
      </c>
      <c r="H227" s="1227" t="s">
        <v>1895</v>
      </c>
      <c r="I227" s="1227" t="s">
        <v>2383</v>
      </c>
      <c r="J227" s="1227" t="s">
        <v>1897</v>
      </c>
      <c r="K227" s="1227" t="s">
        <v>1898</v>
      </c>
      <c r="L227" s="1227" t="s">
        <v>1895</v>
      </c>
      <c r="N227" s="1227" t="s">
        <v>1882</v>
      </c>
      <c r="O227" s="1227" t="s">
        <v>2076</v>
      </c>
    </row>
    <row r="228" spans="1:15">
      <c r="A228" s="1226">
        <v>1145593118</v>
      </c>
      <c r="D228" s="1227" t="s">
        <v>2384</v>
      </c>
      <c r="E228" s="1227" t="s">
        <v>2385</v>
      </c>
      <c r="F228" s="1227" t="s">
        <v>134</v>
      </c>
      <c r="G228" s="1227" t="s">
        <v>1902</v>
      </c>
      <c r="H228" s="1227" t="s">
        <v>122</v>
      </c>
      <c r="I228" s="1227" t="s">
        <v>2385</v>
      </c>
      <c r="J228" s="1227" t="s">
        <v>1904</v>
      </c>
      <c r="K228" s="1227" t="s">
        <v>122</v>
      </c>
      <c r="L228" s="1227" t="s">
        <v>122</v>
      </c>
      <c r="N228" s="1227" t="s">
        <v>1882</v>
      </c>
      <c r="O228" s="1227" t="s">
        <v>1883</v>
      </c>
    </row>
    <row r="229" spans="1:15">
      <c r="A229" s="1226">
        <v>1143785823</v>
      </c>
      <c r="D229" s="1227" t="s">
        <v>2386</v>
      </c>
      <c r="E229" s="1227" t="s">
        <v>2387</v>
      </c>
      <c r="F229" s="1227" t="s">
        <v>127</v>
      </c>
      <c r="G229" s="1227" t="s">
        <v>1855</v>
      </c>
      <c r="H229" s="1227" t="s">
        <v>1953</v>
      </c>
      <c r="I229" s="1227" t="s">
        <v>2387</v>
      </c>
      <c r="J229" s="1227" t="s">
        <v>1954</v>
      </c>
      <c r="K229" s="1227" t="s">
        <v>1955</v>
      </c>
      <c r="L229" s="1227" t="s">
        <v>1953</v>
      </c>
      <c r="N229" s="1227" t="s">
        <v>1882</v>
      </c>
      <c r="O229" s="1227" t="s">
        <v>2076</v>
      </c>
    </row>
    <row r="230" spans="1:15">
      <c r="A230" s="1226">
        <v>1142452490</v>
      </c>
      <c r="D230" s="1227" t="s">
        <v>2388</v>
      </c>
      <c r="E230" s="1227" t="s">
        <v>2389</v>
      </c>
      <c r="F230" s="1227" t="s">
        <v>127</v>
      </c>
      <c r="G230" s="1227" t="s">
        <v>1855</v>
      </c>
      <c r="H230" s="1227" t="s">
        <v>1953</v>
      </c>
      <c r="I230" s="1227" t="s">
        <v>2389</v>
      </c>
      <c r="J230" s="1227" t="s">
        <v>1954</v>
      </c>
      <c r="K230" s="1227" t="s">
        <v>1955</v>
      </c>
      <c r="L230" s="1227" t="s">
        <v>1953</v>
      </c>
      <c r="N230" s="1227" t="s">
        <v>1899</v>
      </c>
      <c r="O230" s="1227" t="s">
        <v>1946</v>
      </c>
    </row>
    <row r="231" spans="1:15">
      <c r="A231" s="1226">
        <v>1142269936</v>
      </c>
      <c r="D231" s="1227" t="s">
        <v>2390</v>
      </c>
      <c r="E231" s="1227" t="s">
        <v>2391</v>
      </c>
      <c r="F231" s="1227" t="s">
        <v>127</v>
      </c>
      <c r="G231" s="1227" t="s">
        <v>1855</v>
      </c>
      <c r="H231" s="1227" t="s">
        <v>1895</v>
      </c>
      <c r="I231" s="1227" t="s">
        <v>2391</v>
      </c>
      <c r="J231" s="1227" t="s">
        <v>1897</v>
      </c>
      <c r="K231" s="1227" t="s">
        <v>1898</v>
      </c>
      <c r="L231" s="1227" t="s">
        <v>1895</v>
      </c>
      <c r="N231" s="1227" t="s">
        <v>1899</v>
      </c>
      <c r="O231" s="1227" t="s">
        <v>1946</v>
      </c>
    </row>
    <row r="232" spans="1:15">
      <c r="A232" s="1226">
        <v>1142360032</v>
      </c>
      <c r="D232" s="1227" t="s">
        <v>2392</v>
      </c>
      <c r="E232" s="1227" t="s">
        <v>2393</v>
      </c>
      <c r="F232" s="1227" t="s">
        <v>127</v>
      </c>
      <c r="G232" s="1227" t="s">
        <v>1855</v>
      </c>
      <c r="H232" s="1227" t="s">
        <v>1953</v>
      </c>
      <c r="I232" s="1227" t="s">
        <v>2393</v>
      </c>
      <c r="J232" s="1227" t="s">
        <v>1954</v>
      </c>
      <c r="K232" s="1227" t="s">
        <v>1955</v>
      </c>
      <c r="L232" s="1227" t="s">
        <v>1953</v>
      </c>
      <c r="N232" s="1227" t="s">
        <v>1899</v>
      </c>
      <c r="O232" s="1227" t="s">
        <v>1946</v>
      </c>
    </row>
    <row r="233" spans="1:15">
      <c r="A233" s="1226">
        <v>1141749037</v>
      </c>
      <c r="D233" s="1227" t="s">
        <v>2394</v>
      </c>
      <c r="E233" s="1227" t="s">
        <v>2395</v>
      </c>
      <c r="F233" s="1227" t="s">
        <v>127</v>
      </c>
      <c r="G233" s="1227" t="s">
        <v>1855</v>
      </c>
      <c r="H233" s="1227" t="s">
        <v>1895</v>
      </c>
      <c r="I233" s="1227" t="s">
        <v>2395</v>
      </c>
      <c r="J233" s="1227" t="s">
        <v>1897</v>
      </c>
      <c r="K233" s="1227" t="s">
        <v>1898</v>
      </c>
      <c r="L233" s="1227" t="s">
        <v>1895</v>
      </c>
      <c r="N233" s="1227" t="s">
        <v>1899</v>
      </c>
      <c r="O233" s="1227" t="s">
        <v>2069</v>
      </c>
    </row>
    <row r="234" spans="1:15">
      <c r="A234" s="1226">
        <v>1148057830</v>
      </c>
      <c r="D234" s="1227" t="s">
        <v>2396</v>
      </c>
      <c r="E234" s="1227" t="s">
        <v>2397</v>
      </c>
      <c r="F234" s="1227" t="s">
        <v>127</v>
      </c>
      <c r="G234" s="1227" t="s">
        <v>1855</v>
      </c>
      <c r="H234" s="1227" t="s">
        <v>1895</v>
      </c>
      <c r="I234" s="1227" t="s">
        <v>2397</v>
      </c>
      <c r="J234" s="1227" t="s">
        <v>1897</v>
      </c>
      <c r="K234" s="1227" t="s">
        <v>1898</v>
      </c>
      <c r="L234" s="1227" t="s">
        <v>1895</v>
      </c>
      <c r="N234" s="1227" t="s">
        <v>1882</v>
      </c>
      <c r="O234" s="1227" t="s">
        <v>2076</v>
      </c>
    </row>
    <row r="235" spans="1:15">
      <c r="A235" s="1226">
        <v>1144210532</v>
      </c>
      <c r="D235" s="1227" t="s">
        <v>2398</v>
      </c>
      <c r="E235" s="1227" t="s">
        <v>2399</v>
      </c>
      <c r="F235" s="1227" t="s">
        <v>127</v>
      </c>
      <c r="G235" s="1227" t="s">
        <v>1855</v>
      </c>
      <c r="H235" s="1227" t="s">
        <v>1895</v>
      </c>
      <c r="I235" s="1227" t="s">
        <v>2399</v>
      </c>
      <c r="J235" s="1227" t="s">
        <v>1897</v>
      </c>
      <c r="K235" s="1227" t="s">
        <v>1898</v>
      </c>
      <c r="L235" s="1227" t="s">
        <v>1895</v>
      </c>
      <c r="N235" s="1227" t="s">
        <v>1882</v>
      </c>
      <c r="O235" s="1227" t="s">
        <v>2076</v>
      </c>
    </row>
    <row r="236" spans="1:15">
      <c r="A236" s="1226">
        <v>1142172056</v>
      </c>
      <c r="D236" s="1227" t="s">
        <v>2400</v>
      </c>
      <c r="E236" s="1227" t="s">
        <v>2401</v>
      </c>
      <c r="F236" s="1227" t="s">
        <v>127</v>
      </c>
      <c r="G236" s="1227" t="s">
        <v>1855</v>
      </c>
      <c r="H236" s="1227" t="s">
        <v>1895</v>
      </c>
      <c r="I236" s="1227" t="s">
        <v>2401</v>
      </c>
      <c r="J236" s="1227" t="s">
        <v>1897</v>
      </c>
      <c r="K236" s="1227" t="s">
        <v>1898</v>
      </c>
      <c r="L236" s="1227" t="s">
        <v>1895</v>
      </c>
      <c r="N236" s="1227" t="s">
        <v>1882</v>
      </c>
      <c r="O236" s="1227" t="s">
        <v>2076</v>
      </c>
    </row>
    <row r="237" spans="1:15">
      <c r="A237" s="1226">
        <v>1143836352</v>
      </c>
      <c r="D237" s="1227" t="s">
        <v>2402</v>
      </c>
      <c r="E237" s="1227" t="s">
        <v>2403</v>
      </c>
      <c r="F237" s="1227" t="s">
        <v>127</v>
      </c>
      <c r="G237" s="1227" t="s">
        <v>1855</v>
      </c>
      <c r="H237" s="1227" t="s">
        <v>1953</v>
      </c>
      <c r="I237" s="1227" t="s">
        <v>2403</v>
      </c>
      <c r="J237" s="1227" t="s">
        <v>1954</v>
      </c>
      <c r="K237" s="1227" t="s">
        <v>1955</v>
      </c>
      <c r="L237" s="1227" t="s">
        <v>1953</v>
      </c>
      <c r="N237" s="1227" t="s">
        <v>1882</v>
      </c>
      <c r="O237" s="1227" t="s">
        <v>2076</v>
      </c>
    </row>
    <row r="238" spans="1:15">
      <c r="A238" s="1226">
        <v>1142342576</v>
      </c>
      <c r="D238" s="1227" t="s">
        <v>2404</v>
      </c>
      <c r="E238" s="1227" t="s">
        <v>2405</v>
      </c>
      <c r="F238" s="1227" t="s">
        <v>127</v>
      </c>
      <c r="G238" s="1227" t="s">
        <v>1855</v>
      </c>
      <c r="H238" s="1227" t="s">
        <v>1895</v>
      </c>
      <c r="I238" s="1227" t="s">
        <v>2405</v>
      </c>
      <c r="J238" s="1227" t="s">
        <v>1897</v>
      </c>
      <c r="K238" s="1227" t="s">
        <v>1898</v>
      </c>
      <c r="L238" s="1227" t="s">
        <v>1895</v>
      </c>
      <c r="N238" s="1227" t="s">
        <v>1899</v>
      </c>
      <c r="O238" s="1227" t="s">
        <v>1946</v>
      </c>
    </row>
    <row r="239" spans="1:15">
      <c r="A239" s="1226">
        <v>1143083484</v>
      </c>
      <c r="D239" s="1227" t="s">
        <v>2406</v>
      </c>
      <c r="E239" s="1227" t="s">
        <v>2407</v>
      </c>
      <c r="F239" s="1227" t="s">
        <v>127</v>
      </c>
      <c r="G239" s="1227" t="s">
        <v>1855</v>
      </c>
      <c r="H239" s="1227" t="s">
        <v>1895</v>
      </c>
      <c r="I239" s="1227" t="s">
        <v>2407</v>
      </c>
      <c r="J239" s="1227" t="s">
        <v>1897</v>
      </c>
      <c r="K239" s="1227" t="s">
        <v>1898</v>
      </c>
      <c r="L239" s="1227" t="s">
        <v>1895</v>
      </c>
      <c r="N239" s="1227" t="s">
        <v>1882</v>
      </c>
      <c r="O239" s="1227" t="s">
        <v>2076</v>
      </c>
    </row>
    <row r="240" spans="1:15">
      <c r="A240" s="1226">
        <v>1146225553</v>
      </c>
      <c r="D240" s="1227" t="s">
        <v>2408</v>
      </c>
      <c r="E240" s="1227" t="s">
        <v>2409</v>
      </c>
      <c r="F240" s="1227" t="s">
        <v>131</v>
      </c>
      <c r="G240" s="1227" t="s">
        <v>1855</v>
      </c>
      <c r="H240" s="1227" t="s">
        <v>1895</v>
      </c>
      <c r="I240" s="1227" t="s">
        <v>2409</v>
      </c>
      <c r="J240" s="1227" t="s">
        <v>1897</v>
      </c>
      <c r="K240" s="1227" t="s">
        <v>1898</v>
      </c>
      <c r="L240" s="1227" t="s">
        <v>1895</v>
      </c>
      <c r="N240" s="1227" t="s">
        <v>1899</v>
      </c>
      <c r="O240" s="1227" t="s">
        <v>2069</v>
      </c>
    </row>
    <row r="241" spans="1:15">
      <c r="A241" s="1226">
        <v>1160768082</v>
      </c>
      <c r="D241" s="1227" t="s">
        <v>2410</v>
      </c>
      <c r="E241" s="1227" t="s">
        <v>2411</v>
      </c>
      <c r="F241" s="1227" t="s">
        <v>101</v>
      </c>
      <c r="G241" s="1227" t="s">
        <v>1855</v>
      </c>
      <c r="H241" s="1227" t="s">
        <v>1895</v>
      </c>
      <c r="I241" s="1227" t="s">
        <v>2411</v>
      </c>
      <c r="J241" s="1227" t="s">
        <v>1897</v>
      </c>
      <c r="K241" s="1227" t="s">
        <v>1898</v>
      </c>
      <c r="L241" s="1227" t="s">
        <v>1895</v>
      </c>
      <c r="N241" s="1227" t="s">
        <v>1899</v>
      </c>
      <c r="O241" s="1227" t="s">
        <v>1900</v>
      </c>
    </row>
    <row r="242" spans="1:15">
      <c r="A242" s="1226">
        <v>1142377614</v>
      </c>
      <c r="D242" s="1227" t="s">
        <v>2412</v>
      </c>
      <c r="E242" s="1227" t="s">
        <v>2413</v>
      </c>
      <c r="F242" s="1227" t="s">
        <v>138</v>
      </c>
      <c r="G242" s="1227" t="s">
        <v>1885</v>
      </c>
      <c r="H242" s="1227" t="s">
        <v>1008</v>
      </c>
      <c r="I242" s="1227" t="s">
        <v>2413</v>
      </c>
      <c r="J242" s="1227" t="s">
        <v>1881</v>
      </c>
      <c r="K242" s="1227" t="s">
        <v>1887</v>
      </c>
      <c r="L242" s="1227" t="s">
        <v>1008</v>
      </c>
      <c r="N242" s="1227" t="s">
        <v>1882</v>
      </c>
      <c r="O242" s="1227" t="s">
        <v>1927</v>
      </c>
    </row>
    <row r="243" spans="1:15">
      <c r="A243" s="1226">
        <v>1147451869</v>
      </c>
      <c r="D243" s="1227" t="s">
        <v>2414</v>
      </c>
      <c r="E243" s="1227" t="s">
        <v>2415</v>
      </c>
      <c r="F243" s="1227" t="s">
        <v>138</v>
      </c>
      <c r="G243" s="1227" t="s">
        <v>1885</v>
      </c>
      <c r="H243" s="1227" t="s">
        <v>1008</v>
      </c>
      <c r="I243" s="1227" t="s">
        <v>2415</v>
      </c>
      <c r="J243" s="1227" t="s">
        <v>1881</v>
      </c>
      <c r="K243" s="1227" t="s">
        <v>1887</v>
      </c>
      <c r="L243" s="1227" t="s">
        <v>1008</v>
      </c>
      <c r="N243" s="1227" t="s">
        <v>1882</v>
      </c>
      <c r="O243" s="1227" t="s">
        <v>1927</v>
      </c>
    </row>
    <row r="244" spans="1:15">
      <c r="A244" s="1226">
        <v>1142654350</v>
      </c>
      <c r="D244" s="1227" t="s">
        <v>2416</v>
      </c>
      <c r="E244" s="1227" t="s">
        <v>2417</v>
      </c>
      <c r="F244" s="1227" t="s">
        <v>123</v>
      </c>
      <c r="G244" s="1227" t="s">
        <v>1855</v>
      </c>
      <c r="H244" s="1227" t="s">
        <v>1895</v>
      </c>
      <c r="I244" s="1227" t="s">
        <v>2417</v>
      </c>
      <c r="J244" s="1227" t="s">
        <v>1897</v>
      </c>
      <c r="K244" s="1227" t="s">
        <v>1898</v>
      </c>
      <c r="L244" s="1227" t="s">
        <v>1895</v>
      </c>
      <c r="N244" s="1227" t="s">
        <v>1899</v>
      </c>
      <c r="O244" s="1227" t="s">
        <v>1900</v>
      </c>
    </row>
    <row r="245" spans="1:15">
      <c r="A245" s="1226">
        <v>1149646102</v>
      </c>
      <c r="D245" s="1227" t="s">
        <v>2418</v>
      </c>
      <c r="E245" s="1227" t="s">
        <v>2419</v>
      </c>
      <c r="F245" s="1227" t="s">
        <v>134</v>
      </c>
      <c r="G245" s="1227" t="s">
        <v>1990</v>
      </c>
      <c r="H245" s="1227" t="s">
        <v>990</v>
      </c>
      <c r="I245" s="1227" t="s">
        <v>2419</v>
      </c>
      <c r="J245" s="1227" t="s">
        <v>1881</v>
      </c>
      <c r="K245" s="1227" t="s">
        <v>990</v>
      </c>
      <c r="L245" s="1227" t="s">
        <v>990</v>
      </c>
      <c r="N245" s="1227" t="s">
        <v>1882</v>
      </c>
      <c r="O245" s="1227" t="s">
        <v>1905</v>
      </c>
    </row>
    <row r="246" spans="1:15">
      <c r="A246" s="1226">
        <v>1144113751</v>
      </c>
      <c r="D246" s="1227" t="s">
        <v>2420</v>
      </c>
      <c r="E246" s="1227" t="s">
        <v>2421</v>
      </c>
      <c r="F246" s="1227" t="s">
        <v>131</v>
      </c>
      <c r="G246" s="1227" t="s">
        <v>1885</v>
      </c>
      <c r="H246" s="1227" t="s">
        <v>1008</v>
      </c>
      <c r="I246" s="1227" t="s">
        <v>2421</v>
      </c>
      <c r="J246" s="1227" t="s">
        <v>1881</v>
      </c>
      <c r="K246" s="1227" t="s">
        <v>1887</v>
      </c>
      <c r="L246" s="1227" t="s">
        <v>1008</v>
      </c>
      <c r="N246" s="1227" t="s">
        <v>1899</v>
      </c>
      <c r="O246" s="1227" t="s">
        <v>1924</v>
      </c>
    </row>
    <row r="247" spans="1:15">
      <c r="A247" s="1226">
        <v>1161247730</v>
      </c>
      <c r="D247" s="1227" t="s">
        <v>2422</v>
      </c>
      <c r="E247" s="1227" t="s">
        <v>2423</v>
      </c>
      <c r="F247" s="1227" t="s">
        <v>134</v>
      </c>
      <c r="G247" s="1227" t="s">
        <v>1990</v>
      </c>
      <c r="H247" s="1227" t="s">
        <v>990</v>
      </c>
      <c r="I247" s="1227" t="s">
        <v>2423</v>
      </c>
      <c r="J247" s="1227" t="s">
        <v>1881</v>
      </c>
      <c r="K247" s="1227" t="s">
        <v>990</v>
      </c>
      <c r="L247" s="1227" t="s">
        <v>990</v>
      </c>
      <c r="N247" s="1227" t="s">
        <v>1882</v>
      </c>
      <c r="O247" s="1227" t="s">
        <v>1905</v>
      </c>
    </row>
    <row r="248" spans="1:15">
      <c r="A248" s="1226">
        <v>1143843242</v>
      </c>
      <c r="D248" s="1227" t="s">
        <v>2424</v>
      </c>
      <c r="E248" s="1227" t="s">
        <v>2425</v>
      </c>
      <c r="F248" s="1227" t="s">
        <v>127</v>
      </c>
      <c r="G248" s="1227" t="s">
        <v>1855</v>
      </c>
      <c r="H248" s="1227" t="s">
        <v>1895</v>
      </c>
      <c r="I248" s="1227" t="s">
        <v>2425</v>
      </c>
      <c r="J248" s="1227" t="s">
        <v>1897</v>
      </c>
      <c r="K248" s="1227" t="s">
        <v>1898</v>
      </c>
      <c r="L248" s="1227" t="s">
        <v>1895</v>
      </c>
      <c r="N248" s="1227" t="s">
        <v>1899</v>
      </c>
      <c r="O248" s="1227" t="s">
        <v>2069</v>
      </c>
    </row>
    <row r="249" spans="1:15">
      <c r="A249" s="1226">
        <v>1141737578</v>
      </c>
      <c r="D249" s="1227" t="s">
        <v>2426</v>
      </c>
      <c r="E249" s="1227" t="s">
        <v>2427</v>
      </c>
      <c r="F249" s="1227" t="s">
        <v>134</v>
      </c>
      <c r="G249" s="1227" t="s">
        <v>1902</v>
      </c>
      <c r="H249" s="1227" t="s">
        <v>122</v>
      </c>
      <c r="I249" s="1227" t="s">
        <v>2427</v>
      </c>
      <c r="J249" s="1227" t="s">
        <v>1904</v>
      </c>
      <c r="K249" s="1227" t="s">
        <v>122</v>
      </c>
      <c r="L249" s="1227" t="s">
        <v>122</v>
      </c>
      <c r="N249" s="1227" t="s">
        <v>1882</v>
      </c>
      <c r="O249" s="1227" t="s">
        <v>1905</v>
      </c>
    </row>
    <row r="250" spans="1:15">
      <c r="A250" s="1226">
        <v>1147330097</v>
      </c>
      <c r="D250" s="1227" t="s">
        <v>2428</v>
      </c>
      <c r="E250" s="1227" t="s">
        <v>2429</v>
      </c>
      <c r="F250" s="1227" t="s">
        <v>137</v>
      </c>
      <c r="G250" s="1227" t="s">
        <v>1902</v>
      </c>
      <c r="H250" s="1227" t="s">
        <v>122</v>
      </c>
      <c r="I250" s="1227" t="s">
        <v>2429</v>
      </c>
      <c r="J250" s="1227" t="s">
        <v>1904</v>
      </c>
      <c r="K250" s="1227" t="s">
        <v>122</v>
      </c>
      <c r="L250" s="1227" t="s">
        <v>122</v>
      </c>
      <c r="N250" s="1227" t="s">
        <v>1882</v>
      </c>
      <c r="O250" s="1227" t="s">
        <v>1905</v>
      </c>
    </row>
    <row r="251" spans="1:15">
      <c r="A251" s="1226">
        <v>1146961868</v>
      </c>
      <c r="D251" s="1227" t="s">
        <v>2430</v>
      </c>
      <c r="E251" s="1227" t="s">
        <v>2431</v>
      </c>
      <c r="F251" s="1227" t="s">
        <v>137</v>
      </c>
      <c r="G251" s="1227" t="s">
        <v>1879</v>
      </c>
      <c r="H251" s="1227" t="s">
        <v>991</v>
      </c>
      <c r="I251" s="1227" t="s">
        <v>2431</v>
      </c>
      <c r="J251" s="1227" t="s">
        <v>1881</v>
      </c>
      <c r="K251" s="1227" t="s">
        <v>991</v>
      </c>
      <c r="L251" s="1227" t="s">
        <v>991</v>
      </c>
      <c r="N251" s="1227" t="s">
        <v>1882</v>
      </c>
      <c r="O251" s="1227" t="s">
        <v>1883</v>
      </c>
    </row>
    <row r="252" spans="1:15">
      <c r="A252" s="1226">
        <v>1146961868</v>
      </c>
      <c r="D252" s="1227" t="s">
        <v>2430</v>
      </c>
      <c r="E252" s="1227" t="s">
        <v>2431</v>
      </c>
      <c r="F252" s="1227" t="s">
        <v>137</v>
      </c>
      <c r="G252" s="1227" t="s">
        <v>1902</v>
      </c>
      <c r="H252" s="1227" t="s">
        <v>122</v>
      </c>
      <c r="I252" s="1227" t="s">
        <v>2431</v>
      </c>
      <c r="J252" s="1227" t="s">
        <v>1904</v>
      </c>
      <c r="K252" s="1227" t="s">
        <v>122</v>
      </c>
      <c r="L252" s="1227" t="s">
        <v>122</v>
      </c>
      <c r="N252" s="1227" t="s">
        <v>1882</v>
      </c>
      <c r="O252" s="1227" t="s">
        <v>1905</v>
      </c>
    </row>
    <row r="253" spans="1:15">
      <c r="A253" s="1226">
        <v>1160312584</v>
      </c>
      <c r="D253" s="1227" t="s">
        <v>2432</v>
      </c>
      <c r="E253" s="1227" t="s">
        <v>2433</v>
      </c>
      <c r="F253" s="1227" t="s">
        <v>102</v>
      </c>
      <c r="G253" s="1227" t="s">
        <v>1855</v>
      </c>
      <c r="H253" s="1227" t="s">
        <v>1920</v>
      </c>
      <c r="I253" s="1227" t="s">
        <v>2433</v>
      </c>
      <c r="J253" s="1227" t="s">
        <v>1922</v>
      </c>
      <c r="K253" s="1227" t="s">
        <v>1923</v>
      </c>
      <c r="L253" s="1227" t="s">
        <v>1920</v>
      </c>
      <c r="N253" s="1227" t="s">
        <v>1882</v>
      </c>
      <c r="O253" s="1227" t="s">
        <v>1905</v>
      </c>
    </row>
    <row r="254" spans="1:15">
      <c r="A254" s="1226">
        <v>1143906536</v>
      </c>
      <c r="D254" s="1227" t="s">
        <v>2434</v>
      </c>
      <c r="E254" s="1227" t="s">
        <v>2435</v>
      </c>
      <c r="F254" s="1227" t="s">
        <v>233</v>
      </c>
      <c r="G254" s="1227" t="s">
        <v>1913</v>
      </c>
      <c r="H254" s="1227" t="s">
        <v>993</v>
      </c>
      <c r="I254" s="1227" t="s">
        <v>2435</v>
      </c>
      <c r="J254" s="1227" t="s">
        <v>1855</v>
      </c>
      <c r="K254" s="1227" t="s">
        <v>1951</v>
      </c>
      <c r="L254" s="1227" t="s">
        <v>993</v>
      </c>
      <c r="N254" s="1227" t="s">
        <v>1899</v>
      </c>
      <c r="O254" s="1227" t="s">
        <v>1900</v>
      </c>
    </row>
    <row r="255" spans="1:15">
      <c r="A255" s="1226">
        <v>1144688828</v>
      </c>
      <c r="D255" s="1227" t="s">
        <v>2436</v>
      </c>
      <c r="E255" s="1227" t="s">
        <v>2437</v>
      </c>
      <c r="F255" s="1227" t="s">
        <v>123</v>
      </c>
      <c r="G255" s="1227" t="s">
        <v>1855</v>
      </c>
      <c r="H255" s="1227" t="s">
        <v>1895</v>
      </c>
      <c r="I255" s="1227" t="s">
        <v>2437</v>
      </c>
      <c r="J255" s="1227" t="s">
        <v>1897</v>
      </c>
      <c r="K255" s="1227" t="s">
        <v>1898</v>
      </c>
      <c r="L255" s="1227" t="s">
        <v>1895</v>
      </c>
      <c r="N255" s="1227" t="s">
        <v>1882</v>
      </c>
      <c r="O255" s="1227" t="s">
        <v>1893</v>
      </c>
    </row>
    <row r="256" spans="1:15">
      <c r="A256" s="1226">
        <v>1143511781</v>
      </c>
      <c r="D256" s="1227" t="s">
        <v>2438</v>
      </c>
      <c r="E256" s="1227" t="s">
        <v>2439</v>
      </c>
      <c r="F256" s="1227" t="s">
        <v>131</v>
      </c>
      <c r="G256" s="1227" t="s">
        <v>1855</v>
      </c>
      <c r="H256" s="1227" t="s">
        <v>1895</v>
      </c>
      <c r="I256" s="1227" t="s">
        <v>2439</v>
      </c>
      <c r="J256" s="1227" t="s">
        <v>1897</v>
      </c>
      <c r="K256" s="1227" t="s">
        <v>1898</v>
      </c>
      <c r="L256" s="1227" t="s">
        <v>1895</v>
      </c>
      <c r="N256" s="1227" t="s">
        <v>1899</v>
      </c>
      <c r="O256" s="1227" t="s">
        <v>2069</v>
      </c>
    </row>
    <row r="257" spans="1:15">
      <c r="A257" s="1226">
        <v>1167547497</v>
      </c>
      <c r="D257" s="1227" t="s">
        <v>2440</v>
      </c>
      <c r="E257" s="1227" t="s">
        <v>2441</v>
      </c>
      <c r="F257" s="1227" t="s">
        <v>127</v>
      </c>
      <c r="G257" s="1227" t="s">
        <v>1855</v>
      </c>
      <c r="H257" s="1227" t="s">
        <v>1895</v>
      </c>
      <c r="I257" s="1227" t="s">
        <v>2441</v>
      </c>
      <c r="J257" s="1227" t="s">
        <v>1897</v>
      </c>
      <c r="K257" s="1227" t="s">
        <v>1898</v>
      </c>
      <c r="L257" s="1227" t="s">
        <v>1895</v>
      </c>
      <c r="N257" s="1227" t="s">
        <v>1899</v>
      </c>
      <c r="O257" s="1227" t="s">
        <v>2069</v>
      </c>
    </row>
    <row r="258" spans="1:15">
      <c r="A258" s="1226">
        <v>1149871197</v>
      </c>
      <c r="D258" s="1227" t="s">
        <v>2442</v>
      </c>
      <c r="E258" s="1227" t="s">
        <v>2443</v>
      </c>
      <c r="F258" s="1227" t="s">
        <v>127</v>
      </c>
      <c r="G258" s="1227" t="s">
        <v>1855</v>
      </c>
      <c r="H258" s="1227" t="s">
        <v>1895</v>
      </c>
      <c r="I258" s="1227" t="s">
        <v>2443</v>
      </c>
      <c r="J258" s="1227" t="s">
        <v>1897</v>
      </c>
      <c r="K258" s="1227" t="s">
        <v>1898</v>
      </c>
      <c r="L258" s="1227" t="s">
        <v>1895</v>
      </c>
      <c r="N258" s="1227" t="s">
        <v>1899</v>
      </c>
      <c r="O258" s="1227" t="s">
        <v>2069</v>
      </c>
    </row>
    <row r="259" spans="1:15">
      <c r="A259" s="1226">
        <v>1149656721</v>
      </c>
      <c r="D259" s="1227" t="s">
        <v>2444</v>
      </c>
      <c r="E259" s="1227" t="s">
        <v>2445</v>
      </c>
      <c r="F259" s="1227" t="s">
        <v>134</v>
      </c>
      <c r="G259" s="1227" t="s">
        <v>1990</v>
      </c>
      <c r="H259" s="1227" t="s">
        <v>990</v>
      </c>
      <c r="I259" s="1227" t="s">
        <v>2445</v>
      </c>
      <c r="J259" s="1227" t="s">
        <v>1881</v>
      </c>
      <c r="K259" s="1227" t="s">
        <v>990</v>
      </c>
      <c r="L259" s="1227" t="s">
        <v>990</v>
      </c>
      <c r="N259" s="1227" t="s">
        <v>1882</v>
      </c>
      <c r="O259" s="1227" t="s">
        <v>1905</v>
      </c>
    </row>
    <row r="260" spans="1:15">
      <c r="A260" s="1226">
        <v>1144202976</v>
      </c>
      <c r="D260" s="1227" t="s">
        <v>2446</v>
      </c>
      <c r="E260" s="1227" t="s">
        <v>2447</v>
      </c>
      <c r="F260" s="1227" t="s">
        <v>127</v>
      </c>
      <c r="G260" s="1227" t="s">
        <v>1855</v>
      </c>
      <c r="H260" s="1227" t="s">
        <v>1953</v>
      </c>
      <c r="I260" s="1227" t="s">
        <v>2447</v>
      </c>
      <c r="J260" s="1227" t="s">
        <v>1954</v>
      </c>
      <c r="K260" s="1227" t="s">
        <v>1955</v>
      </c>
      <c r="L260" s="1227" t="s">
        <v>1953</v>
      </c>
      <c r="N260" s="1227" t="s">
        <v>1882</v>
      </c>
      <c r="O260" s="1227" t="s">
        <v>2076</v>
      </c>
    </row>
    <row r="261" spans="1:15">
      <c r="A261" s="1226">
        <v>1142603225</v>
      </c>
      <c r="D261" s="1227" t="s">
        <v>2448</v>
      </c>
      <c r="E261" s="1227" t="s">
        <v>2449</v>
      </c>
      <c r="F261" s="1227" t="s">
        <v>138</v>
      </c>
      <c r="G261" s="1227" t="s">
        <v>1885</v>
      </c>
      <c r="H261" s="1227" t="s">
        <v>1008</v>
      </c>
      <c r="I261" s="1227" t="s">
        <v>2449</v>
      </c>
      <c r="J261" s="1227" t="s">
        <v>1881</v>
      </c>
      <c r="K261" s="1227" t="s">
        <v>1887</v>
      </c>
      <c r="L261" s="1227" t="s">
        <v>1008</v>
      </c>
      <c r="N261" s="1227" t="s">
        <v>1882</v>
      </c>
      <c r="O261" s="1227" t="s">
        <v>1888</v>
      </c>
    </row>
    <row r="262" spans="1:15">
      <c r="A262" s="1226">
        <v>1148975650</v>
      </c>
      <c r="D262" s="1227" t="s">
        <v>2450</v>
      </c>
      <c r="E262" s="1227" t="s">
        <v>2451</v>
      </c>
      <c r="F262" s="1227" t="s">
        <v>131</v>
      </c>
      <c r="G262" s="1227" t="s">
        <v>1855</v>
      </c>
      <c r="H262" s="1227" t="s">
        <v>1953</v>
      </c>
      <c r="I262" s="1227" t="s">
        <v>2451</v>
      </c>
      <c r="J262" s="1227" t="s">
        <v>1954</v>
      </c>
      <c r="K262" s="1227" t="s">
        <v>1955</v>
      </c>
      <c r="L262" s="1227" t="s">
        <v>1953</v>
      </c>
      <c r="N262" s="1227" t="s">
        <v>1882</v>
      </c>
      <c r="O262" s="1227" t="s">
        <v>1978</v>
      </c>
    </row>
    <row r="263" spans="1:15">
      <c r="A263" s="1226">
        <v>1148027718</v>
      </c>
      <c r="D263" s="1227" t="s">
        <v>2452</v>
      </c>
      <c r="E263" s="1227" t="s">
        <v>2453</v>
      </c>
      <c r="F263" s="1227" t="s">
        <v>134</v>
      </c>
      <c r="G263" s="1227" t="s">
        <v>1990</v>
      </c>
      <c r="H263" s="1227" t="s">
        <v>990</v>
      </c>
      <c r="I263" s="1227" t="s">
        <v>2453</v>
      </c>
      <c r="J263" s="1227" t="s">
        <v>1881</v>
      </c>
      <c r="K263" s="1227" t="s">
        <v>990</v>
      </c>
      <c r="L263" s="1227" t="s">
        <v>990</v>
      </c>
      <c r="N263" s="1227" t="s">
        <v>1882</v>
      </c>
      <c r="O263" s="1227" t="s">
        <v>1905</v>
      </c>
    </row>
    <row r="264" spans="1:15">
      <c r="A264" s="1226">
        <v>1167971325</v>
      </c>
      <c r="D264" s="1227" t="s">
        <v>2454</v>
      </c>
      <c r="E264" s="1227" t="s">
        <v>2455</v>
      </c>
      <c r="F264" s="1227" t="s">
        <v>233</v>
      </c>
      <c r="G264" s="1227" t="s">
        <v>1913</v>
      </c>
      <c r="H264" s="1227" t="s">
        <v>991</v>
      </c>
      <c r="I264" s="1227" t="s">
        <v>2455</v>
      </c>
      <c r="J264" s="1227" t="s">
        <v>1881</v>
      </c>
      <c r="K264" s="1227" t="s">
        <v>1930</v>
      </c>
      <c r="L264" s="1227" t="s">
        <v>991</v>
      </c>
      <c r="N264" s="1227" t="s">
        <v>1882</v>
      </c>
      <c r="O264" s="1227" t="s">
        <v>1883</v>
      </c>
    </row>
    <row r="265" spans="1:15">
      <c r="A265" s="1226">
        <v>1143961507</v>
      </c>
      <c r="D265" s="1227" t="s">
        <v>2456</v>
      </c>
      <c r="E265" s="1227" t="s">
        <v>2457</v>
      </c>
      <c r="F265" s="1227" t="s">
        <v>131</v>
      </c>
      <c r="G265" s="1227" t="s">
        <v>1885</v>
      </c>
      <c r="H265" s="1227" t="s">
        <v>1997</v>
      </c>
      <c r="I265" s="1227" t="s">
        <v>2457</v>
      </c>
      <c r="J265" s="1227" t="s">
        <v>1999</v>
      </c>
      <c r="K265" s="1227" t="s">
        <v>2000</v>
      </c>
      <c r="L265" s="1227" t="s">
        <v>1997</v>
      </c>
      <c r="N265" s="1227" t="s">
        <v>1899</v>
      </c>
      <c r="O265" s="1227" t="s">
        <v>1924</v>
      </c>
    </row>
    <row r="266" spans="1:15">
      <c r="A266" s="1226">
        <v>1143818004</v>
      </c>
      <c r="D266" s="1227" t="s">
        <v>2458</v>
      </c>
      <c r="E266" s="1227" t="s">
        <v>2459</v>
      </c>
      <c r="F266" s="1227" t="s">
        <v>127</v>
      </c>
      <c r="G266" s="1227" t="s">
        <v>1855</v>
      </c>
      <c r="H266" s="1227" t="s">
        <v>1895</v>
      </c>
      <c r="I266" s="1227" t="s">
        <v>2459</v>
      </c>
      <c r="J266" s="1227" t="s">
        <v>1897</v>
      </c>
      <c r="K266" s="1227" t="s">
        <v>1898</v>
      </c>
      <c r="L266" s="1227" t="s">
        <v>1895</v>
      </c>
      <c r="N266" s="1227" t="s">
        <v>1899</v>
      </c>
      <c r="O266" s="1227" t="s">
        <v>1946</v>
      </c>
    </row>
    <row r="267" spans="1:15">
      <c r="A267" s="1226">
        <v>1160079944</v>
      </c>
      <c r="D267" s="1227" t="s">
        <v>2460</v>
      </c>
      <c r="E267" s="1227" t="s">
        <v>2461</v>
      </c>
      <c r="F267" s="1227" t="s">
        <v>127</v>
      </c>
      <c r="G267" s="1227" t="s">
        <v>1855</v>
      </c>
      <c r="H267" s="1227" t="s">
        <v>1895</v>
      </c>
      <c r="I267" s="1227" t="s">
        <v>2461</v>
      </c>
      <c r="J267" s="1227" t="s">
        <v>1897</v>
      </c>
      <c r="K267" s="1227" t="s">
        <v>1898</v>
      </c>
      <c r="L267" s="1227" t="s">
        <v>1895</v>
      </c>
      <c r="N267" s="1227" t="s">
        <v>1882</v>
      </c>
      <c r="O267" s="1227" t="s">
        <v>2019</v>
      </c>
    </row>
    <row r="268" spans="1:15">
      <c r="A268" s="1226">
        <v>1144183366</v>
      </c>
      <c r="D268" s="1227" t="s">
        <v>2462</v>
      </c>
      <c r="E268" s="1227" t="s">
        <v>2463</v>
      </c>
      <c r="F268" s="1227" t="s">
        <v>127</v>
      </c>
      <c r="G268" s="1227" t="s">
        <v>1855</v>
      </c>
      <c r="H268" s="1227" t="s">
        <v>1895</v>
      </c>
      <c r="I268" s="1227" t="s">
        <v>2463</v>
      </c>
      <c r="J268" s="1227" t="s">
        <v>1897</v>
      </c>
      <c r="K268" s="1227" t="s">
        <v>1898</v>
      </c>
      <c r="L268" s="1227" t="s">
        <v>1895</v>
      </c>
      <c r="N268" s="1227" t="s">
        <v>1882</v>
      </c>
      <c r="O268" s="1227" t="s">
        <v>2076</v>
      </c>
    </row>
    <row r="269" spans="1:15">
      <c r="A269" s="1226">
        <v>1143502459</v>
      </c>
      <c r="D269" s="1227" t="s">
        <v>2464</v>
      </c>
      <c r="E269" s="1227" t="s">
        <v>2465</v>
      </c>
      <c r="F269" s="1227" t="s">
        <v>102</v>
      </c>
      <c r="G269" s="1227" t="s">
        <v>1855</v>
      </c>
      <c r="H269" s="1227" t="s">
        <v>1920</v>
      </c>
      <c r="I269" s="1227" t="s">
        <v>2465</v>
      </c>
      <c r="J269" s="1227" t="s">
        <v>1922</v>
      </c>
      <c r="K269" s="1227" t="s">
        <v>1923</v>
      </c>
      <c r="L269" s="1227" t="s">
        <v>1920</v>
      </c>
      <c r="N269" s="1227" t="s">
        <v>1882</v>
      </c>
      <c r="O269" s="1227" t="s">
        <v>1888</v>
      </c>
    </row>
    <row r="270" spans="1:15">
      <c r="A270" s="1226">
        <v>1144132389</v>
      </c>
      <c r="D270" s="1227" t="s">
        <v>2466</v>
      </c>
      <c r="E270" s="1227" t="s">
        <v>2467</v>
      </c>
      <c r="F270" s="1227" t="s">
        <v>131</v>
      </c>
      <c r="G270" s="1227" t="s">
        <v>1855</v>
      </c>
      <c r="H270" s="1227" t="s">
        <v>1895</v>
      </c>
      <c r="I270" s="1227" t="s">
        <v>2467</v>
      </c>
      <c r="J270" s="1227" t="s">
        <v>1897</v>
      </c>
      <c r="K270" s="1227" t="s">
        <v>1898</v>
      </c>
      <c r="L270" s="1227" t="s">
        <v>1895</v>
      </c>
      <c r="N270" s="1227" t="s">
        <v>1882</v>
      </c>
      <c r="O270" s="1227" t="s">
        <v>1978</v>
      </c>
    </row>
    <row r="271" spans="1:15">
      <c r="A271" s="1226">
        <v>1160522711</v>
      </c>
      <c r="D271" s="1227" t="s">
        <v>2468</v>
      </c>
      <c r="E271" s="1227" t="s">
        <v>2469</v>
      </c>
      <c r="F271" s="1227" t="s">
        <v>131</v>
      </c>
      <c r="G271" s="1227" t="s">
        <v>1855</v>
      </c>
      <c r="H271" s="1227" t="s">
        <v>1895</v>
      </c>
      <c r="I271" s="1227" t="s">
        <v>2469</v>
      </c>
      <c r="J271" s="1227" t="s">
        <v>1897</v>
      </c>
      <c r="K271" s="1227" t="s">
        <v>1898</v>
      </c>
      <c r="L271" s="1227" t="s">
        <v>1895</v>
      </c>
      <c r="N271" s="1227" t="s">
        <v>1882</v>
      </c>
      <c r="O271" s="1227" t="s">
        <v>1978</v>
      </c>
    </row>
    <row r="272" spans="1:15">
      <c r="A272" s="1226">
        <v>1160287257</v>
      </c>
      <c r="D272" s="1227" t="s">
        <v>2470</v>
      </c>
      <c r="E272" s="1227" t="s">
        <v>2471</v>
      </c>
      <c r="F272" s="1227" t="s">
        <v>134</v>
      </c>
      <c r="G272" s="1227" t="s">
        <v>1902</v>
      </c>
      <c r="H272" s="1227" t="s">
        <v>122</v>
      </c>
      <c r="I272" s="1227" t="s">
        <v>2471</v>
      </c>
      <c r="J272" s="1227" t="s">
        <v>1904</v>
      </c>
      <c r="K272" s="1227" t="s">
        <v>122</v>
      </c>
      <c r="L272" s="1227" t="s">
        <v>122</v>
      </c>
      <c r="N272" s="1227" t="s">
        <v>1882</v>
      </c>
      <c r="O272" s="1227" t="s">
        <v>1905</v>
      </c>
    </row>
    <row r="273" spans="1:15">
      <c r="A273" s="1226">
        <v>1148328249</v>
      </c>
      <c r="D273" s="1227" t="s">
        <v>2472</v>
      </c>
      <c r="E273" s="1227" t="s">
        <v>2473</v>
      </c>
      <c r="F273" s="1227" t="s">
        <v>127</v>
      </c>
      <c r="G273" s="1227" t="s">
        <v>1855</v>
      </c>
      <c r="H273" s="1227" t="s">
        <v>1953</v>
      </c>
      <c r="I273" s="1227" t="s">
        <v>2473</v>
      </c>
      <c r="J273" s="1227" t="s">
        <v>1954</v>
      </c>
      <c r="K273" s="1227" t="s">
        <v>1955</v>
      </c>
      <c r="L273" s="1227" t="s">
        <v>1953</v>
      </c>
      <c r="N273" s="1227" t="s">
        <v>1882</v>
      </c>
      <c r="O273" s="1227" t="s">
        <v>2076</v>
      </c>
    </row>
    <row r="274" spans="1:15">
      <c r="A274" s="1226">
        <v>1143776657</v>
      </c>
      <c r="D274" s="1227" t="s">
        <v>2474</v>
      </c>
      <c r="E274" s="1227" t="s">
        <v>2475</v>
      </c>
      <c r="F274" s="1227" t="s">
        <v>131</v>
      </c>
      <c r="G274" s="1227" t="s">
        <v>1855</v>
      </c>
      <c r="H274" s="1227" t="s">
        <v>1895</v>
      </c>
      <c r="I274" s="1227" t="s">
        <v>2475</v>
      </c>
      <c r="J274" s="1227" t="s">
        <v>1897</v>
      </c>
      <c r="K274" s="1227" t="s">
        <v>1898</v>
      </c>
      <c r="L274" s="1227" t="s">
        <v>1895</v>
      </c>
      <c r="N274" s="1227" t="s">
        <v>1882</v>
      </c>
      <c r="O274" s="1227" t="s">
        <v>2019</v>
      </c>
    </row>
    <row r="275" spans="1:15">
      <c r="A275" s="1226">
        <v>1149317720</v>
      </c>
      <c r="D275" s="1227" t="s">
        <v>2476</v>
      </c>
      <c r="E275" s="1227" t="s">
        <v>2477</v>
      </c>
      <c r="F275" s="1227" t="s">
        <v>127</v>
      </c>
      <c r="G275" s="1227" t="s">
        <v>1890</v>
      </c>
      <c r="H275" s="1227" t="s">
        <v>151</v>
      </c>
      <c r="I275" s="1227" t="s">
        <v>2477</v>
      </c>
      <c r="J275" s="1227" t="s">
        <v>1892</v>
      </c>
      <c r="K275" s="1227" t="s">
        <v>151</v>
      </c>
      <c r="L275" s="1227" t="s">
        <v>151</v>
      </c>
      <c r="N275" s="1227" t="s">
        <v>1899</v>
      </c>
      <c r="O275" s="1227" t="s">
        <v>1924</v>
      </c>
    </row>
    <row r="276" spans="1:15">
      <c r="A276" s="1226">
        <v>1165153785</v>
      </c>
      <c r="D276" s="1227" t="s">
        <v>2478</v>
      </c>
      <c r="E276" s="1227" t="s">
        <v>2479</v>
      </c>
      <c r="F276" s="1227" t="s">
        <v>134</v>
      </c>
      <c r="G276" s="1227" t="s">
        <v>1902</v>
      </c>
      <c r="H276" s="1227" t="s">
        <v>122</v>
      </c>
      <c r="I276" s="1227" t="s">
        <v>2479</v>
      </c>
      <c r="J276" s="1227" t="s">
        <v>1904</v>
      </c>
      <c r="K276" s="1227" t="s">
        <v>122</v>
      </c>
      <c r="L276" s="1227" t="s">
        <v>122</v>
      </c>
      <c r="N276" s="1227" t="s">
        <v>1882</v>
      </c>
      <c r="O276" s="1227" t="s">
        <v>1905</v>
      </c>
    </row>
    <row r="277" spans="1:15">
      <c r="A277" s="1226">
        <v>1147859061</v>
      </c>
      <c r="D277" s="1227" t="s">
        <v>2480</v>
      </c>
      <c r="E277" s="1227" t="s">
        <v>2481</v>
      </c>
      <c r="F277" s="1227" t="s">
        <v>127</v>
      </c>
      <c r="G277" s="1227" t="s">
        <v>1855</v>
      </c>
      <c r="H277" s="1227" t="s">
        <v>1953</v>
      </c>
      <c r="I277" s="1227" t="s">
        <v>2481</v>
      </c>
      <c r="J277" s="1227" t="s">
        <v>1954</v>
      </c>
      <c r="K277" s="1227" t="s">
        <v>1955</v>
      </c>
      <c r="L277" s="1227" t="s">
        <v>1953</v>
      </c>
      <c r="N277" s="1227" t="s">
        <v>1882</v>
      </c>
      <c r="O277" s="1227" t="s">
        <v>2076</v>
      </c>
    </row>
    <row r="278" spans="1:15">
      <c r="A278" s="1226">
        <v>1149836372</v>
      </c>
      <c r="D278" s="1227" t="s">
        <v>2482</v>
      </c>
      <c r="E278" s="1227" t="s">
        <v>2483</v>
      </c>
      <c r="F278" s="1227" t="s">
        <v>137</v>
      </c>
      <c r="G278" s="1227" t="s">
        <v>1879</v>
      </c>
      <c r="H278" s="1227" t="s">
        <v>993</v>
      </c>
      <c r="I278" s="1227" t="s">
        <v>2483</v>
      </c>
      <c r="J278" s="1227" t="s">
        <v>1855</v>
      </c>
      <c r="K278" s="1227" t="s">
        <v>1951</v>
      </c>
      <c r="L278" s="1227" t="s">
        <v>993</v>
      </c>
      <c r="N278" s="1227" t="s">
        <v>1899</v>
      </c>
      <c r="O278" s="1227" t="s">
        <v>1900</v>
      </c>
    </row>
    <row r="279" spans="1:15">
      <c r="A279" s="1226">
        <v>1149002108</v>
      </c>
      <c r="D279" s="1227" t="s">
        <v>2484</v>
      </c>
      <c r="E279" s="1227" t="s">
        <v>2485</v>
      </c>
      <c r="F279" s="1227" t="s">
        <v>134</v>
      </c>
      <c r="G279" s="1227" t="s">
        <v>1902</v>
      </c>
      <c r="H279" s="1227" t="s">
        <v>122</v>
      </c>
      <c r="I279" s="1227" t="s">
        <v>2485</v>
      </c>
      <c r="J279" s="1227" t="s">
        <v>1904</v>
      </c>
      <c r="K279" s="1227" t="s">
        <v>122</v>
      </c>
      <c r="L279" s="1227" t="s">
        <v>122</v>
      </c>
      <c r="N279" s="1227" t="s">
        <v>1882</v>
      </c>
      <c r="O279" s="1227" t="s">
        <v>1905</v>
      </c>
    </row>
    <row r="280" spans="1:15">
      <c r="A280" s="1226">
        <v>1143956895</v>
      </c>
      <c r="D280" s="1227" t="s">
        <v>2486</v>
      </c>
      <c r="E280" s="1227" t="s">
        <v>2487</v>
      </c>
      <c r="F280" s="1227" t="s">
        <v>137</v>
      </c>
      <c r="G280" s="1227" t="s">
        <v>1879</v>
      </c>
      <c r="H280" s="1227" t="s">
        <v>2008</v>
      </c>
      <c r="I280" s="1227" t="s">
        <v>2487</v>
      </c>
      <c r="J280" s="1227" t="s">
        <v>2010</v>
      </c>
      <c r="K280" s="1227" t="s">
        <v>2008</v>
      </c>
      <c r="L280" s="1227" t="s">
        <v>2008</v>
      </c>
      <c r="N280" s="1227" t="s">
        <v>1882</v>
      </c>
      <c r="O280" s="1227" t="s">
        <v>1909</v>
      </c>
    </row>
    <row r="281" spans="1:15">
      <c r="A281" s="1226">
        <v>1144261501</v>
      </c>
      <c r="D281" s="1227" t="s">
        <v>2488</v>
      </c>
      <c r="E281" s="1227" t="s">
        <v>2489</v>
      </c>
      <c r="F281" s="1227" t="s">
        <v>137</v>
      </c>
      <c r="G281" s="1227" t="s">
        <v>1879</v>
      </c>
      <c r="H281" s="1227" t="s">
        <v>992</v>
      </c>
      <c r="I281" s="1227" t="s">
        <v>2489</v>
      </c>
      <c r="J281" s="1227" t="s">
        <v>1908</v>
      </c>
      <c r="K281" s="1227" t="s">
        <v>992</v>
      </c>
      <c r="L281" s="1227" t="s">
        <v>992</v>
      </c>
      <c r="N281" s="1227" t="s">
        <v>1882</v>
      </c>
      <c r="O281" s="1227" t="s">
        <v>1909</v>
      </c>
    </row>
    <row r="282" spans="1:15">
      <c r="A282" s="1226">
        <v>1162805460</v>
      </c>
      <c r="D282" s="1227" t="s">
        <v>2490</v>
      </c>
      <c r="E282" s="1227" t="s">
        <v>2491</v>
      </c>
      <c r="F282" s="1227" t="s">
        <v>233</v>
      </c>
      <c r="G282" s="1227" t="s">
        <v>1913</v>
      </c>
      <c r="H282" s="1227" t="s">
        <v>991</v>
      </c>
      <c r="I282" s="1227" t="s">
        <v>2491</v>
      </c>
      <c r="J282" s="1227" t="s">
        <v>1881</v>
      </c>
      <c r="K282" s="1227" t="s">
        <v>1930</v>
      </c>
      <c r="L282" s="1227" t="s">
        <v>991</v>
      </c>
      <c r="N282" s="1227" t="s">
        <v>1882</v>
      </c>
      <c r="O282" s="1227" t="s">
        <v>1883</v>
      </c>
    </row>
    <row r="283" spans="1:15">
      <c r="A283" s="1226">
        <v>1165362584</v>
      </c>
      <c r="D283" s="1227" t="s">
        <v>2492</v>
      </c>
      <c r="E283" s="1227" t="s">
        <v>2493</v>
      </c>
      <c r="F283" s="1227" t="s">
        <v>131</v>
      </c>
      <c r="G283" s="1227" t="s">
        <v>1855</v>
      </c>
      <c r="H283" s="1227" t="s">
        <v>1895</v>
      </c>
      <c r="I283" s="1227" t="s">
        <v>2493</v>
      </c>
      <c r="J283" s="1227" t="s">
        <v>1897</v>
      </c>
      <c r="K283" s="1227" t="s">
        <v>1898</v>
      </c>
      <c r="L283" s="1227" t="s">
        <v>1895</v>
      </c>
      <c r="N283" s="1227" t="s">
        <v>1899</v>
      </c>
      <c r="O283" s="1227" t="s">
        <v>2069</v>
      </c>
    </row>
    <row r="284" spans="1:15">
      <c r="A284" s="1226">
        <v>1148839096</v>
      </c>
      <c r="D284" s="1227" t="s">
        <v>2494</v>
      </c>
      <c r="E284" s="1227" t="s">
        <v>2495</v>
      </c>
      <c r="F284" s="1227" t="s">
        <v>131</v>
      </c>
      <c r="G284" s="1227" t="s">
        <v>1855</v>
      </c>
      <c r="H284" s="1227" t="s">
        <v>1895</v>
      </c>
      <c r="I284" s="1227" t="s">
        <v>2495</v>
      </c>
      <c r="J284" s="1227" t="s">
        <v>1897</v>
      </c>
      <c r="K284" s="1227" t="s">
        <v>1898</v>
      </c>
      <c r="L284" s="1227" t="s">
        <v>1895</v>
      </c>
      <c r="N284" s="1227" t="s">
        <v>1882</v>
      </c>
      <c r="O284" s="1227" t="s">
        <v>1978</v>
      </c>
    </row>
    <row r="285" spans="1:15">
      <c r="A285" s="1226">
        <v>1164215080</v>
      </c>
      <c r="D285" s="1227" t="s">
        <v>2496</v>
      </c>
      <c r="E285" s="1227" t="s">
        <v>2497</v>
      </c>
      <c r="F285" s="1227" t="s">
        <v>131</v>
      </c>
      <c r="G285" s="1227" t="s">
        <v>1855</v>
      </c>
      <c r="H285" s="1227" t="s">
        <v>1895</v>
      </c>
      <c r="I285" s="1227" t="s">
        <v>2497</v>
      </c>
      <c r="J285" s="1227" t="s">
        <v>1897</v>
      </c>
      <c r="K285" s="1227" t="s">
        <v>1898</v>
      </c>
      <c r="L285" s="1227" t="s">
        <v>1895</v>
      </c>
      <c r="N285" s="1227" t="s">
        <v>1882</v>
      </c>
      <c r="O285" s="1227" t="s">
        <v>2019</v>
      </c>
    </row>
    <row r="286" spans="1:15">
      <c r="A286" s="1226">
        <v>1148236046</v>
      </c>
      <c r="D286" s="1227" t="s">
        <v>2498</v>
      </c>
      <c r="E286" s="1227" t="s">
        <v>2499</v>
      </c>
      <c r="F286" s="1227" t="s">
        <v>131</v>
      </c>
      <c r="G286" s="1227" t="s">
        <v>1855</v>
      </c>
      <c r="H286" s="1227" t="s">
        <v>1895</v>
      </c>
      <c r="I286" s="1227" t="s">
        <v>2499</v>
      </c>
      <c r="J286" s="1227" t="s">
        <v>1897</v>
      </c>
      <c r="K286" s="1227" t="s">
        <v>1898</v>
      </c>
      <c r="L286" s="1227" t="s">
        <v>1895</v>
      </c>
      <c r="N286" s="1227" t="s">
        <v>1882</v>
      </c>
      <c r="O286" s="1227" t="s">
        <v>1978</v>
      </c>
    </row>
    <row r="287" spans="1:15">
      <c r="A287" s="1226">
        <v>1142239939</v>
      </c>
      <c r="D287" s="1227" t="s">
        <v>2500</v>
      </c>
      <c r="E287" s="1227" t="s">
        <v>2501</v>
      </c>
      <c r="F287" s="1227" t="s">
        <v>131</v>
      </c>
      <c r="G287" s="1227" t="s">
        <v>1855</v>
      </c>
      <c r="H287" s="1227" t="s">
        <v>1895</v>
      </c>
      <c r="I287" s="1227" t="s">
        <v>2501</v>
      </c>
      <c r="J287" s="1227" t="s">
        <v>1897</v>
      </c>
      <c r="K287" s="1227" t="s">
        <v>1898</v>
      </c>
      <c r="L287" s="1227" t="s">
        <v>1895</v>
      </c>
      <c r="N287" s="1227" t="s">
        <v>1882</v>
      </c>
      <c r="O287" s="1227" t="s">
        <v>2019</v>
      </c>
    </row>
    <row r="288" spans="1:15">
      <c r="A288" s="1226">
        <v>1142934315</v>
      </c>
      <c r="D288" s="1227" t="s">
        <v>2502</v>
      </c>
      <c r="E288" s="1227" t="s">
        <v>2503</v>
      </c>
      <c r="F288" s="1227" t="s">
        <v>131</v>
      </c>
      <c r="G288" s="1227" t="s">
        <v>1855</v>
      </c>
      <c r="H288" s="1227" t="s">
        <v>1895</v>
      </c>
      <c r="I288" s="1227" t="s">
        <v>2503</v>
      </c>
      <c r="J288" s="1227" t="s">
        <v>1897</v>
      </c>
      <c r="K288" s="1227" t="s">
        <v>1898</v>
      </c>
      <c r="L288" s="1227" t="s">
        <v>1895</v>
      </c>
      <c r="N288" s="1227" t="s">
        <v>1882</v>
      </c>
      <c r="O288" s="1227" t="s">
        <v>2019</v>
      </c>
    </row>
    <row r="289" spans="1:15">
      <c r="A289" s="1226">
        <v>1169837227</v>
      </c>
      <c r="D289" s="1227" t="s">
        <v>2504</v>
      </c>
      <c r="E289" s="1227" t="s">
        <v>2505</v>
      </c>
      <c r="F289" s="1227" t="s">
        <v>138</v>
      </c>
      <c r="G289" s="1227" t="s">
        <v>1890</v>
      </c>
      <c r="H289" s="1227" t="s">
        <v>151</v>
      </c>
      <c r="I289" s="1227" t="s">
        <v>2505</v>
      </c>
      <c r="J289" s="1227" t="s">
        <v>1892</v>
      </c>
      <c r="K289" s="1227" t="s">
        <v>151</v>
      </c>
      <c r="L289" s="1227" t="s">
        <v>151</v>
      </c>
      <c r="N289" s="1227" t="s">
        <v>1899</v>
      </c>
      <c r="O289" s="1227" t="s">
        <v>2069</v>
      </c>
    </row>
    <row r="290" spans="1:15">
      <c r="A290" s="1226">
        <v>1170179767</v>
      </c>
      <c r="D290" s="1227" t="s">
        <v>2506</v>
      </c>
      <c r="E290" s="1227" t="s">
        <v>2507</v>
      </c>
      <c r="F290" s="1227" t="s">
        <v>123</v>
      </c>
      <c r="G290" s="1227" t="s">
        <v>1855</v>
      </c>
      <c r="H290" s="1227" t="s">
        <v>1895</v>
      </c>
      <c r="I290" s="1227" t="s">
        <v>2507</v>
      </c>
      <c r="J290" s="1227" t="s">
        <v>1897</v>
      </c>
      <c r="K290" s="1227" t="s">
        <v>1898</v>
      </c>
      <c r="L290" s="1227" t="s">
        <v>1895</v>
      </c>
      <c r="N290" s="1227" t="s">
        <v>1882</v>
      </c>
      <c r="O290" s="1227" t="s">
        <v>1893</v>
      </c>
    </row>
    <row r="291" spans="1:15">
      <c r="A291" s="1226">
        <v>1145078482</v>
      </c>
      <c r="D291" s="1227" t="s">
        <v>2508</v>
      </c>
      <c r="E291" s="1227" t="s">
        <v>2509</v>
      </c>
      <c r="F291" s="1227" t="s">
        <v>233</v>
      </c>
      <c r="G291" s="1227" t="s">
        <v>1913</v>
      </c>
      <c r="H291" s="1227" t="s">
        <v>993</v>
      </c>
      <c r="I291" s="1227" t="s">
        <v>2509</v>
      </c>
      <c r="J291" s="1227" t="s">
        <v>1855</v>
      </c>
      <c r="K291" s="1227" t="s">
        <v>1951</v>
      </c>
      <c r="L291" s="1227" t="s">
        <v>993</v>
      </c>
      <c r="N291" s="1227" t="s">
        <v>1899</v>
      </c>
      <c r="O291" s="1227" t="s">
        <v>1900</v>
      </c>
    </row>
    <row r="292" spans="1:15">
      <c r="A292" s="1226">
        <v>1165496747</v>
      </c>
      <c r="D292" s="1227" t="s">
        <v>2510</v>
      </c>
      <c r="E292" s="1227" t="s">
        <v>2511</v>
      </c>
      <c r="F292" s="1227" t="s">
        <v>131</v>
      </c>
      <c r="G292" s="1227" t="s">
        <v>1885</v>
      </c>
      <c r="H292" s="1227" t="s">
        <v>1008</v>
      </c>
      <c r="I292" s="1227" t="s">
        <v>2511</v>
      </c>
      <c r="J292" s="1227" t="s">
        <v>1881</v>
      </c>
      <c r="K292" s="1227" t="s">
        <v>1887</v>
      </c>
      <c r="L292" s="1227" t="s">
        <v>1008</v>
      </c>
      <c r="N292" s="1227" t="s">
        <v>1899</v>
      </c>
      <c r="O292" s="1227" t="s">
        <v>1924</v>
      </c>
    </row>
    <row r="293" spans="1:15">
      <c r="A293" s="1226">
        <v>1160566403</v>
      </c>
      <c r="D293" s="1227" t="s">
        <v>2512</v>
      </c>
      <c r="E293" s="1227" t="s">
        <v>2513</v>
      </c>
      <c r="F293" s="1227" t="s">
        <v>134</v>
      </c>
      <c r="G293" s="1227" t="s">
        <v>1990</v>
      </c>
      <c r="H293" s="1227" t="s">
        <v>990</v>
      </c>
      <c r="I293" s="1227" t="s">
        <v>2513</v>
      </c>
      <c r="J293" s="1227" t="s">
        <v>1881</v>
      </c>
      <c r="K293" s="1227" t="s">
        <v>990</v>
      </c>
      <c r="L293" s="1227" t="s">
        <v>990</v>
      </c>
      <c r="N293" s="1227" t="s">
        <v>1882</v>
      </c>
      <c r="O293" s="1227" t="s">
        <v>1905</v>
      </c>
    </row>
    <row r="294" spans="1:15">
      <c r="A294" s="1226">
        <v>1142637736</v>
      </c>
      <c r="D294" s="1227" t="s">
        <v>2514</v>
      </c>
      <c r="E294" s="1227" t="s">
        <v>2515</v>
      </c>
      <c r="F294" s="1227" t="s">
        <v>127</v>
      </c>
      <c r="G294" s="1227" t="s">
        <v>1885</v>
      </c>
      <c r="H294" s="1227" t="s">
        <v>1008</v>
      </c>
      <c r="I294" s="1227" t="s">
        <v>2515</v>
      </c>
      <c r="J294" s="1227" t="s">
        <v>1881</v>
      </c>
      <c r="K294" s="1227" t="s">
        <v>1887</v>
      </c>
      <c r="L294" s="1227" t="s">
        <v>1008</v>
      </c>
      <c r="N294" s="1227" t="s">
        <v>1882</v>
      </c>
      <c r="O294" s="1227" t="s">
        <v>1888</v>
      </c>
    </row>
    <row r="295" spans="1:15">
      <c r="A295" s="1226">
        <v>1161224929</v>
      </c>
      <c r="D295" s="1227" t="s">
        <v>2516</v>
      </c>
      <c r="E295" s="1227" t="s">
        <v>2517</v>
      </c>
      <c r="F295" s="1227" t="s">
        <v>134</v>
      </c>
      <c r="G295" s="1227" t="s">
        <v>1902</v>
      </c>
      <c r="H295" s="1227" t="s">
        <v>122</v>
      </c>
      <c r="I295" s="1227" t="s">
        <v>2517</v>
      </c>
      <c r="J295" s="1227" t="s">
        <v>1904</v>
      </c>
      <c r="K295" s="1227" t="s">
        <v>122</v>
      </c>
      <c r="L295" s="1227" t="s">
        <v>122</v>
      </c>
      <c r="N295" s="1227" t="s">
        <v>1882</v>
      </c>
      <c r="O295" s="1227" t="s">
        <v>1905</v>
      </c>
    </row>
    <row r="296" spans="1:15">
      <c r="A296" s="1226">
        <v>1168981596</v>
      </c>
      <c r="D296" s="1227" t="s">
        <v>2518</v>
      </c>
      <c r="E296" s="1227" t="s">
        <v>2519</v>
      </c>
      <c r="F296" s="1227" t="s">
        <v>123</v>
      </c>
      <c r="G296" s="1227" t="s">
        <v>1885</v>
      </c>
      <c r="H296" s="1227" t="s">
        <v>1008</v>
      </c>
      <c r="I296" s="1227" t="s">
        <v>2519</v>
      </c>
      <c r="J296" s="1227" t="s">
        <v>1881</v>
      </c>
      <c r="K296" s="1227" t="s">
        <v>1887</v>
      </c>
      <c r="L296" s="1227" t="s">
        <v>1008</v>
      </c>
      <c r="N296" s="1227" t="s">
        <v>1882</v>
      </c>
      <c r="O296" s="1227" t="s">
        <v>1927</v>
      </c>
    </row>
    <row r="297" spans="1:15">
      <c r="A297" s="1226">
        <v>1160522265</v>
      </c>
      <c r="D297" s="1227" t="s">
        <v>2520</v>
      </c>
      <c r="E297" s="1227" t="s">
        <v>880</v>
      </c>
      <c r="F297" s="1227" t="s">
        <v>137</v>
      </c>
      <c r="G297" s="1227" t="s">
        <v>1879</v>
      </c>
      <c r="H297" s="1227" t="s">
        <v>35</v>
      </c>
      <c r="I297" s="1227" t="s">
        <v>880</v>
      </c>
      <c r="J297" s="1227" t="s">
        <v>1867</v>
      </c>
      <c r="K297" s="1227" t="s">
        <v>35</v>
      </c>
      <c r="L297" s="1227" t="s">
        <v>35</v>
      </c>
      <c r="N297" s="1227" t="s">
        <v>1882</v>
      </c>
      <c r="O297" s="1227" t="s">
        <v>1909</v>
      </c>
    </row>
    <row r="298" spans="1:15">
      <c r="A298" s="1226">
        <v>1149178387</v>
      </c>
      <c r="D298" s="1227" t="s">
        <v>2521</v>
      </c>
      <c r="E298" s="1227" t="s">
        <v>2522</v>
      </c>
      <c r="F298" s="1227" t="s">
        <v>138</v>
      </c>
      <c r="G298" s="1227" t="s">
        <v>1885</v>
      </c>
      <c r="H298" s="1227" t="s">
        <v>1997</v>
      </c>
      <c r="I298" s="1227" t="s">
        <v>2522</v>
      </c>
      <c r="J298" s="1227" t="s">
        <v>1999</v>
      </c>
      <c r="K298" s="1227" t="s">
        <v>2000</v>
      </c>
      <c r="L298" s="1227" t="s">
        <v>1997</v>
      </c>
      <c r="N298" s="1227" t="s">
        <v>1882</v>
      </c>
      <c r="O298" s="1227" t="s">
        <v>1888</v>
      </c>
    </row>
    <row r="299" spans="1:15">
      <c r="A299" s="1226">
        <v>1164550353</v>
      </c>
      <c r="D299" s="1227" t="s">
        <v>2523</v>
      </c>
      <c r="E299" s="1227" t="s">
        <v>2524</v>
      </c>
      <c r="F299" s="1227" t="s">
        <v>123</v>
      </c>
      <c r="G299" s="1227" t="s">
        <v>1855</v>
      </c>
      <c r="H299" s="1227" t="s">
        <v>1895</v>
      </c>
      <c r="I299" s="1227" t="s">
        <v>2524</v>
      </c>
      <c r="J299" s="1227" t="s">
        <v>1897</v>
      </c>
      <c r="K299" s="1227" t="s">
        <v>1898</v>
      </c>
      <c r="L299" s="1227" t="s">
        <v>1895</v>
      </c>
      <c r="N299" s="1227" t="s">
        <v>1882</v>
      </c>
      <c r="O299" s="1227" t="s">
        <v>1893</v>
      </c>
    </row>
    <row r="300" spans="1:15">
      <c r="A300" s="1226">
        <v>1161040168</v>
      </c>
      <c r="D300" s="1227" t="s">
        <v>2525</v>
      </c>
      <c r="E300" s="1227" t="s">
        <v>2526</v>
      </c>
      <c r="F300" s="1227" t="s">
        <v>137</v>
      </c>
      <c r="G300" s="1227" t="s">
        <v>1879</v>
      </c>
      <c r="H300" s="1227" t="s">
        <v>35</v>
      </c>
      <c r="I300" s="1227" t="s">
        <v>2526</v>
      </c>
      <c r="J300" s="1227" t="s">
        <v>1867</v>
      </c>
      <c r="K300" s="1227" t="s">
        <v>35</v>
      </c>
      <c r="L300" s="1227" t="s">
        <v>35</v>
      </c>
      <c r="N300" s="1227" t="s">
        <v>1882</v>
      </c>
      <c r="O300" s="1227" t="s">
        <v>1909</v>
      </c>
    </row>
    <row r="301" spans="1:15">
      <c r="A301" s="1226">
        <v>1149799059</v>
      </c>
      <c r="D301" s="1227" t="s">
        <v>2527</v>
      </c>
      <c r="E301" s="1227" t="s">
        <v>2528</v>
      </c>
      <c r="F301" s="1227" t="s">
        <v>131</v>
      </c>
      <c r="G301" s="1227" t="s">
        <v>1885</v>
      </c>
      <c r="H301" s="1227" t="s">
        <v>1009</v>
      </c>
      <c r="I301" s="1227" t="s">
        <v>2528</v>
      </c>
      <c r="J301" s="1227" t="s">
        <v>1964</v>
      </c>
      <c r="K301" s="1227" t="s">
        <v>1965</v>
      </c>
      <c r="L301" s="1227" t="s">
        <v>1009</v>
      </c>
      <c r="N301" s="1227" t="s">
        <v>1899</v>
      </c>
      <c r="O301" s="1227" t="s">
        <v>1924</v>
      </c>
    </row>
    <row r="302" spans="1:15">
      <c r="A302" s="1226">
        <v>1170311626</v>
      </c>
      <c r="D302" s="1227" t="s">
        <v>2529</v>
      </c>
      <c r="E302" s="1227" t="s">
        <v>631</v>
      </c>
      <c r="F302" s="1227" t="s">
        <v>123</v>
      </c>
      <c r="G302" s="1227" t="s">
        <v>1855</v>
      </c>
      <c r="H302" s="1227" t="s">
        <v>1895</v>
      </c>
      <c r="I302" s="1227" t="s">
        <v>631</v>
      </c>
      <c r="J302" s="1227" t="s">
        <v>1897</v>
      </c>
      <c r="K302" s="1227" t="s">
        <v>1898</v>
      </c>
      <c r="L302" s="1227" t="s">
        <v>1895</v>
      </c>
      <c r="N302" s="1227" t="s">
        <v>1899</v>
      </c>
      <c r="O302" s="1227" t="s">
        <v>1900</v>
      </c>
    </row>
    <row r="303" spans="1:15">
      <c r="A303" s="1226">
        <v>1164003965</v>
      </c>
      <c r="D303" s="1227" t="s">
        <v>2530</v>
      </c>
      <c r="E303" s="1227" t="s">
        <v>2531</v>
      </c>
      <c r="F303" s="1227" t="s">
        <v>137</v>
      </c>
      <c r="G303" s="1227" t="s">
        <v>1879</v>
      </c>
      <c r="H303" s="1227" t="s">
        <v>993</v>
      </c>
      <c r="I303" s="1227" t="s">
        <v>2531</v>
      </c>
      <c r="J303" s="1227" t="s">
        <v>1855</v>
      </c>
      <c r="K303" s="1227" t="s">
        <v>1951</v>
      </c>
      <c r="L303" s="1227" t="s">
        <v>993</v>
      </c>
      <c r="N303" s="1227" t="s">
        <v>1899</v>
      </c>
      <c r="O303" s="1227" t="s">
        <v>1900</v>
      </c>
    </row>
    <row r="304" spans="1:15">
      <c r="A304" s="1226">
        <v>1165520207</v>
      </c>
      <c r="D304" s="1227" t="s">
        <v>2532</v>
      </c>
      <c r="E304" s="1227" t="s">
        <v>2533</v>
      </c>
      <c r="F304" s="1227" t="s">
        <v>138</v>
      </c>
      <c r="G304" s="1227" t="s">
        <v>1885</v>
      </c>
      <c r="H304" s="1227" t="s">
        <v>1008</v>
      </c>
      <c r="I304" s="1227" t="s">
        <v>2533</v>
      </c>
      <c r="J304" s="1227" t="s">
        <v>1881</v>
      </c>
      <c r="K304" s="1227" t="s">
        <v>1887</v>
      </c>
      <c r="L304" s="1227" t="s">
        <v>1008</v>
      </c>
      <c r="N304" s="1227" t="s">
        <v>1882</v>
      </c>
      <c r="O304" s="1227" t="s">
        <v>1888</v>
      </c>
    </row>
    <row r="305" spans="1:15">
      <c r="A305" s="1226">
        <v>1173171563</v>
      </c>
      <c r="D305" s="1227" t="s">
        <v>2534</v>
      </c>
      <c r="E305" s="1227" t="s">
        <v>2535</v>
      </c>
      <c r="F305" s="1227" t="s">
        <v>137</v>
      </c>
      <c r="G305" s="1227" t="s">
        <v>1879</v>
      </c>
      <c r="H305" s="1227" t="s">
        <v>991</v>
      </c>
      <c r="I305" s="1227" t="s">
        <v>2535</v>
      </c>
      <c r="J305" s="1227" t="s">
        <v>1881</v>
      </c>
      <c r="K305" s="1227" t="s">
        <v>991</v>
      </c>
      <c r="L305" s="1227" t="s">
        <v>991</v>
      </c>
      <c r="N305" s="1227" t="s">
        <v>1882</v>
      </c>
      <c r="O305" s="1227" t="s">
        <v>1909</v>
      </c>
    </row>
    <row r="306" spans="1:15">
      <c r="A306" s="1226">
        <v>1162844972</v>
      </c>
      <c r="D306" s="1227" t="s">
        <v>2536</v>
      </c>
      <c r="E306" s="1227" t="s">
        <v>2537</v>
      </c>
      <c r="F306" s="1227" t="s">
        <v>131</v>
      </c>
      <c r="G306" s="1227" t="s">
        <v>1867</v>
      </c>
      <c r="H306" s="1227" t="s">
        <v>35</v>
      </c>
      <c r="I306" s="1227" t="s">
        <v>2537</v>
      </c>
      <c r="J306" s="1227" t="s">
        <v>1994</v>
      </c>
      <c r="K306" s="1227" t="s">
        <v>1995</v>
      </c>
      <c r="L306" s="1227" t="s">
        <v>35</v>
      </c>
      <c r="N306" s="1227" t="s">
        <v>1882</v>
      </c>
      <c r="O306" s="1227" t="s">
        <v>1905</v>
      </c>
    </row>
    <row r="307" spans="1:15">
      <c r="A307" s="1226">
        <v>1146385985</v>
      </c>
      <c r="D307" s="1227" t="s">
        <v>2538</v>
      </c>
      <c r="E307" s="1227" t="s">
        <v>2539</v>
      </c>
      <c r="F307" s="1227" t="s">
        <v>109</v>
      </c>
      <c r="G307" s="1227" t="s">
        <v>1913</v>
      </c>
      <c r="H307" s="1227" t="s">
        <v>35</v>
      </c>
      <c r="I307" s="1227" t="s">
        <v>2539</v>
      </c>
      <c r="J307" s="1227" t="s">
        <v>1867</v>
      </c>
      <c r="K307" s="1227" t="s">
        <v>35</v>
      </c>
      <c r="L307" s="1227" t="s">
        <v>35</v>
      </c>
      <c r="N307" s="1227" t="s">
        <v>1882</v>
      </c>
      <c r="O307" s="1227" t="s">
        <v>1883</v>
      </c>
    </row>
    <row r="308" spans="1:15">
      <c r="A308" s="1226">
        <v>1142660084</v>
      </c>
      <c r="D308" s="1227" t="s">
        <v>2540</v>
      </c>
      <c r="E308" s="1227" t="s">
        <v>2541</v>
      </c>
      <c r="F308" s="1227" t="s">
        <v>123</v>
      </c>
      <c r="G308" s="1227" t="s">
        <v>2146</v>
      </c>
      <c r="H308" s="1227" t="s">
        <v>993</v>
      </c>
      <c r="I308" s="1227" t="s">
        <v>2541</v>
      </c>
      <c r="J308" s="1227" t="s">
        <v>1855</v>
      </c>
      <c r="K308" s="1227" t="s">
        <v>993</v>
      </c>
      <c r="L308" s="1227" t="s">
        <v>993</v>
      </c>
      <c r="N308" s="1227" t="s">
        <v>1882</v>
      </c>
      <c r="O308" s="1227" t="s">
        <v>1893</v>
      </c>
    </row>
    <row r="309" spans="1:15">
      <c r="A309" s="1226">
        <v>1149667363</v>
      </c>
      <c r="D309" s="1227" t="s">
        <v>2542</v>
      </c>
      <c r="E309" s="1227" t="s">
        <v>2543</v>
      </c>
      <c r="F309" s="1227" t="s">
        <v>109</v>
      </c>
      <c r="G309" s="1227" t="s">
        <v>1913</v>
      </c>
      <c r="H309" s="1227" t="s">
        <v>992</v>
      </c>
      <c r="I309" s="1227" t="s">
        <v>2543</v>
      </c>
      <c r="J309" s="1227" t="s">
        <v>1908</v>
      </c>
      <c r="K309" s="1227" t="s">
        <v>992</v>
      </c>
      <c r="L309" s="1227" t="s">
        <v>992</v>
      </c>
      <c r="N309" s="1227" t="s">
        <v>1882</v>
      </c>
      <c r="O309" s="1227" t="s">
        <v>1883</v>
      </c>
    </row>
    <row r="310" spans="1:15">
      <c r="A310" s="1226">
        <v>1143671791</v>
      </c>
      <c r="D310" s="1227" t="s">
        <v>2544</v>
      </c>
      <c r="E310" s="1227" t="s">
        <v>2545</v>
      </c>
      <c r="F310" s="1227" t="s">
        <v>138</v>
      </c>
      <c r="G310" s="1227" t="s">
        <v>1885</v>
      </c>
      <c r="H310" s="1227" t="s">
        <v>1008</v>
      </c>
      <c r="I310" s="1227" t="s">
        <v>2545</v>
      </c>
      <c r="J310" s="1227" t="s">
        <v>1881</v>
      </c>
      <c r="K310" s="1227" t="s">
        <v>1887</v>
      </c>
      <c r="L310" s="1227" t="s">
        <v>1008</v>
      </c>
      <c r="N310" s="1227" t="s">
        <v>1882</v>
      </c>
      <c r="O310" s="1227" t="s">
        <v>1888</v>
      </c>
    </row>
    <row r="311" spans="1:15">
      <c r="A311" s="1226">
        <v>1160476355</v>
      </c>
      <c r="D311" s="1227" t="s">
        <v>2546</v>
      </c>
      <c r="E311" s="1227" t="s">
        <v>2547</v>
      </c>
      <c r="F311" s="1227" t="s">
        <v>131</v>
      </c>
      <c r="G311" s="1227" t="s">
        <v>1855</v>
      </c>
      <c r="H311" s="1227" t="s">
        <v>1895</v>
      </c>
      <c r="I311" s="1227" t="s">
        <v>2547</v>
      </c>
      <c r="J311" s="1227" t="s">
        <v>1897</v>
      </c>
      <c r="K311" s="1227" t="s">
        <v>1898</v>
      </c>
      <c r="L311" s="1227" t="s">
        <v>1895</v>
      </c>
      <c r="N311" s="1227" t="s">
        <v>1882</v>
      </c>
      <c r="O311" s="1227" t="s">
        <v>1978</v>
      </c>
    </row>
    <row r="312" spans="1:15">
      <c r="A312" s="1226">
        <v>1162782388</v>
      </c>
      <c r="D312" s="1227" t="s">
        <v>2548</v>
      </c>
      <c r="E312" s="1227" t="s">
        <v>2549</v>
      </c>
      <c r="F312" s="1227" t="s">
        <v>127</v>
      </c>
      <c r="G312" s="1227" t="s">
        <v>1855</v>
      </c>
      <c r="H312" s="1227" t="s">
        <v>1895</v>
      </c>
      <c r="I312" s="1227" t="s">
        <v>2549</v>
      </c>
      <c r="J312" s="1227" t="s">
        <v>1897</v>
      </c>
      <c r="K312" s="1227" t="s">
        <v>1898</v>
      </c>
      <c r="L312" s="1227" t="s">
        <v>1895</v>
      </c>
      <c r="N312" s="1227" t="s">
        <v>1899</v>
      </c>
      <c r="O312" s="1227" t="s">
        <v>1946</v>
      </c>
    </row>
    <row r="313" spans="1:15">
      <c r="A313" s="1226">
        <v>1142139840</v>
      </c>
      <c r="D313" s="1227" t="s">
        <v>2550</v>
      </c>
      <c r="E313" s="1227" t="s">
        <v>2551</v>
      </c>
      <c r="F313" s="1227" t="s">
        <v>131</v>
      </c>
      <c r="G313" s="1227" t="s">
        <v>1855</v>
      </c>
      <c r="H313" s="1227" t="s">
        <v>1895</v>
      </c>
      <c r="I313" s="1227" t="s">
        <v>2551</v>
      </c>
      <c r="J313" s="1227" t="s">
        <v>1897</v>
      </c>
      <c r="K313" s="1227" t="s">
        <v>1898</v>
      </c>
      <c r="L313" s="1227" t="s">
        <v>1895</v>
      </c>
      <c r="N313" s="1227" t="s">
        <v>1882</v>
      </c>
      <c r="O313" s="1227" t="s">
        <v>2019</v>
      </c>
    </row>
    <row r="314" spans="1:15">
      <c r="A314" s="1226">
        <v>1145024296</v>
      </c>
      <c r="D314" s="1227" t="s">
        <v>2552</v>
      </c>
      <c r="E314" s="1227" t="s">
        <v>2553</v>
      </c>
      <c r="F314" s="1227" t="s">
        <v>131</v>
      </c>
      <c r="G314" s="1227" t="s">
        <v>1855</v>
      </c>
      <c r="H314" s="1227" t="s">
        <v>1895</v>
      </c>
      <c r="I314" s="1227" t="s">
        <v>2553</v>
      </c>
      <c r="J314" s="1227" t="s">
        <v>1897</v>
      </c>
      <c r="K314" s="1227" t="s">
        <v>1898</v>
      </c>
      <c r="L314" s="1227" t="s">
        <v>1895</v>
      </c>
      <c r="N314" s="1227" t="s">
        <v>1899</v>
      </c>
      <c r="O314" s="1227" t="s">
        <v>2069</v>
      </c>
    </row>
    <row r="315" spans="1:15">
      <c r="A315" s="1226">
        <v>1143751593</v>
      </c>
      <c r="D315" s="1227" t="s">
        <v>2554</v>
      </c>
      <c r="E315" s="1227" t="s">
        <v>2555</v>
      </c>
      <c r="F315" s="1227" t="s">
        <v>131</v>
      </c>
      <c r="G315" s="1227" t="s">
        <v>1855</v>
      </c>
      <c r="H315" s="1227" t="s">
        <v>1895</v>
      </c>
      <c r="I315" s="1227" t="s">
        <v>2555</v>
      </c>
      <c r="J315" s="1227" t="s">
        <v>1897</v>
      </c>
      <c r="K315" s="1227" t="s">
        <v>1898</v>
      </c>
      <c r="L315" s="1227" t="s">
        <v>1895</v>
      </c>
      <c r="N315" s="1227" t="s">
        <v>1899</v>
      </c>
      <c r="O315" s="1227" t="s">
        <v>2069</v>
      </c>
    </row>
    <row r="316" spans="1:15">
      <c r="A316" s="1226">
        <v>1163939607</v>
      </c>
      <c r="D316" s="1227" t="s">
        <v>2556</v>
      </c>
      <c r="E316" s="1227" t="s">
        <v>2557</v>
      </c>
      <c r="F316" s="1227" t="s">
        <v>131</v>
      </c>
      <c r="G316" s="1227" t="s">
        <v>1855</v>
      </c>
      <c r="H316" s="1227" t="s">
        <v>1895</v>
      </c>
      <c r="I316" s="1227" t="s">
        <v>2557</v>
      </c>
      <c r="J316" s="1227" t="s">
        <v>1897</v>
      </c>
      <c r="K316" s="1227" t="s">
        <v>1898</v>
      </c>
      <c r="L316" s="1227" t="s">
        <v>1895</v>
      </c>
      <c r="N316" s="1227" t="s">
        <v>1882</v>
      </c>
      <c r="O316" s="1227" t="s">
        <v>1978</v>
      </c>
    </row>
    <row r="317" spans="1:15">
      <c r="A317" s="1226">
        <v>1143833326</v>
      </c>
      <c r="D317" s="1227" t="s">
        <v>2558</v>
      </c>
      <c r="E317" s="1227" t="s">
        <v>2559</v>
      </c>
      <c r="F317" s="1227" t="s">
        <v>137</v>
      </c>
      <c r="G317" s="1227" t="s">
        <v>1879</v>
      </c>
      <c r="H317" s="1227" t="s">
        <v>991</v>
      </c>
      <c r="I317" s="1227" t="s">
        <v>2559</v>
      </c>
      <c r="J317" s="1227" t="s">
        <v>1881</v>
      </c>
      <c r="K317" s="1227" t="s">
        <v>991</v>
      </c>
      <c r="L317" s="1227" t="s">
        <v>991</v>
      </c>
      <c r="N317" s="1227" t="s">
        <v>1882</v>
      </c>
      <c r="O317" s="1227" t="s">
        <v>1883</v>
      </c>
    </row>
    <row r="318" spans="1:15">
      <c r="A318" s="1226">
        <v>1167694042</v>
      </c>
      <c r="D318" s="1227" t="s">
        <v>2560</v>
      </c>
      <c r="E318" s="1227" t="s">
        <v>2561</v>
      </c>
      <c r="F318" s="1227" t="s">
        <v>127</v>
      </c>
      <c r="G318" s="1227" t="s">
        <v>1855</v>
      </c>
      <c r="H318" s="1227" t="s">
        <v>1895</v>
      </c>
      <c r="I318" s="1227" t="s">
        <v>2561</v>
      </c>
      <c r="J318" s="1227" t="s">
        <v>1897</v>
      </c>
      <c r="K318" s="1227" t="s">
        <v>1898</v>
      </c>
      <c r="L318" s="1227" t="s">
        <v>1895</v>
      </c>
      <c r="N318" s="1227" t="s">
        <v>1899</v>
      </c>
      <c r="O318" s="1227" t="s">
        <v>1946</v>
      </c>
    </row>
    <row r="319" spans="1:15">
      <c r="A319" s="1226">
        <v>1163439582</v>
      </c>
      <c r="D319" s="1227" t="s">
        <v>2562</v>
      </c>
      <c r="E319" s="1227" t="s">
        <v>2563</v>
      </c>
      <c r="F319" s="1227" t="s">
        <v>137</v>
      </c>
      <c r="G319" s="1227" t="s">
        <v>1879</v>
      </c>
      <c r="H319" s="1227" t="s">
        <v>35</v>
      </c>
      <c r="I319" s="1227" t="s">
        <v>2563</v>
      </c>
      <c r="J319" s="1227" t="s">
        <v>1867</v>
      </c>
      <c r="K319" s="1227" t="s">
        <v>35</v>
      </c>
      <c r="L319" s="1227" t="s">
        <v>35</v>
      </c>
      <c r="N319" s="1227" t="s">
        <v>1882</v>
      </c>
      <c r="O319" s="1227" t="s">
        <v>1909</v>
      </c>
    </row>
    <row r="320" spans="1:15">
      <c r="A320" s="1226">
        <v>1143400019</v>
      </c>
      <c r="D320" s="1227" t="s">
        <v>2564</v>
      </c>
      <c r="E320" s="1227" t="s">
        <v>2565</v>
      </c>
      <c r="F320" s="1227" t="s">
        <v>131</v>
      </c>
      <c r="G320" s="1227" t="s">
        <v>1855</v>
      </c>
      <c r="H320" s="1227" t="s">
        <v>1895</v>
      </c>
      <c r="I320" s="1227" t="s">
        <v>2565</v>
      </c>
      <c r="J320" s="1227" t="s">
        <v>1897</v>
      </c>
      <c r="K320" s="1227" t="s">
        <v>1898</v>
      </c>
      <c r="L320" s="1227" t="s">
        <v>1895</v>
      </c>
      <c r="N320" s="1227" t="s">
        <v>1882</v>
      </c>
      <c r="O320" s="1227" t="s">
        <v>1978</v>
      </c>
    </row>
    <row r="321" spans="1:15">
      <c r="A321" s="1226">
        <v>1142322107</v>
      </c>
      <c r="D321" s="1227" t="s">
        <v>2566</v>
      </c>
      <c r="E321" s="1227" t="s">
        <v>2567</v>
      </c>
      <c r="F321" s="1227" t="s">
        <v>131</v>
      </c>
      <c r="G321" s="1227" t="s">
        <v>1855</v>
      </c>
      <c r="H321" s="1227" t="s">
        <v>1895</v>
      </c>
      <c r="I321" s="1227" t="s">
        <v>2567</v>
      </c>
      <c r="J321" s="1227" t="s">
        <v>1897</v>
      </c>
      <c r="K321" s="1227" t="s">
        <v>1898</v>
      </c>
      <c r="L321" s="1227" t="s">
        <v>1895</v>
      </c>
      <c r="N321" s="1227" t="s">
        <v>1882</v>
      </c>
      <c r="O321" s="1227" t="s">
        <v>2019</v>
      </c>
    </row>
    <row r="322" spans="1:15">
      <c r="A322" s="1226">
        <v>1169970309</v>
      </c>
      <c r="D322" s="1227" t="s">
        <v>2568</v>
      </c>
      <c r="E322" s="1227" t="s">
        <v>2569</v>
      </c>
      <c r="F322" s="1227" t="s">
        <v>131</v>
      </c>
      <c r="G322" s="1227" t="s">
        <v>1855</v>
      </c>
      <c r="H322" s="1227" t="s">
        <v>1895</v>
      </c>
      <c r="I322" s="1227" t="s">
        <v>2569</v>
      </c>
      <c r="J322" s="1227" t="s">
        <v>1897</v>
      </c>
      <c r="K322" s="1227" t="s">
        <v>1898</v>
      </c>
      <c r="L322" s="1227" t="s">
        <v>1895</v>
      </c>
      <c r="N322" s="1227" t="s">
        <v>1882</v>
      </c>
      <c r="O322" s="1227" t="s">
        <v>1978</v>
      </c>
    </row>
    <row r="323" spans="1:15">
      <c r="A323" s="1226">
        <v>1142318055</v>
      </c>
      <c r="D323" s="1227" t="s">
        <v>2570</v>
      </c>
      <c r="E323" s="1227" t="s">
        <v>2571</v>
      </c>
      <c r="F323" s="1227" t="s">
        <v>131</v>
      </c>
      <c r="G323" s="1227" t="s">
        <v>1855</v>
      </c>
      <c r="H323" s="1227" t="s">
        <v>1895</v>
      </c>
      <c r="I323" s="1227" t="s">
        <v>2571</v>
      </c>
      <c r="J323" s="1227" t="s">
        <v>1897</v>
      </c>
      <c r="K323" s="1227" t="s">
        <v>1898</v>
      </c>
      <c r="L323" s="1227" t="s">
        <v>1895</v>
      </c>
      <c r="N323" s="1227" t="s">
        <v>1882</v>
      </c>
      <c r="O323" s="1227" t="s">
        <v>2019</v>
      </c>
    </row>
    <row r="324" spans="1:15">
      <c r="A324" s="1226">
        <v>1143807536</v>
      </c>
      <c r="D324" s="1227" t="s">
        <v>2572</v>
      </c>
      <c r="E324" s="1227" t="s">
        <v>2573</v>
      </c>
      <c r="F324" s="1227" t="s">
        <v>131</v>
      </c>
      <c r="G324" s="1227" t="s">
        <v>1855</v>
      </c>
      <c r="H324" s="1227" t="s">
        <v>1895</v>
      </c>
      <c r="I324" s="1227" t="s">
        <v>2573</v>
      </c>
      <c r="J324" s="1227" t="s">
        <v>1897</v>
      </c>
      <c r="K324" s="1227" t="s">
        <v>1898</v>
      </c>
      <c r="L324" s="1227" t="s">
        <v>1895</v>
      </c>
      <c r="N324" s="1227" t="s">
        <v>1899</v>
      </c>
      <c r="O324" s="1227" t="s">
        <v>2069</v>
      </c>
    </row>
    <row r="325" spans="1:15">
      <c r="A325" s="1226">
        <v>1144197390</v>
      </c>
      <c r="D325" s="1227" t="s">
        <v>2574</v>
      </c>
      <c r="E325" s="1227" t="s">
        <v>2575</v>
      </c>
      <c r="F325" s="1227" t="s">
        <v>131</v>
      </c>
      <c r="G325" s="1227" t="s">
        <v>1855</v>
      </c>
      <c r="H325" s="1227" t="s">
        <v>1895</v>
      </c>
      <c r="I325" s="1227" t="s">
        <v>2575</v>
      </c>
      <c r="J325" s="1227" t="s">
        <v>1897</v>
      </c>
      <c r="K325" s="1227" t="s">
        <v>1898</v>
      </c>
      <c r="L325" s="1227" t="s">
        <v>1895</v>
      </c>
      <c r="N325" s="1227" t="s">
        <v>1882</v>
      </c>
      <c r="O325" s="1227" t="s">
        <v>1978</v>
      </c>
    </row>
    <row r="326" spans="1:15">
      <c r="A326" s="1227">
        <v>1143208313</v>
      </c>
      <c r="D326" s="1227" t="s">
        <v>2576</v>
      </c>
      <c r="E326" s="1227" t="s">
        <v>2577</v>
      </c>
      <c r="F326" s="1227" t="s">
        <v>131</v>
      </c>
      <c r="G326" s="1227" t="s">
        <v>1855</v>
      </c>
      <c r="H326" s="1227" t="s">
        <v>1895</v>
      </c>
      <c r="I326" s="1227" t="s">
        <v>2577</v>
      </c>
      <c r="J326" s="1227" t="s">
        <v>1897</v>
      </c>
      <c r="K326" s="1227" t="s">
        <v>1898</v>
      </c>
      <c r="L326" s="1227" t="s">
        <v>1895</v>
      </c>
      <c r="N326" s="1227" t="s">
        <v>1882</v>
      </c>
      <c r="O326" s="1227" t="s">
        <v>2019</v>
      </c>
    </row>
    <row r="327" spans="1:15">
      <c r="A327" s="1226">
        <v>1148080519</v>
      </c>
      <c r="D327" s="1227" t="s">
        <v>2578</v>
      </c>
      <c r="E327" s="1227" t="s">
        <v>2579</v>
      </c>
      <c r="F327" s="1227" t="s">
        <v>131</v>
      </c>
      <c r="G327" s="1227" t="s">
        <v>1855</v>
      </c>
      <c r="H327" s="1227" t="s">
        <v>1895</v>
      </c>
      <c r="I327" s="1227" t="s">
        <v>2579</v>
      </c>
      <c r="J327" s="1227" t="s">
        <v>1897</v>
      </c>
      <c r="K327" s="1227" t="s">
        <v>1898</v>
      </c>
      <c r="L327" s="1227" t="s">
        <v>1895</v>
      </c>
      <c r="N327" s="1227" t="s">
        <v>1882</v>
      </c>
      <c r="O327" s="1227" t="s">
        <v>1978</v>
      </c>
    </row>
    <row r="328" spans="1:15">
      <c r="A328" s="1226">
        <v>1144204063</v>
      </c>
      <c r="D328" s="1227" t="s">
        <v>2580</v>
      </c>
      <c r="E328" s="1227" t="s">
        <v>2581</v>
      </c>
      <c r="F328" s="1227" t="s">
        <v>131</v>
      </c>
      <c r="G328" s="1227" t="s">
        <v>1855</v>
      </c>
      <c r="H328" s="1227" t="s">
        <v>1895</v>
      </c>
      <c r="I328" s="1227" t="s">
        <v>2581</v>
      </c>
      <c r="J328" s="1227" t="s">
        <v>1897</v>
      </c>
      <c r="K328" s="1227" t="s">
        <v>1898</v>
      </c>
      <c r="L328" s="1227" t="s">
        <v>1895</v>
      </c>
      <c r="N328" s="1227" t="s">
        <v>1899</v>
      </c>
      <c r="O328" s="1227" t="s">
        <v>2069</v>
      </c>
    </row>
    <row r="329" spans="1:15">
      <c r="A329" s="1226">
        <v>1142784306</v>
      </c>
      <c r="D329" s="1227" t="s">
        <v>2582</v>
      </c>
      <c r="E329" s="1227" t="s">
        <v>2583</v>
      </c>
      <c r="F329" s="1227" t="s">
        <v>131</v>
      </c>
      <c r="G329" s="1227" t="s">
        <v>1867</v>
      </c>
      <c r="H329" s="1227" t="s">
        <v>35</v>
      </c>
      <c r="I329" s="1227" t="s">
        <v>2583</v>
      </c>
      <c r="J329" s="1227" t="s">
        <v>1994</v>
      </c>
      <c r="K329" s="1227" t="s">
        <v>1995</v>
      </c>
      <c r="L329" s="1227" t="s">
        <v>35</v>
      </c>
      <c r="N329" s="1227" t="s">
        <v>1882</v>
      </c>
      <c r="O329" s="1227" t="s">
        <v>1905</v>
      </c>
    </row>
    <row r="330" spans="1:15">
      <c r="A330" s="1226">
        <v>1142284406</v>
      </c>
      <c r="D330" s="1227" t="s">
        <v>2584</v>
      </c>
      <c r="E330" s="1227" t="s">
        <v>2585</v>
      </c>
      <c r="F330" s="1227" t="s">
        <v>138</v>
      </c>
      <c r="G330" s="1227" t="s">
        <v>1885</v>
      </c>
      <c r="H330" s="1227" t="s">
        <v>1008</v>
      </c>
      <c r="I330" s="1227" t="s">
        <v>2585</v>
      </c>
      <c r="J330" s="1227" t="s">
        <v>1881</v>
      </c>
      <c r="K330" s="1227" t="s">
        <v>1887</v>
      </c>
      <c r="L330" s="1227" t="s">
        <v>1008</v>
      </c>
      <c r="N330" s="1227" t="s">
        <v>1882</v>
      </c>
      <c r="O330" s="1227" t="s">
        <v>1927</v>
      </c>
    </row>
    <row r="331" spans="1:15">
      <c r="A331" s="1226">
        <v>1141303090</v>
      </c>
      <c r="D331" s="1227" t="s">
        <v>2586</v>
      </c>
      <c r="E331" s="1227" t="s">
        <v>2587</v>
      </c>
      <c r="F331" s="1227" t="s">
        <v>138</v>
      </c>
      <c r="G331" s="1227" t="s">
        <v>1885</v>
      </c>
      <c r="H331" s="1227" t="s">
        <v>1008</v>
      </c>
      <c r="I331" s="1227" t="s">
        <v>2587</v>
      </c>
      <c r="J331" s="1227" t="s">
        <v>1881</v>
      </c>
      <c r="K331" s="1227" t="s">
        <v>1887</v>
      </c>
      <c r="L331" s="1227" t="s">
        <v>1008</v>
      </c>
      <c r="N331" s="1227" t="s">
        <v>1882</v>
      </c>
      <c r="O331" s="1227" t="s">
        <v>1927</v>
      </c>
    </row>
    <row r="332" spans="1:15">
      <c r="A332" s="1226">
        <v>1169099828</v>
      </c>
      <c r="D332" s="1227" t="s">
        <v>2588</v>
      </c>
      <c r="E332" s="1227" t="s">
        <v>2589</v>
      </c>
      <c r="F332" s="1227" t="s">
        <v>131</v>
      </c>
      <c r="G332" s="1227" t="s">
        <v>1885</v>
      </c>
      <c r="H332" s="1227" t="s">
        <v>1008</v>
      </c>
      <c r="I332" s="1227" t="s">
        <v>2589</v>
      </c>
      <c r="J332" s="1227" t="s">
        <v>1881</v>
      </c>
      <c r="K332" s="1227" t="s">
        <v>1887</v>
      </c>
      <c r="L332" s="1227" t="s">
        <v>1008</v>
      </c>
      <c r="N332" s="1227" t="s">
        <v>1899</v>
      </c>
      <c r="O332" s="1227" t="s">
        <v>1924</v>
      </c>
    </row>
    <row r="333" spans="1:15">
      <c r="A333" s="1226">
        <v>1165633679</v>
      </c>
      <c r="D333" s="1227" t="s">
        <v>2590</v>
      </c>
      <c r="E333" s="1227" t="s">
        <v>2591</v>
      </c>
      <c r="F333" s="1227" t="s">
        <v>137</v>
      </c>
      <c r="G333" s="1227" t="s">
        <v>1879</v>
      </c>
      <c r="H333" s="1227" t="s">
        <v>991</v>
      </c>
      <c r="I333" s="1227" t="s">
        <v>2591</v>
      </c>
      <c r="J333" s="1227" t="s">
        <v>1881</v>
      </c>
      <c r="K333" s="1227" t="s">
        <v>991</v>
      </c>
      <c r="L333" s="1227" t="s">
        <v>991</v>
      </c>
      <c r="N333" s="1227" t="s">
        <v>1882</v>
      </c>
      <c r="O333" s="1227" t="s">
        <v>1909</v>
      </c>
    </row>
    <row r="334" spans="1:15">
      <c r="A334" s="1226">
        <v>1146255097</v>
      </c>
      <c r="D334" s="1227" t="s">
        <v>2592</v>
      </c>
      <c r="E334" s="1227" t="s">
        <v>2593</v>
      </c>
      <c r="F334" s="1227" t="s">
        <v>123</v>
      </c>
      <c r="G334" s="1227" t="s">
        <v>2146</v>
      </c>
      <c r="H334" s="1227" t="s">
        <v>993</v>
      </c>
      <c r="I334" s="1227" t="s">
        <v>2593</v>
      </c>
      <c r="J334" s="1227" t="s">
        <v>1855</v>
      </c>
      <c r="K334" s="1227" t="s">
        <v>993</v>
      </c>
      <c r="L334" s="1227" t="s">
        <v>993</v>
      </c>
      <c r="N334" s="1227" t="s">
        <v>1882</v>
      </c>
      <c r="O334" s="1227" t="s">
        <v>1893</v>
      </c>
    </row>
    <row r="335" spans="1:15">
      <c r="A335" s="1226">
        <v>1149144702</v>
      </c>
      <c r="D335" s="1227" t="s">
        <v>2594</v>
      </c>
      <c r="E335" s="1227" t="s">
        <v>2595</v>
      </c>
      <c r="F335" s="1227" t="s">
        <v>233</v>
      </c>
      <c r="G335" s="1227" t="s">
        <v>1913</v>
      </c>
      <c r="H335" s="1227" t="s">
        <v>992</v>
      </c>
      <c r="I335" s="1227" t="s">
        <v>2595</v>
      </c>
      <c r="J335" s="1227" t="s">
        <v>1908</v>
      </c>
      <c r="K335" s="1227" t="s">
        <v>992</v>
      </c>
      <c r="L335" s="1227" t="s">
        <v>992</v>
      </c>
      <c r="N335" s="1227" t="s">
        <v>1882</v>
      </c>
      <c r="O335" s="1227" t="s">
        <v>1883</v>
      </c>
    </row>
    <row r="336" spans="1:15">
      <c r="A336" s="1226">
        <v>1166014739</v>
      </c>
      <c r="D336" s="1227" t="s">
        <v>2596</v>
      </c>
      <c r="E336" s="1227" t="s">
        <v>2597</v>
      </c>
      <c r="F336" s="1227" t="s">
        <v>137</v>
      </c>
      <c r="G336" s="1227" t="s">
        <v>1879</v>
      </c>
      <c r="H336" s="1227" t="s">
        <v>35</v>
      </c>
      <c r="I336" s="1227" t="s">
        <v>2597</v>
      </c>
      <c r="J336" s="1227" t="s">
        <v>1867</v>
      </c>
      <c r="K336" s="1227" t="s">
        <v>35</v>
      </c>
      <c r="L336" s="1227" t="s">
        <v>35</v>
      </c>
      <c r="N336" s="1227" t="s">
        <v>1882</v>
      </c>
      <c r="O336" s="1227" t="s">
        <v>1909</v>
      </c>
    </row>
    <row r="337" spans="1:15">
      <c r="A337" s="1226">
        <v>1160306792</v>
      </c>
      <c r="D337" s="1227" t="s">
        <v>2598</v>
      </c>
      <c r="E337" s="1227" t="s">
        <v>2599</v>
      </c>
      <c r="F337" s="1227" t="s">
        <v>131</v>
      </c>
      <c r="G337" s="1227" t="s">
        <v>1855</v>
      </c>
      <c r="H337" s="1227" t="s">
        <v>1895</v>
      </c>
      <c r="I337" s="1227" t="s">
        <v>2599</v>
      </c>
      <c r="J337" s="1227" t="s">
        <v>1897</v>
      </c>
      <c r="K337" s="1227" t="s">
        <v>1898</v>
      </c>
      <c r="L337" s="1227" t="s">
        <v>1895</v>
      </c>
      <c r="N337" s="1227" t="s">
        <v>1882</v>
      </c>
      <c r="O337" s="1227" t="s">
        <v>1978</v>
      </c>
    </row>
    <row r="338" spans="1:15">
      <c r="A338" s="1226">
        <v>1149815814</v>
      </c>
      <c r="D338" s="1227" t="s">
        <v>2600</v>
      </c>
      <c r="E338" s="1227" t="s">
        <v>2601</v>
      </c>
      <c r="F338" s="1227" t="s">
        <v>109</v>
      </c>
      <c r="G338" s="1227" t="s">
        <v>1913</v>
      </c>
      <c r="H338" s="1227" t="s">
        <v>992</v>
      </c>
      <c r="I338" s="1227" t="s">
        <v>2601</v>
      </c>
      <c r="J338" s="1227" t="s">
        <v>1908</v>
      </c>
      <c r="K338" s="1227" t="s">
        <v>992</v>
      </c>
      <c r="L338" s="1227" t="s">
        <v>992</v>
      </c>
      <c r="N338" s="1227" t="s">
        <v>1882</v>
      </c>
      <c r="O338" s="1227" t="s">
        <v>1883</v>
      </c>
    </row>
    <row r="339" spans="1:15">
      <c r="A339" s="1226">
        <v>1162743620</v>
      </c>
      <c r="D339" s="1227" t="s">
        <v>2602</v>
      </c>
      <c r="E339" s="1227" t="s">
        <v>2603</v>
      </c>
      <c r="F339" s="1227" t="s">
        <v>138</v>
      </c>
      <c r="G339" s="1227" t="s">
        <v>1885</v>
      </c>
      <c r="H339" s="1227" t="s">
        <v>1009</v>
      </c>
      <c r="I339" s="1227" t="s">
        <v>2603</v>
      </c>
      <c r="J339" s="1227" t="s">
        <v>1964</v>
      </c>
      <c r="K339" s="1227" t="s">
        <v>1965</v>
      </c>
      <c r="L339" s="1227" t="s">
        <v>1009</v>
      </c>
      <c r="N339" s="1227" t="s">
        <v>1899</v>
      </c>
      <c r="O339" s="1227" t="s">
        <v>1924</v>
      </c>
    </row>
    <row r="340" spans="1:15">
      <c r="A340" s="1226">
        <v>1142568931</v>
      </c>
      <c r="D340" s="1227" t="s">
        <v>2604</v>
      </c>
      <c r="E340" s="1227" t="s">
        <v>2605</v>
      </c>
      <c r="F340" s="1227" t="s">
        <v>137</v>
      </c>
      <c r="G340" s="1227" t="s">
        <v>1879</v>
      </c>
      <c r="H340" s="1227" t="s">
        <v>2008</v>
      </c>
      <c r="I340" s="1227" t="s">
        <v>2605</v>
      </c>
      <c r="J340" s="1227" t="s">
        <v>2010</v>
      </c>
      <c r="K340" s="1227" t="s">
        <v>2008</v>
      </c>
      <c r="L340" s="1227" t="s">
        <v>2008</v>
      </c>
      <c r="N340" s="1227" t="s">
        <v>1882</v>
      </c>
      <c r="O340" s="1227" t="s">
        <v>1909</v>
      </c>
    </row>
    <row r="341" spans="1:15">
      <c r="A341" s="1226">
        <v>1161927166</v>
      </c>
      <c r="D341" s="1227" t="s">
        <v>2606</v>
      </c>
      <c r="E341" s="1227" t="s">
        <v>642</v>
      </c>
      <c r="F341" s="1227" t="s">
        <v>102</v>
      </c>
      <c r="G341" s="1227" t="s">
        <v>1855</v>
      </c>
      <c r="H341" s="1227" t="s">
        <v>1895</v>
      </c>
      <c r="I341" s="1227" t="s">
        <v>642</v>
      </c>
      <c r="J341" s="1227" t="s">
        <v>1897</v>
      </c>
      <c r="K341" s="1227" t="s">
        <v>1898</v>
      </c>
      <c r="L341" s="1227" t="s">
        <v>1895</v>
      </c>
      <c r="N341" s="1227" t="s">
        <v>1899</v>
      </c>
      <c r="O341" s="1227" t="s">
        <v>1900</v>
      </c>
    </row>
    <row r="342" spans="1:15">
      <c r="A342" s="1226">
        <v>1144515633</v>
      </c>
      <c r="D342" s="1227" t="s">
        <v>2607</v>
      </c>
      <c r="E342" s="1227" t="s">
        <v>2608</v>
      </c>
      <c r="F342" s="1227" t="s">
        <v>123</v>
      </c>
      <c r="G342" s="1227" t="s">
        <v>1855</v>
      </c>
      <c r="H342" s="1227" t="s">
        <v>1895</v>
      </c>
      <c r="I342" s="1227" t="s">
        <v>2608</v>
      </c>
      <c r="J342" s="1227" t="s">
        <v>1897</v>
      </c>
      <c r="K342" s="1227" t="s">
        <v>1898</v>
      </c>
      <c r="L342" s="1227" t="s">
        <v>1895</v>
      </c>
      <c r="N342" s="1227" t="s">
        <v>1882</v>
      </c>
      <c r="O342" s="1227" t="s">
        <v>1893</v>
      </c>
    </row>
    <row r="343" spans="1:15">
      <c r="A343" s="1226">
        <v>1162238613</v>
      </c>
      <c r="D343" s="1227" t="s">
        <v>2609</v>
      </c>
      <c r="E343" s="1227" t="s">
        <v>2610</v>
      </c>
      <c r="F343" s="1227" t="s">
        <v>127</v>
      </c>
      <c r="G343" s="1227" t="s">
        <v>1885</v>
      </c>
      <c r="H343" s="1227" t="s">
        <v>1008</v>
      </c>
      <c r="I343" s="1227" t="s">
        <v>2610</v>
      </c>
      <c r="J343" s="1227" t="s">
        <v>1881</v>
      </c>
      <c r="K343" s="1227" t="s">
        <v>1887</v>
      </c>
      <c r="L343" s="1227" t="s">
        <v>1008</v>
      </c>
      <c r="N343" s="1227" t="s">
        <v>1899</v>
      </c>
      <c r="O343" s="1227" t="s">
        <v>1924</v>
      </c>
    </row>
    <row r="344" spans="1:15">
      <c r="A344" s="1226">
        <v>1168960053</v>
      </c>
      <c r="D344" s="1227" t="s">
        <v>2611</v>
      </c>
      <c r="E344" s="1227" t="s">
        <v>2612</v>
      </c>
      <c r="F344" s="1227" t="s">
        <v>131</v>
      </c>
      <c r="G344" s="1227" t="s">
        <v>1855</v>
      </c>
      <c r="H344" s="1227" t="s">
        <v>1895</v>
      </c>
      <c r="I344" s="1227" t="s">
        <v>2612</v>
      </c>
      <c r="J344" s="1227" t="s">
        <v>1897</v>
      </c>
      <c r="K344" s="1227" t="s">
        <v>1898</v>
      </c>
      <c r="L344" s="1227" t="s">
        <v>1895</v>
      </c>
      <c r="N344" s="1227" t="s">
        <v>1882</v>
      </c>
      <c r="O344" s="1227" t="s">
        <v>2019</v>
      </c>
    </row>
    <row r="345" spans="1:15">
      <c r="A345" s="1226">
        <v>1142239574</v>
      </c>
      <c r="D345" s="1227" t="s">
        <v>2613</v>
      </c>
      <c r="E345" s="1227" t="s">
        <v>2614</v>
      </c>
      <c r="F345" s="1227" t="s">
        <v>123</v>
      </c>
      <c r="G345" s="1227" t="s">
        <v>1855</v>
      </c>
      <c r="H345" s="1227" t="s">
        <v>1895</v>
      </c>
      <c r="I345" s="1227" t="s">
        <v>2614</v>
      </c>
      <c r="J345" s="1227" t="s">
        <v>1897</v>
      </c>
      <c r="K345" s="1227" t="s">
        <v>1898</v>
      </c>
      <c r="L345" s="1227" t="s">
        <v>1895</v>
      </c>
      <c r="N345" s="1227" t="s">
        <v>1882</v>
      </c>
      <c r="O345" s="1227" t="s">
        <v>1893</v>
      </c>
    </row>
    <row r="346" spans="1:15">
      <c r="A346" s="1226">
        <v>1142677674</v>
      </c>
      <c r="D346" s="1227" t="s">
        <v>2615</v>
      </c>
      <c r="E346" s="1227" t="s">
        <v>2616</v>
      </c>
      <c r="F346" s="1227" t="s">
        <v>137</v>
      </c>
      <c r="G346" s="1227" t="s">
        <v>1902</v>
      </c>
      <c r="H346" s="1227" t="s">
        <v>122</v>
      </c>
      <c r="I346" s="1227" t="s">
        <v>2616</v>
      </c>
      <c r="J346" s="1227" t="s">
        <v>1904</v>
      </c>
      <c r="K346" s="1227" t="s">
        <v>122</v>
      </c>
      <c r="L346" s="1227" t="s">
        <v>122</v>
      </c>
      <c r="N346" s="1227" t="s">
        <v>1882</v>
      </c>
      <c r="O346" s="1227" t="s">
        <v>1905</v>
      </c>
    </row>
    <row r="347" spans="1:15">
      <c r="A347" s="1226">
        <v>1143545649</v>
      </c>
      <c r="D347" s="1227" t="s">
        <v>2617</v>
      </c>
      <c r="E347" s="1227" t="s">
        <v>2618</v>
      </c>
      <c r="F347" s="1227" t="s">
        <v>138</v>
      </c>
      <c r="G347" s="1227" t="s">
        <v>1885</v>
      </c>
      <c r="H347" s="1227" t="s">
        <v>1008</v>
      </c>
      <c r="I347" s="1227" t="s">
        <v>2618</v>
      </c>
      <c r="J347" s="1227" t="s">
        <v>1881</v>
      </c>
      <c r="K347" s="1227" t="s">
        <v>1887</v>
      </c>
      <c r="L347" s="1227" t="s">
        <v>1008</v>
      </c>
      <c r="N347" s="1227" t="s">
        <v>1882</v>
      </c>
      <c r="O347" s="1227" t="s">
        <v>1888</v>
      </c>
    </row>
    <row r="348" spans="1:15">
      <c r="A348" s="1226">
        <v>1144241974</v>
      </c>
      <c r="D348" s="1227" t="s">
        <v>2619</v>
      </c>
      <c r="E348" s="1227" t="s">
        <v>2620</v>
      </c>
      <c r="F348" s="1227" t="s">
        <v>138</v>
      </c>
      <c r="G348" s="1227" t="s">
        <v>1885</v>
      </c>
      <c r="H348" s="1227" t="s">
        <v>1008</v>
      </c>
      <c r="I348" s="1227" t="s">
        <v>2620</v>
      </c>
      <c r="J348" s="1227" t="s">
        <v>1881</v>
      </c>
      <c r="K348" s="1227" t="s">
        <v>1887</v>
      </c>
      <c r="L348" s="1227" t="s">
        <v>1008</v>
      </c>
      <c r="N348" s="1227" t="s">
        <v>1882</v>
      </c>
      <c r="O348" s="1227" t="s">
        <v>1888</v>
      </c>
    </row>
    <row r="349" spans="1:15">
      <c r="A349" s="1226">
        <v>1162428909</v>
      </c>
      <c r="D349" s="1227" t="s">
        <v>2621</v>
      </c>
      <c r="E349" s="1227" t="s">
        <v>2622</v>
      </c>
      <c r="F349" s="1227" t="s">
        <v>233</v>
      </c>
      <c r="G349" s="1227" t="s">
        <v>1913</v>
      </c>
      <c r="H349" s="1227" t="s">
        <v>991</v>
      </c>
      <c r="I349" s="1227" t="s">
        <v>2622</v>
      </c>
      <c r="J349" s="1227" t="s">
        <v>1881</v>
      </c>
      <c r="K349" s="1227" t="s">
        <v>1930</v>
      </c>
      <c r="L349" s="1227" t="s">
        <v>991</v>
      </c>
      <c r="N349" s="1227" t="s">
        <v>1882</v>
      </c>
      <c r="O349" s="1227" t="s">
        <v>1883</v>
      </c>
    </row>
    <row r="350" spans="1:15">
      <c r="A350" s="1226">
        <v>1164999469</v>
      </c>
      <c r="D350" s="1227" t="s">
        <v>2623</v>
      </c>
      <c r="E350" s="1227" t="s">
        <v>2624</v>
      </c>
      <c r="F350" s="1227" t="s">
        <v>127</v>
      </c>
      <c r="G350" s="1227" t="s">
        <v>1855</v>
      </c>
      <c r="H350" s="1227" t="s">
        <v>1895</v>
      </c>
      <c r="I350" s="1227" t="s">
        <v>2624</v>
      </c>
      <c r="J350" s="1227" t="s">
        <v>1897</v>
      </c>
      <c r="K350" s="1227" t="s">
        <v>1898</v>
      </c>
      <c r="L350" s="1227" t="s">
        <v>1895</v>
      </c>
      <c r="N350" s="1227" t="s">
        <v>1882</v>
      </c>
      <c r="O350" s="1227" t="s">
        <v>2076</v>
      </c>
    </row>
    <row r="351" spans="1:15">
      <c r="A351" s="1226">
        <v>1143141464</v>
      </c>
      <c r="D351" s="1227" t="s">
        <v>2625</v>
      </c>
      <c r="E351" s="1227" t="s">
        <v>2626</v>
      </c>
      <c r="F351" s="1227" t="s">
        <v>127</v>
      </c>
      <c r="G351" s="1227" t="s">
        <v>1885</v>
      </c>
      <c r="H351" s="1227" t="s">
        <v>1008</v>
      </c>
      <c r="I351" s="1227" t="s">
        <v>2626</v>
      </c>
      <c r="J351" s="1227" t="s">
        <v>1881</v>
      </c>
      <c r="K351" s="1227" t="s">
        <v>1887</v>
      </c>
      <c r="L351" s="1227" t="s">
        <v>1008</v>
      </c>
      <c r="N351" s="1227" t="s">
        <v>1882</v>
      </c>
      <c r="O351" s="1227" t="s">
        <v>1888</v>
      </c>
    </row>
    <row r="352" spans="1:15">
      <c r="A352" s="1226">
        <v>1142392142</v>
      </c>
      <c r="D352" s="1227" t="s">
        <v>2627</v>
      </c>
      <c r="E352" s="1227" t="s">
        <v>2628</v>
      </c>
      <c r="F352" s="1227" t="s">
        <v>131</v>
      </c>
      <c r="G352" s="1227" t="s">
        <v>1867</v>
      </c>
      <c r="H352" s="1227" t="s">
        <v>35</v>
      </c>
      <c r="I352" s="1227" t="s">
        <v>2628</v>
      </c>
      <c r="J352" s="1227" t="s">
        <v>1994</v>
      </c>
      <c r="K352" s="1227" t="s">
        <v>1995</v>
      </c>
      <c r="L352" s="1227" t="s">
        <v>35</v>
      </c>
      <c r="N352" s="1227" t="s">
        <v>1899</v>
      </c>
      <c r="O352" s="1227" t="s">
        <v>1924</v>
      </c>
    </row>
    <row r="353" spans="1:15">
      <c r="A353" s="1226">
        <v>1143229335</v>
      </c>
      <c r="D353" s="1227" t="s">
        <v>2629</v>
      </c>
      <c r="E353" s="1227" t="s">
        <v>2630</v>
      </c>
      <c r="F353" s="1227" t="s">
        <v>233</v>
      </c>
      <c r="G353" s="1227" t="s">
        <v>1913</v>
      </c>
      <c r="H353" s="1227" t="s">
        <v>993</v>
      </c>
      <c r="I353" s="1227" t="s">
        <v>2630</v>
      </c>
      <c r="J353" s="1227" t="s">
        <v>1855</v>
      </c>
      <c r="K353" s="1227" t="s">
        <v>1951</v>
      </c>
      <c r="L353" s="1227" t="s">
        <v>993</v>
      </c>
      <c r="N353" s="1227" t="s">
        <v>1899</v>
      </c>
      <c r="O353" s="1227" t="s">
        <v>1900</v>
      </c>
    </row>
    <row r="354" spans="1:15">
      <c r="A354" s="1226">
        <v>1149166770</v>
      </c>
      <c r="D354" s="1227" t="s">
        <v>2631</v>
      </c>
      <c r="E354" s="1227" t="s">
        <v>2632</v>
      </c>
      <c r="F354" s="1227" t="s">
        <v>134</v>
      </c>
      <c r="G354" s="1227" t="s">
        <v>1990</v>
      </c>
      <c r="H354" s="1227" t="s">
        <v>990</v>
      </c>
      <c r="I354" s="1227" t="s">
        <v>2632</v>
      </c>
      <c r="J354" s="1227" t="s">
        <v>1881</v>
      </c>
      <c r="K354" s="1227" t="s">
        <v>990</v>
      </c>
      <c r="L354" s="1227" t="s">
        <v>990</v>
      </c>
      <c r="N354" s="1227" t="s">
        <v>1882</v>
      </c>
      <c r="O354" s="1227" t="s">
        <v>1905</v>
      </c>
    </row>
    <row r="355" spans="1:15">
      <c r="A355" s="1226">
        <v>1163265888</v>
      </c>
      <c r="D355" s="1227" t="s">
        <v>2633</v>
      </c>
      <c r="E355" s="1227" t="s">
        <v>2634</v>
      </c>
      <c r="F355" s="1227" t="s">
        <v>131</v>
      </c>
      <c r="G355" s="1227" t="s">
        <v>1855</v>
      </c>
      <c r="H355" s="1227" t="s">
        <v>1895</v>
      </c>
      <c r="I355" s="1227" t="s">
        <v>2634</v>
      </c>
      <c r="J355" s="1227" t="s">
        <v>1897</v>
      </c>
      <c r="K355" s="1227" t="s">
        <v>1898</v>
      </c>
      <c r="L355" s="1227" t="s">
        <v>1895</v>
      </c>
      <c r="N355" s="1227" t="s">
        <v>1899</v>
      </c>
      <c r="O355" s="1227" t="s">
        <v>2069</v>
      </c>
    </row>
    <row r="356" spans="1:15">
      <c r="A356" s="1226">
        <v>1161282299</v>
      </c>
      <c r="D356" s="1227" t="s">
        <v>2635</v>
      </c>
      <c r="E356" s="1227" t="s">
        <v>2636</v>
      </c>
      <c r="F356" s="1227" t="s">
        <v>131</v>
      </c>
      <c r="G356" s="1227" t="s">
        <v>1855</v>
      </c>
      <c r="H356" s="1227" t="s">
        <v>1895</v>
      </c>
      <c r="I356" s="1227" t="s">
        <v>2636</v>
      </c>
      <c r="J356" s="1227" t="s">
        <v>1897</v>
      </c>
      <c r="K356" s="1227" t="s">
        <v>1898</v>
      </c>
      <c r="L356" s="1227" t="s">
        <v>1895</v>
      </c>
      <c r="N356" s="1227" t="s">
        <v>1899</v>
      </c>
      <c r="O356" s="1227" t="s">
        <v>2069</v>
      </c>
    </row>
    <row r="357" spans="1:15">
      <c r="A357" s="1226">
        <v>1163838767</v>
      </c>
      <c r="D357" s="1227" t="s">
        <v>2637</v>
      </c>
      <c r="E357" s="1227" t="s">
        <v>2638</v>
      </c>
      <c r="F357" s="1227" t="s">
        <v>131</v>
      </c>
      <c r="G357" s="1227" t="s">
        <v>1855</v>
      </c>
      <c r="H357" s="1227" t="s">
        <v>1895</v>
      </c>
      <c r="I357" s="1227" t="s">
        <v>2638</v>
      </c>
      <c r="J357" s="1227" t="s">
        <v>1897</v>
      </c>
      <c r="K357" s="1227" t="s">
        <v>1898</v>
      </c>
      <c r="L357" s="1227" t="s">
        <v>1895</v>
      </c>
      <c r="N357" s="1227" t="s">
        <v>1882</v>
      </c>
      <c r="O357" s="1227" t="s">
        <v>1978</v>
      </c>
    </row>
    <row r="358" spans="1:15">
      <c r="A358" s="1226">
        <v>1142507822</v>
      </c>
      <c r="D358" s="1227" t="s">
        <v>2639</v>
      </c>
      <c r="E358" s="1227" t="s">
        <v>2640</v>
      </c>
      <c r="F358" s="1227" t="s">
        <v>134</v>
      </c>
      <c r="G358" s="1227" t="s">
        <v>1902</v>
      </c>
      <c r="H358" s="1227" t="s">
        <v>122</v>
      </c>
      <c r="I358" s="1227" t="s">
        <v>2640</v>
      </c>
      <c r="J358" s="1227" t="s">
        <v>1904</v>
      </c>
      <c r="K358" s="1227" t="s">
        <v>122</v>
      </c>
      <c r="L358" s="1227" t="s">
        <v>122</v>
      </c>
      <c r="N358" s="1227" t="s">
        <v>1882</v>
      </c>
      <c r="O358" s="1227" t="s">
        <v>1905</v>
      </c>
    </row>
    <row r="359" spans="1:15">
      <c r="A359" s="1226">
        <v>1161551065</v>
      </c>
      <c r="D359" s="1227" t="s">
        <v>2641</v>
      </c>
      <c r="E359" s="1227" t="s">
        <v>2642</v>
      </c>
      <c r="F359" s="1227" t="s">
        <v>134</v>
      </c>
      <c r="G359" s="1227" t="s">
        <v>1902</v>
      </c>
      <c r="H359" s="1227" t="s">
        <v>122</v>
      </c>
      <c r="I359" s="1227" t="s">
        <v>2642</v>
      </c>
      <c r="J359" s="1227" t="s">
        <v>1904</v>
      </c>
      <c r="K359" s="1227" t="s">
        <v>122</v>
      </c>
      <c r="L359" s="1227" t="s">
        <v>122</v>
      </c>
      <c r="N359" s="1227" t="s">
        <v>1882</v>
      </c>
      <c r="O359" s="1227" t="s">
        <v>1905</v>
      </c>
    </row>
    <row r="360" spans="1:15">
      <c r="A360" s="1226">
        <v>1146425799</v>
      </c>
      <c r="D360" s="1227" t="s">
        <v>2643</v>
      </c>
      <c r="E360" s="1227" t="s">
        <v>2644</v>
      </c>
      <c r="F360" s="1227" t="s">
        <v>137</v>
      </c>
      <c r="G360" s="1227" t="s">
        <v>1879</v>
      </c>
      <c r="H360" s="1227" t="s">
        <v>992</v>
      </c>
      <c r="I360" s="1227" t="s">
        <v>2644</v>
      </c>
      <c r="J360" s="1227" t="s">
        <v>1908</v>
      </c>
      <c r="K360" s="1227" t="s">
        <v>992</v>
      </c>
      <c r="L360" s="1227" t="s">
        <v>992</v>
      </c>
      <c r="N360" s="1227" t="s">
        <v>1882</v>
      </c>
      <c r="O360" s="1227" t="s">
        <v>1909</v>
      </c>
    </row>
    <row r="361" spans="1:15">
      <c r="A361" s="1226">
        <v>1149639636</v>
      </c>
      <c r="D361" s="1227" t="s">
        <v>2645</v>
      </c>
      <c r="E361" s="1227" t="s">
        <v>2646</v>
      </c>
      <c r="F361" s="1227" t="s">
        <v>131</v>
      </c>
      <c r="G361" s="1227" t="s">
        <v>1855</v>
      </c>
      <c r="H361" s="1227" t="s">
        <v>1895</v>
      </c>
      <c r="I361" s="1227" t="s">
        <v>2646</v>
      </c>
      <c r="J361" s="1227" t="s">
        <v>1897</v>
      </c>
      <c r="K361" s="1227" t="s">
        <v>1898</v>
      </c>
      <c r="L361" s="1227" t="s">
        <v>1895</v>
      </c>
      <c r="N361" s="1227" t="s">
        <v>1899</v>
      </c>
      <c r="O361" s="1227" t="s">
        <v>2069</v>
      </c>
    </row>
    <row r="362" spans="1:15">
      <c r="A362" s="1226">
        <v>1149220874</v>
      </c>
      <c r="D362" s="1227" t="s">
        <v>2647</v>
      </c>
      <c r="E362" s="1227" t="s">
        <v>2648</v>
      </c>
      <c r="F362" s="1227" t="s">
        <v>131</v>
      </c>
      <c r="G362" s="1227" t="s">
        <v>1855</v>
      </c>
      <c r="H362" s="1227" t="s">
        <v>1895</v>
      </c>
      <c r="I362" s="1227" t="s">
        <v>2648</v>
      </c>
      <c r="J362" s="1227" t="s">
        <v>1897</v>
      </c>
      <c r="K362" s="1227" t="s">
        <v>1898</v>
      </c>
      <c r="L362" s="1227" t="s">
        <v>1895</v>
      </c>
      <c r="N362" s="1227" t="s">
        <v>1899</v>
      </c>
      <c r="O362" s="1227" t="s">
        <v>2069</v>
      </c>
    </row>
    <row r="363" spans="1:15">
      <c r="A363" s="1226">
        <v>1146672325</v>
      </c>
      <c r="D363" s="1227" t="s">
        <v>2649</v>
      </c>
      <c r="E363" s="1227" t="s">
        <v>2650</v>
      </c>
      <c r="F363" s="1227" t="s">
        <v>131</v>
      </c>
      <c r="G363" s="1227" t="s">
        <v>1855</v>
      </c>
      <c r="H363" s="1227" t="s">
        <v>1895</v>
      </c>
      <c r="I363" s="1227" t="s">
        <v>2650</v>
      </c>
      <c r="J363" s="1227" t="s">
        <v>1897</v>
      </c>
      <c r="K363" s="1227" t="s">
        <v>1898</v>
      </c>
      <c r="L363" s="1227" t="s">
        <v>1895</v>
      </c>
      <c r="N363" s="1227" t="s">
        <v>1882</v>
      </c>
      <c r="O363" s="1227" t="s">
        <v>1978</v>
      </c>
    </row>
    <row r="364" spans="1:15">
      <c r="A364" s="1226">
        <v>1147979968</v>
      </c>
      <c r="D364" s="1227" t="s">
        <v>2651</v>
      </c>
      <c r="E364" s="1227" t="s">
        <v>2652</v>
      </c>
      <c r="F364" s="1227" t="s">
        <v>134</v>
      </c>
      <c r="G364" s="1227" t="s">
        <v>1990</v>
      </c>
      <c r="H364" s="1227" t="s">
        <v>151</v>
      </c>
      <c r="I364" s="1227" t="s">
        <v>2652</v>
      </c>
      <c r="J364" s="1227" t="s">
        <v>1892</v>
      </c>
      <c r="K364" s="1227" t="s">
        <v>151</v>
      </c>
      <c r="L364" s="1227" t="s">
        <v>151</v>
      </c>
      <c r="N364" s="1227" t="s">
        <v>1882</v>
      </c>
      <c r="O364" s="1227" t="s">
        <v>1905</v>
      </c>
    </row>
    <row r="365" spans="1:15">
      <c r="A365" s="1226">
        <v>1165270621</v>
      </c>
      <c r="D365" s="1227" t="s">
        <v>2653</v>
      </c>
      <c r="E365" s="1227" t="s">
        <v>2654</v>
      </c>
      <c r="F365" s="1227" t="s">
        <v>233</v>
      </c>
      <c r="G365" s="1227" t="s">
        <v>1913</v>
      </c>
      <c r="H365" s="1227" t="s">
        <v>151</v>
      </c>
      <c r="I365" s="1227" t="s">
        <v>2654</v>
      </c>
      <c r="J365" s="1227" t="s">
        <v>1892</v>
      </c>
      <c r="K365" s="1227" t="s">
        <v>2655</v>
      </c>
      <c r="L365" s="1227" t="s">
        <v>151</v>
      </c>
      <c r="N365" s="1227" t="s">
        <v>1882</v>
      </c>
      <c r="O365" s="1227" t="s">
        <v>1883</v>
      </c>
    </row>
    <row r="366" spans="1:15">
      <c r="A366" s="1226">
        <v>1143063049</v>
      </c>
      <c r="D366" s="1227" t="s">
        <v>2656</v>
      </c>
      <c r="E366" s="1227" t="s">
        <v>2657</v>
      </c>
      <c r="F366" s="1227" t="s">
        <v>137</v>
      </c>
      <c r="G366" s="1227" t="s">
        <v>1879</v>
      </c>
      <c r="H366" s="1227" t="s">
        <v>991</v>
      </c>
      <c r="I366" s="1227" t="s">
        <v>2657</v>
      </c>
      <c r="J366" s="1227" t="s">
        <v>1881</v>
      </c>
      <c r="K366" s="1227" t="s">
        <v>991</v>
      </c>
      <c r="L366" s="1227" t="s">
        <v>991</v>
      </c>
      <c r="N366" s="1227" t="s">
        <v>1882</v>
      </c>
      <c r="O366" s="1227" t="s">
        <v>1883</v>
      </c>
    </row>
    <row r="367" spans="1:15">
      <c r="A367" s="1226">
        <v>1142185694</v>
      </c>
      <c r="D367" s="1227" t="s">
        <v>2658</v>
      </c>
      <c r="E367" s="1227" t="s">
        <v>2659</v>
      </c>
      <c r="F367" s="1227" t="s">
        <v>137</v>
      </c>
      <c r="G367" s="1227" t="s">
        <v>1879</v>
      </c>
      <c r="H367" s="1227" t="s">
        <v>992</v>
      </c>
      <c r="I367" s="1227" t="s">
        <v>2659</v>
      </c>
      <c r="J367" s="1227" t="s">
        <v>1908</v>
      </c>
      <c r="K367" s="1227" t="s">
        <v>992</v>
      </c>
      <c r="L367" s="1227" t="s">
        <v>992</v>
      </c>
      <c r="N367" s="1227" t="s">
        <v>1882</v>
      </c>
      <c r="O367" s="1227" t="s">
        <v>1909</v>
      </c>
    </row>
    <row r="368" spans="1:15">
      <c r="A368" s="1226">
        <v>1176641695</v>
      </c>
      <c r="D368" s="1227" t="s">
        <v>2660</v>
      </c>
      <c r="E368" s="1227" t="s">
        <v>2661</v>
      </c>
      <c r="F368" s="1227" t="s">
        <v>102</v>
      </c>
      <c r="G368" s="1227" t="s">
        <v>1890</v>
      </c>
      <c r="H368" s="1227" t="s">
        <v>150</v>
      </c>
      <c r="I368" s="1227" t="s">
        <v>2661</v>
      </c>
      <c r="J368" s="1227" t="s">
        <v>2102</v>
      </c>
      <c r="K368" s="1227" t="s">
        <v>150</v>
      </c>
      <c r="L368" s="1227" t="s">
        <v>150</v>
      </c>
      <c r="N368" s="1227" t="s">
        <v>1882</v>
      </c>
      <c r="O368" s="1227" t="s">
        <v>1883</v>
      </c>
    </row>
    <row r="369" spans="1:15">
      <c r="A369" s="1226">
        <v>1142572586</v>
      </c>
      <c r="D369" s="1227" t="s">
        <v>2662</v>
      </c>
      <c r="E369" s="1227" t="s">
        <v>2663</v>
      </c>
      <c r="F369" s="1227" t="s">
        <v>137</v>
      </c>
      <c r="G369" s="1227" t="s">
        <v>1890</v>
      </c>
      <c r="H369" s="1227" t="s">
        <v>1944</v>
      </c>
      <c r="I369" s="1227" t="s">
        <v>2663</v>
      </c>
      <c r="J369" s="1227" t="s">
        <v>1890</v>
      </c>
      <c r="K369" s="1227" t="s">
        <v>1944</v>
      </c>
      <c r="L369" s="1227" t="s">
        <v>1944</v>
      </c>
      <c r="N369" s="1227" t="s">
        <v>1882</v>
      </c>
      <c r="O369" s="1227" t="s">
        <v>1909</v>
      </c>
    </row>
    <row r="370" spans="1:15">
      <c r="A370" s="1226">
        <v>1143714278</v>
      </c>
      <c r="D370" s="1227" t="s">
        <v>2664</v>
      </c>
      <c r="E370" s="1227" t="s">
        <v>2665</v>
      </c>
      <c r="F370" s="1227" t="s">
        <v>137</v>
      </c>
      <c r="G370" s="1227" t="s">
        <v>1890</v>
      </c>
      <c r="H370" s="1227" t="s">
        <v>150</v>
      </c>
      <c r="I370" s="1227" t="s">
        <v>2665</v>
      </c>
      <c r="J370" s="1227" t="s">
        <v>2102</v>
      </c>
      <c r="K370" s="1227" t="s">
        <v>150</v>
      </c>
      <c r="L370" s="1227" t="s">
        <v>150</v>
      </c>
      <c r="N370" s="1227" t="s">
        <v>1882</v>
      </c>
      <c r="O370" s="1227" t="s">
        <v>1909</v>
      </c>
    </row>
    <row r="371" spans="1:15">
      <c r="A371" s="1226">
        <v>1140380222</v>
      </c>
      <c r="D371" s="1227" t="s">
        <v>2666</v>
      </c>
      <c r="E371" s="1227" t="s">
        <v>2667</v>
      </c>
      <c r="F371" s="1227" t="s">
        <v>123</v>
      </c>
      <c r="G371" s="1227" t="s">
        <v>1890</v>
      </c>
      <c r="H371" s="1227" t="s">
        <v>150</v>
      </c>
      <c r="I371" s="1227" t="s">
        <v>2667</v>
      </c>
      <c r="J371" s="1227" t="s">
        <v>2102</v>
      </c>
      <c r="K371" s="1227" t="s">
        <v>150</v>
      </c>
      <c r="L371" s="1227" t="s">
        <v>150</v>
      </c>
      <c r="N371" s="1227" t="s">
        <v>1882</v>
      </c>
      <c r="O371" s="1227" t="s">
        <v>1893</v>
      </c>
    </row>
    <row r="372" spans="1:15">
      <c r="A372" s="1226">
        <v>1141033119</v>
      </c>
      <c r="D372" s="1227" t="s">
        <v>2668</v>
      </c>
      <c r="E372" s="1227" t="s">
        <v>2669</v>
      </c>
      <c r="F372" s="1227" t="s">
        <v>127</v>
      </c>
      <c r="G372" s="1227" t="s">
        <v>1855</v>
      </c>
      <c r="H372" s="1227" t="s">
        <v>1895</v>
      </c>
      <c r="I372" s="1227" t="s">
        <v>2669</v>
      </c>
      <c r="J372" s="1227" t="s">
        <v>1897</v>
      </c>
      <c r="K372" s="1227" t="s">
        <v>1898</v>
      </c>
      <c r="L372" s="1227" t="s">
        <v>1895</v>
      </c>
      <c r="N372" s="1227" t="s">
        <v>1899</v>
      </c>
      <c r="O372" s="1227" t="s">
        <v>1946</v>
      </c>
    </row>
    <row r="373" spans="1:15">
      <c r="A373" s="1226">
        <v>1148554950</v>
      </c>
      <c r="D373" s="1227" t="s">
        <v>2670</v>
      </c>
      <c r="E373" s="1227" t="s">
        <v>2671</v>
      </c>
      <c r="F373" s="1227" t="s">
        <v>138</v>
      </c>
      <c r="G373" s="1227" t="s">
        <v>1890</v>
      </c>
      <c r="H373" s="1227" t="s">
        <v>151</v>
      </c>
      <c r="I373" s="1227" t="s">
        <v>2671</v>
      </c>
      <c r="J373" s="1227" t="s">
        <v>1892</v>
      </c>
      <c r="K373" s="1227" t="s">
        <v>151</v>
      </c>
      <c r="L373" s="1227" t="s">
        <v>151</v>
      </c>
      <c r="N373" s="1227" t="s">
        <v>1882</v>
      </c>
      <c r="O373" s="1227" t="s">
        <v>1927</v>
      </c>
    </row>
    <row r="374" spans="1:15">
      <c r="A374" s="1226">
        <v>1142707430</v>
      </c>
      <c r="D374" s="1227" t="s">
        <v>2672</v>
      </c>
      <c r="E374" s="1227" t="s">
        <v>2673</v>
      </c>
      <c r="F374" s="1227" t="s">
        <v>138</v>
      </c>
      <c r="G374" s="1227" t="s">
        <v>1890</v>
      </c>
      <c r="H374" s="1227" t="s">
        <v>151</v>
      </c>
      <c r="I374" s="1227" t="s">
        <v>2673</v>
      </c>
      <c r="J374" s="1227" t="s">
        <v>1892</v>
      </c>
      <c r="K374" s="1227" t="s">
        <v>151</v>
      </c>
      <c r="L374" s="1227" t="s">
        <v>151</v>
      </c>
      <c r="N374" s="1227" t="s">
        <v>1882</v>
      </c>
      <c r="O374" s="1227" t="s">
        <v>1888</v>
      </c>
    </row>
    <row r="375" spans="1:15">
      <c r="A375" s="1226">
        <v>1143153741</v>
      </c>
      <c r="D375" s="1227" t="s">
        <v>2674</v>
      </c>
      <c r="E375" s="1227" t="s">
        <v>2675</v>
      </c>
      <c r="F375" s="1227" t="s">
        <v>138</v>
      </c>
      <c r="G375" s="1227" t="s">
        <v>1890</v>
      </c>
      <c r="H375" s="1227" t="s">
        <v>150</v>
      </c>
      <c r="I375" s="1227" t="s">
        <v>2675</v>
      </c>
      <c r="J375" s="1227" t="s">
        <v>2102</v>
      </c>
      <c r="K375" s="1227" t="s">
        <v>150</v>
      </c>
      <c r="L375" s="1227" t="s">
        <v>150</v>
      </c>
      <c r="N375" s="1227" t="s">
        <v>1882</v>
      </c>
      <c r="O375" s="1227" t="s">
        <v>1888</v>
      </c>
    </row>
    <row r="376" spans="1:15">
      <c r="A376" s="1226">
        <v>1143692847</v>
      </c>
      <c r="D376" s="1227" t="s">
        <v>2676</v>
      </c>
      <c r="E376" s="1227" t="s">
        <v>2677</v>
      </c>
      <c r="F376" s="1227" t="s">
        <v>138</v>
      </c>
      <c r="G376" s="1227" t="s">
        <v>1890</v>
      </c>
      <c r="H376" s="1227" t="s">
        <v>151</v>
      </c>
      <c r="I376" s="1227" t="s">
        <v>2677</v>
      </c>
      <c r="J376" s="1227" t="s">
        <v>1892</v>
      </c>
      <c r="K376" s="1227" t="s">
        <v>151</v>
      </c>
      <c r="L376" s="1227" t="s">
        <v>151</v>
      </c>
      <c r="N376" s="1227" t="s">
        <v>1882</v>
      </c>
      <c r="O376" s="1227" t="s">
        <v>1888</v>
      </c>
    </row>
    <row r="377" spans="1:15">
      <c r="A377" s="1226">
        <v>1147322458</v>
      </c>
      <c r="D377" s="1227" t="s">
        <v>2678</v>
      </c>
      <c r="E377" s="1227" t="s">
        <v>2679</v>
      </c>
      <c r="F377" s="1227" t="s">
        <v>131</v>
      </c>
      <c r="G377" s="1227" t="s">
        <v>1885</v>
      </c>
      <c r="H377" s="1227" t="s">
        <v>1008</v>
      </c>
      <c r="I377" s="1227" t="s">
        <v>2679</v>
      </c>
      <c r="J377" s="1227" t="s">
        <v>1881</v>
      </c>
      <c r="K377" s="1227" t="s">
        <v>1887</v>
      </c>
      <c r="L377" s="1227" t="s">
        <v>1008</v>
      </c>
      <c r="N377" s="1227" t="s">
        <v>1899</v>
      </c>
      <c r="O377" s="1227" t="s">
        <v>1924</v>
      </c>
    </row>
    <row r="378" spans="1:15">
      <c r="A378" s="1226">
        <v>1172969660</v>
      </c>
      <c r="D378" s="1227" t="s">
        <v>2680</v>
      </c>
      <c r="E378" s="1227" t="s">
        <v>2681</v>
      </c>
      <c r="F378" s="1227" t="s">
        <v>123</v>
      </c>
      <c r="G378" s="1227" t="s">
        <v>1855</v>
      </c>
      <c r="H378" s="1227" t="s">
        <v>1895</v>
      </c>
      <c r="I378" s="1227" t="s">
        <v>2681</v>
      </c>
      <c r="J378" s="1227" t="s">
        <v>1897</v>
      </c>
      <c r="K378" s="1227" t="s">
        <v>1898</v>
      </c>
      <c r="L378" s="1227" t="s">
        <v>1895</v>
      </c>
      <c r="N378" s="1227" t="s">
        <v>1899</v>
      </c>
      <c r="O378" s="1227" t="s">
        <v>1900</v>
      </c>
    </row>
    <row r="379" spans="1:15">
      <c r="A379" s="1226">
        <v>1142171116</v>
      </c>
      <c r="D379" s="1227" t="s">
        <v>2682</v>
      </c>
      <c r="E379" s="1227" t="s">
        <v>2683</v>
      </c>
      <c r="F379" s="1227" t="s">
        <v>138</v>
      </c>
      <c r="G379" s="1227" t="s">
        <v>1885</v>
      </c>
      <c r="H379" s="1227" t="s">
        <v>1008</v>
      </c>
      <c r="I379" s="1227" t="s">
        <v>2683</v>
      </c>
      <c r="J379" s="1227" t="s">
        <v>1881</v>
      </c>
      <c r="K379" s="1227" t="s">
        <v>1887</v>
      </c>
      <c r="L379" s="1227" t="s">
        <v>1008</v>
      </c>
      <c r="N379" s="1227" t="s">
        <v>1882</v>
      </c>
      <c r="O379" s="1227" t="s">
        <v>1927</v>
      </c>
    </row>
    <row r="380" spans="1:15">
      <c r="A380" s="1226">
        <v>1140728099</v>
      </c>
      <c r="D380" s="1227" t="s">
        <v>2684</v>
      </c>
      <c r="E380" s="1227" t="s">
        <v>2685</v>
      </c>
      <c r="F380" s="1227" t="s">
        <v>109</v>
      </c>
      <c r="G380" s="1227" t="s">
        <v>1913</v>
      </c>
      <c r="H380" s="1227" t="s">
        <v>992</v>
      </c>
      <c r="I380" s="1227" t="s">
        <v>2685</v>
      </c>
      <c r="J380" s="1227" t="s">
        <v>1908</v>
      </c>
      <c r="K380" s="1227" t="s">
        <v>992</v>
      </c>
      <c r="L380" s="1227" t="s">
        <v>992</v>
      </c>
      <c r="N380" s="1227" t="s">
        <v>1882</v>
      </c>
      <c r="O380" s="1227" t="s">
        <v>1883</v>
      </c>
    </row>
    <row r="381" spans="1:15">
      <c r="A381" s="1226">
        <v>1163068381</v>
      </c>
      <c r="D381" s="1227" t="s">
        <v>2686</v>
      </c>
      <c r="E381" s="1227" t="s">
        <v>2687</v>
      </c>
      <c r="F381" s="1227" t="s">
        <v>131</v>
      </c>
      <c r="G381" s="1227" t="s">
        <v>1855</v>
      </c>
      <c r="H381" s="1227" t="s">
        <v>1895</v>
      </c>
      <c r="I381" s="1227" t="s">
        <v>2687</v>
      </c>
      <c r="J381" s="1227" t="s">
        <v>1897</v>
      </c>
      <c r="K381" s="1227" t="s">
        <v>1898</v>
      </c>
      <c r="L381" s="1227" t="s">
        <v>1895</v>
      </c>
      <c r="N381" s="1227" t="s">
        <v>1882</v>
      </c>
      <c r="O381" s="1227" t="s">
        <v>1978</v>
      </c>
    </row>
    <row r="382" spans="1:15">
      <c r="A382" s="1226">
        <v>1164376510</v>
      </c>
      <c r="D382" s="1227" t="s">
        <v>2688</v>
      </c>
      <c r="E382" s="1227" t="s">
        <v>2689</v>
      </c>
      <c r="F382" s="1227" t="s">
        <v>138</v>
      </c>
      <c r="G382" s="1227" t="s">
        <v>1885</v>
      </c>
      <c r="H382" s="1227" t="s">
        <v>1008</v>
      </c>
      <c r="I382" s="1227" t="s">
        <v>2689</v>
      </c>
      <c r="J382" s="1227" t="s">
        <v>1881</v>
      </c>
      <c r="K382" s="1227" t="s">
        <v>1887</v>
      </c>
      <c r="L382" s="1227" t="s">
        <v>1008</v>
      </c>
      <c r="N382" s="1227" t="s">
        <v>1882</v>
      </c>
      <c r="O382" s="1227" t="s">
        <v>1888</v>
      </c>
    </row>
    <row r="383" spans="1:15">
      <c r="A383" s="1226">
        <v>1164559727</v>
      </c>
      <c r="D383" s="1227" t="s">
        <v>2690</v>
      </c>
      <c r="E383" s="1227" t="s">
        <v>2691</v>
      </c>
      <c r="F383" s="1227" t="s">
        <v>137</v>
      </c>
      <c r="G383" s="1227" t="s">
        <v>1879</v>
      </c>
      <c r="H383" s="1227" t="s">
        <v>2008</v>
      </c>
      <c r="I383" s="1227" t="s">
        <v>2691</v>
      </c>
      <c r="J383" s="1227" t="s">
        <v>2010</v>
      </c>
      <c r="K383" s="1227" t="s">
        <v>2008</v>
      </c>
      <c r="L383" s="1227" t="s">
        <v>2008</v>
      </c>
      <c r="N383" s="1227" t="s">
        <v>1882</v>
      </c>
      <c r="O383" s="1227" t="s">
        <v>1909</v>
      </c>
    </row>
    <row r="384" spans="1:15">
      <c r="A384" s="1226">
        <v>1146795688</v>
      </c>
      <c r="D384" s="1227" t="s">
        <v>2692</v>
      </c>
      <c r="E384" s="1227" t="s">
        <v>2693</v>
      </c>
      <c r="F384" s="1227" t="s">
        <v>127</v>
      </c>
      <c r="G384" s="1227" t="s">
        <v>1855</v>
      </c>
      <c r="H384" s="1227" t="s">
        <v>1895</v>
      </c>
      <c r="I384" s="1227" t="s">
        <v>2693</v>
      </c>
      <c r="J384" s="1227" t="s">
        <v>1897</v>
      </c>
      <c r="K384" s="1227" t="s">
        <v>1898</v>
      </c>
      <c r="L384" s="1227" t="s">
        <v>1895</v>
      </c>
      <c r="N384" s="1227" t="s">
        <v>1882</v>
      </c>
      <c r="O384" s="1227" t="s">
        <v>2019</v>
      </c>
    </row>
    <row r="385" spans="1:15">
      <c r="A385" s="1226">
        <v>1142569061</v>
      </c>
      <c r="D385" s="1227" t="s">
        <v>2694</v>
      </c>
      <c r="E385" s="1227" t="s">
        <v>2695</v>
      </c>
      <c r="F385" s="1227" t="s">
        <v>123</v>
      </c>
      <c r="G385" s="1227" t="s">
        <v>1855</v>
      </c>
      <c r="H385" s="1227" t="s">
        <v>1895</v>
      </c>
      <c r="I385" s="1227" t="s">
        <v>2695</v>
      </c>
      <c r="J385" s="1227" t="s">
        <v>1897</v>
      </c>
      <c r="K385" s="1227" t="s">
        <v>1898</v>
      </c>
      <c r="L385" s="1227" t="s">
        <v>1895</v>
      </c>
      <c r="N385" s="1227" t="s">
        <v>1882</v>
      </c>
      <c r="O385" s="1227" t="s">
        <v>1893</v>
      </c>
    </row>
    <row r="386" spans="1:15">
      <c r="A386" s="1226">
        <v>1143806249</v>
      </c>
      <c r="D386" s="1227" t="s">
        <v>2696</v>
      </c>
      <c r="E386" s="1227" t="s">
        <v>2697</v>
      </c>
      <c r="F386" s="1227" t="s">
        <v>127</v>
      </c>
      <c r="G386" s="1227" t="s">
        <v>1855</v>
      </c>
      <c r="H386" s="1227" t="s">
        <v>1895</v>
      </c>
      <c r="I386" s="1227" t="s">
        <v>2697</v>
      </c>
      <c r="J386" s="1227" t="s">
        <v>1897</v>
      </c>
      <c r="K386" s="1227" t="s">
        <v>1898</v>
      </c>
      <c r="L386" s="1227" t="s">
        <v>1895</v>
      </c>
      <c r="N386" s="1227" t="s">
        <v>1882</v>
      </c>
      <c r="O386" s="1227" t="s">
        <v>2076</v>
      </c>
    </row>
    <row r="387" spans="1:15">
      <c r="A387" s="1226">
        <v>1143564087</v>
      </c>
      <c r="D387" s="1227" t="s">
        <v>2698</v>
      </c>
      <c r="E387" s="1227" t="s">
        <v>2699</v>
      </c>
      <c r="F387" s="1227" t="s">
        <v>138</v>
      </c>
      <c r="G387" s="1227" t="s">
        <v>1885</v>
      </c>
      <c r="H387" s="1227" t="s">
        <v>1008</v>
      </c>
      <c r="I387" s="1227" t="s">
        <v>2699</v>
      </c>
      <c r="J387" s="1227" t="s">
        <v>1881</v>
      </c>
      <c r="K387" s="1227" t="s">
        <v>1887</v>
      </c>
      <c r="L387" s="1227" t="s">
        <v>1008</v>
      </c>
      <c r="N387" s="1227" t="s">
        <v>1882</v>
      </c>
      <c r="O387" s="1227" t="s">
        <v>1888</v>
      </c>
    </row>
    <row r="388" spans="1:15">
      <c r="A388" s="1226">
        <v>1143160936</v>
      </c>
      <c r="D388" s="1227" t="s">
        <v>2700</v>
      </c>
      <c r="E388" s="1227" t="s">
        <v>2701</v>
      </c>
      <c r="F388" s="1227" t="s">
        <v>134</v>
      </c>
      <c r="G388" s="1227" t="s">
        <v>1990</v>
      </c>
      <c r="H388" s="1227" t="s">
        <v>151</v>
      </c>
      <c r="I388" s="1227" t="s">
        <v>2701</v>
      </c>
      <c r="J388" s="1227" t="s">
        <v>1892</v>
      </c>
      <c r="K388" s="1227" t="s">
        <v>151</v>
      </c>
      <c r="L388" s="1227" t="s">
        <v>151</v>
      </c>
      <c r="N388" s="1227" t="s">
        <v>1882</v>
      </c>
      <c r="O388" s="1227" t="s">
        <v>1905</v>
      </c>
    </row>
    <row r="389" spans="1:15">
      <c r="A389" s="1226">
        <v>1140820870</v>
      </c>
      <c r="D389" s="1227" t="s">
        <v>2702</v>
      </c>
      <c r="E389" s="1227" t="s">
        <v>2703</v>
      </c>
      <c r="F389" s="1227" t="s">
        <v>138</v>
      </c>
      <c r="G389" s="1227" t="s">
        <v>1885</v>
      </c>
      <c r="H389" s="1227" t="s">
        <v>1008</v>
      </c>
      <c r="I389" s="1227" t="s">
        <v>2703</v>
      </c>
      <c r="J389" s="1227" t="s">
        <v>1881</v>
      </c>
      <c r="K389" s="1227" t="s">
        <v>1887</v>
      </c>
      <c r="L389" s="1227" t="s">
        <v>1008</v>
      </c>
      <c r="N389" s="1227" t="s">
        <v>1882</v>
      </c>
      <c r="O389" s="1227" t="s">
        <v>1927</v>
      </c>
    </row>
    <row r="390" spans="1:15">
      <c r="A390" s="1226">
        <v>1143769512</v>
      </c>
      <c r="D390" s="1227" t="s">
        <v>2704</v>
      </c>
      <c r="E390" s="1227" t="s">
        <v>2705</v>
      </c>
      <c r="F390" s="1227" t="s">
        <v>138</v>
      </c>
      <c r="G390" s="1227" t="s">
        <v>1885</v>
      </c>
      <c r="H390" s="1227" t="s">
        <v>1008</v>
      </c>
      <c r="I390" s="1227" t="s">
        <v>2705</v>
      </c>
      <c r="J390" s="1227" t="s">
        <v>1881</v>
      </c>
      <c r="K390" s="1227" t="s">
        <v>1887</v>
      </c>
      <c r="L390" s="1227" t="s">
        <v>1008</v>
      </c>
      <c r="N390" s="1227" t="s">
        <v>1882</v>
      </c>
      <c r="O390" s="1227" t="s">
        <v>1888</v>
      </c>
    </row>
    <row r="391" spans="1:15">
      <c r="A391" s="1226">
        <v>1160675691</v>
      </c>
      <c r="D391" s="1227" t="s">
        <v>2706</v>
      </c>
      <c r="E391" s="1227" t="s">
        <v>2707</v>
      </c>
      <c r="F391" s="1227" t="s">
        <v>131</v>
      </c>
      <c r="G391" s="1227" t="s">
        <v>1885</v>
      </c>
      <c r="H391" s="1227" t="s">
        <v>1009</v>
      </c>
      <c r="I391" s="1227" t="s">
        <v>2707</v>
      </c>
      <c r="J391" s="1227" t="s">
        <v>1964</v>
      </c>
      <c r="K391" s="1227" t="s">
        <v>1965</v>
      </c>
      <c r="L391" s="1227" t="s">
        <v>1009</v>
      </c>
      <c r="N391" s="1227" t="s">
        <v>1899</v>
      </c>
      <c r="O391" s="1227" t="s">
        <v>1924</v>
      </c>
    </row>
    <row r="392" spans="1:15">
      <c r="A392" s="1226">
        <v>1142588475</v>
      </c>
      <c r="D392" s="1227" t="s">
        <v>2708</v>
      </c>
      <c r="E392" s="1227" t="s">
        <v>2709</v>
      </c>
      <c r="F392" s="1227" t="s">
        <v>131</v>
      </c>
      <c r="G392" s="1227" t="s">
        <v>1855</v>
      </c>
      <c r="H392" s="1227" t="s">
        <v>1895</v>
      </c>
      <c r="I392" s="1227" t="s">
        <v>2709</v>
      </c>
      <c r="J392" s="1227" t="s">
        <v>1897</v>
      </c>
      <c r="K392" s="1227" t="s">
        <v>1898</v>
      </c>
      <c r="L392" s="1227" t="s">
        <v>1895</v>
      </c>
      <c r="N392" s="1227" t="s">
        <v>1882</v>
      </c>
      <c r="O392" s="1227" t="s">
        <v>1978</v>
      </c>
    </row>
    <row r="393" spans="1:15">
      <c r="A393" s="1226">
        <v>1142451906</v>
      </c>
      <c r="D393" s="1227" t="s">
        <v>2710</v>
      </c>
      <c r="E393" s="1227" t="s">
        <v>2711</v>
      </c>
      <c r="F393" s="1227" t="s">
        <v>138</v>
      </c>
      <c r="G393" s="1227" t="s">
        <v>1885</v>
      </c>
      <c r="H393" s="1227" t="s">
        <v>1008</v>
      </c>
      <c r="I393" s="1227" t="s">
        <v>2711</v>
      </c>
      <c r="J393" s="1227" t="s">
        <v>1881</v>
      </c>
      <c r="K393" s="1227" t="s">
        <v>1887</v>
      </c>
      <c r="L393" s="1227" t="s">
        <v>1008</v>
      </c>
      <c r="N393" s="1227" t="s">
        <v>1882</v>
      </c>
      <c r="O393" s="1227" t="s">
        <v>1927</v>
      </c>
    </row>
    <row r="394" spans="1:15">
      <c r="A394" s="1226">
        <v>1143806801</v>
      </c>
      <c r="D394" s="1227" t="s">
        <v>2712</v>
      </c>
      <c r="E394" s="1227" t="s">
        <v>2713</v>
      </c>
      <c r="F394" s="1227" t="s">
        <v>131</v>
      </c>
      <c r="G394" s="1227" t="s">
        <v>1885</v>
      </c>
      <c r="H394" s="1227" t="s">
        <v>1008</v>
      </c>
      <c r="I394" s="1227" t="s">
        <v>2713</v>
      </c>
      <c r="J394" s="1227" t="s">
        <v>1881</v>
      </c>
      <c r="K394" s="1227" t="s">
        <v>1887</v>
      </c>
      <c r="L394" s="1227" t="s">
        <v>1008</v>
      </c>
      <c r="N394" s="1227" t="s">
        <v>1899</v>
      </c>
      <c r="O394" s="1227" t="s">
        <v>1924</v>
      </c>
    </row>
    <row r="395" spans="1:15">
      <c r="A395" s="1226">
        <v>1143570019</v>
      </c>
      <c r="D395" s="1227" t="s">
        <v>2714</v>
      </c>
      <c r="E395" s="1227" t="s">
        <v>2715</v>
      </c>
      <c r="F395" s="1227" t="s">
        <v>131</v>
      </c>
      <c r="G395" s="1227" t="s">
        <v>1890</v>
      </c>
      <c r="H395" s="1227" t="s">
        <v>151</v>
      </c>
      <c r="I395" s="1227" t="s">
        <v>2715</v>
      </c>
      <c r="J395" s="1227" t="s">
        <v>1892</v>
      </c>
      <c r="K395" s="1227" t="s">
        <v>151</v>
      </c>
      <c r="L395" s="1227" t="s">
        <v>151</v>
      </c>
      <c r="N395" s="1227" t="s">
        <v>1882</v>
      </c>
      <c r="O395" s="1227" t="s">
        <v>2019</v>
      </c>
    </row>
    <row r="396" spans="1:15">
      <c r="A396" s="1226">
        <v>1144053759</v>
      </c>
      <c r="D396" s="1227" t="s">
        <v>2716</v>
      </c>
      <c r="E396" s="1227" t="s">
        <v>2717</v>
      </c>
      <c r="F396" s="1227" t="s">
        <v>138</v>
      </c>
      <c r="G396" s="1227" t="s">
        <v>1890</v>
      </c>
      <c r="H396" s="1227" t="s">
        <v>151</v>
      </c>
      <c r="I396" s="1227" t="s">
        <v>2717</v>
      </c>
      <c r="J396" s="1227" t="s">
        <v>1892</v>
      </c>
      <c r="K396" s="1227" t="s">
        <v>151</v>
      </c>
      <c r="L396" s="1227" t="s">
        <v>151</v>
      </c>
      <c r="N396" s="1227" t="s">
        <v>1882</v>
      </c>
      <c r="O396" s="1227" t="s">
        <v>1888</v>
      </c>
    </row>
    <row r="397" spans="1:15">
      <c r="A397" s="1226">
        <v>1148130454</v>
      </c>
      <c r="D397" s="1227" t="s">
        <v>2718</v>
      </c>
      <c r="E397" s="1227" t="s">
        <v>2719</v>
      </c>
      <c r="F397" s="1227" t="s">
        <v>134</v>
      </c>
      <c r="G397" s="1227" t="s">
        <v>1902</v>
      </c>
      <c r="H397" s="1227" t="s">
        <v>122</v>
      </c>
      <c r="I397" s="1227" t="s">
        <v>2719</v>
      </c>
      <c r="J397" s="1227" t="s">
        <v>1904</v>
      </c>
      <c r="K397" s="1227" t="s">
        <v>122</v>
      </c>
      <c r="L397" s="1227" t="s">
        <v>122</v>
      </c>
      <c r="N397" s="1227" t="s">
        <v>1882</v>
      </c>
      <c r="O397" s="1227" t="s">
        <v>1905</v>
      </c>
    </row>
    <row r="398" spans="1:15">
      <c r="A398" s="1226">
        <v>1143569227</v>
      </c>
      <c r="D398" s="1227" t="s">
        <v>2720</v>
      </c>
      <c r="E398" s="1227" t="s">
        <v>2721</v>
      </c>
      <c r="F398" s="1227" t="s">
        <v>109</v>
      </c>
      <c r="G398" s="1227" t="s">
        <v>1913</v>
      </c>
      <c r="H398" s="1227" t="s">
        <v>992</v>
      </c>
      <c r="I398" s="1227" t="s">
        <v>2721</v>
      </c>
      <c r="J398" s="1227" t="s">
        <v>1908</v>
      </c>
      <c r="K398" s="1227" t="s">
        <v>992</v>
      </c>
      <c r="L398" s="1227" t="s">
        <v>992</v>
      </c>
      <c r="N398" s="1227" t="s">
        <v>1882</v>
      </c>
      <c r="O398" s="1227" t="s">
        <v>1883</v>
      </c>
    </row>
    <row r="399" spans="1:15">
      <c r="A399" s="1226">
        <v>1142621557</v>
      </c>
      <c r="D399" s="1227" t="s">
        <v>2722</v>
      </c>
      <c r="E399" s="1227" t="s">
        <v>2723</v>
      </c>
      <c r="F399" s="1227" t="s">
        <v>123</v>
      </c>
      <c r="G399" s="1227" t="s">
        <v>1890</v>
      </c>
      <c r="H399" s="1227" t="s">
        <v>151</v>
      </c>
      <c r="I399" s="1227" t="s">
        <v>2723</v>
      </c>
      <c r="J399" s="1227" t="s">
        <v>1892</v>
      </c>
      <c r="K399" s="1227" t="s">
        <v>151</v>
      </c>
      <c r="L399" s="1227" t="s">
        <v>151</v>
      </c>
      <c r="N399" s="1227" t="s">
        <v>1899</v>
      </c>
      <c r="O399" s="1227" t="s">
        <v>1900</v>
      </c>
    </row>
    <row r="400" spans="1:15">
      <c r="A400" s="1226">
        <v>1143656602</v>
      </c>
      <c r="D400" s="1227" t="s">
        <v>2724</v>
      </c>
      <c r="E400" s="1227" t="s">
        <v>2725</v>
      </c>
      <c r="F400" s="1227" t="s">
        <v>131</v>
      </c>
      <c r="G400" s="1227" t="s">
        <v>1855</v>
      </c>
      <c r="H400" s="1227" t="s">
        <v>1895</v>
      </c>
      <c r="I400" s="1227" t="s">
        <v>2725</v>
      </c>
      <c r="J400" s="1227" t="s">
        <v>1897</v>
      </c>
      <c r="K400" s="1227" t="s">
        <v>1898</v>
      </c>
      <c r="L400" s="1227" t="s">
        <v>1895</v>
      </c>
      <c r="N400" s="1227" t="s">
        <v>1899</v>
      </c>
      <c r="O400" s="1227" t="s">
        <v>2069</v>
      </c>
    </row>
    <row r="401" spans="1:15">
      <c r="A401" s="1226">
        <v>1143003417</v>
      </c>
      <c r="D401" s="1227" t="s">
        <v>2726</v>
      </c>
      <c r="E401" s="1227" t="s">
        <v>2727</v>
      </c>
      <c r="F401" s="1227" t="s">
        <v>123</v>
      </c>
      <c r="G401" s="1227" t="s">
        <v>1855</v>
      </c>
      <c r="H401" s="1227" t="s">
        <v>1895</v>
      </c>
      <c r="I401" s="1227" t="s">
        <v>2727</v>
      </c>
      <c r="J401" s="1227" t="s">
        <v>1897</v>
      </c>
      <c r="K401" s="1227" t="s">
        <v>1898</v>
      </c>
      <c r="L401" s="1227" t="s">
        <v>1895</v>
      </c>
      <c r="N401" s="1227" t="s">
        <v>1882</v>
      </c>
      <c r="O401" s="1227" t="s">
        <v>1893</v>
      </c>
    </row>
    <row r="402" spans="1:15">
      <c r="A402" s="1226">
        <v>1142155416</v>
      </c>
      <c r="D402" s="1227" t="s">
        <v>2728</v>
      </c>
      <c r="E402" s="1227" t="s">
        <v>2729</v>
      </c>
      <c r="F402" s="1227" t="s">
        <v>123</v>
      </c>
      <c r="G402" s="1227" t="s">
        <v>1855</v>
      </c>
      <c r="H402" s="1227" t="s">
        <v>1895</v>
      </c>
      <c r="I402" s="1227" t="s">
        <v>2729</v>
      </c>
      <c r="J402" s="1227" t="s">
        <v>1897</v>
      </c>
      <c r="K402" s="1227" t="s">
        <v>1898</v>
      </c>
      <c r="L402" s="1227" t="s">
        <v>1895</v>
      </c>
      <c r="N402" s="1227" t="s">
        <v>1882</v>
      </c>
      <c r="O402" s="1227" t="s">
        <v>1893</v>
      </c>
    </row>
    <row r="403" spans="1:15">
      <c r="A403" s="1226">
        <v>1146067617</v>
      </c>
      <c r="D403" s="1227" t="s">
        <v>2730</v>
      </c>
      <c r="E403" s="1227" t="s">
        <v>2731</v>
      </c>
      <c r="F403" s="1227" t="s">
        <v>123</v>
      </c>
      <c r="G403" s="1227" t="s">
        <v>1885</v>
      </c>
      <c r="H403" s="1227" t="s">
        <v>1008</v>
      </c>
      <c r="I403" s="1227" t="s">
        <v>2731</v>
      </c>
      <c r="J403" s="1227" t="s">
        <v>1881</v>
      </c>
      <c r="K403" s="1227" t="s">
        <v>1887</v>
      </c>
      <c r="L403" s="1227" t="s">
        <v>1008</v>
      </c>
      <c r="N403" s="1227" t="s">
        <v>1882</v>
      </c>
      <c r="O403" s="1227" t="s">
        <v>1927</v>
      </c>
    </row>
    <row r="404" spans="1:15">
      <c r="A404" s="1226">
        <v>1142496018</v>
      </c>
      <c r="D404" s="1227" t="s">
        <v>2732</v>
      </c>
      <c r="E404" s="1227" t="s">
        <v>2733</v>
      </c>
      <c r="F404" s="1227" t="s">
        <v>138</v>
      </c>
      <c r="G404" s="1227" t="s">
        <v>1867</v>
      </c>
      <c r="H404" s="1227" t="s">
        <v>35</v>
      </c>
      <c r="I404" s="1227" t="s">
        <v>2733</v>
      </c>
      <c r="J404" s="1227" t="s">
        <v>1994</v>
      </c>
      <c r="K404" s="1227" t="s">
        <v>1995</v>
      </c>
      <c r="L404" s="1227" t="s">
        <v>35</v>
      </c>
      <c r="N404" s="1227" t="s">
        <v>1882</v>
      </c>
      <c r="O404" s="1227" t="s">
        <v>1905</v>
      </c>
    </row>
    <row r="405" spans="1:15">
      <c r="A405" s="1226">
        <v>1164383961</v>
      </c>
      <c r="D405" s="1227" t="s">
        <v>2734</v>
      </c>
      <c r="E405" s="1227" t="s">
        <v>2735</v>
      </c>
      <c r="F405" s="1227" t="s">
        <v>127</v>
      </c>
      <c r="G405" s="1227" t="s">
        <v>1855</v>
      </c>
      <c r="H405" s="1227" t="s">
        <v>1895</v>
      </c>
      <c r="I405" s="1227" t="s">
        <v>2735</v>
      </c>
      <c r="J405" s="1227" t="s">
        <v>1897</v>
      </c>
      <c r="K405" s="1227" t="s">
        <v>1898</v>
      </c>
      <c r="L405" s="1227" t="s">
        <v>1895</v>
      </c>
      <c r="N405" s="1227" t="s">
        <v>1882</v>
      </c>
      <c r="O405" s="1227" t="s">
        <v>2076</v>
      </c>
    </row>
    <row r="406" spans="1:15">
      <c r="A406" s="1226">
        <v>1163461651</v>
      </c>
      <c r="D406" s="1227" t="s">
        <v>2736</v>
      </c>
      <c r="E406" s="1227" t="s">
        <v>2737</v>
      </c>
      <c r="F406" s="1227" t="s">
        <v>127</v>
      </c>
      <c r="G406" s="1227" t="s">
        <v>1885</v>
      </c>
      <c r="H406" s="1227" t="s">
        <v>1043</v>
      </c>
      <c r="I406" s="1227" t="s">
        <v>2737</v>
      </c>
      <c r="J406" s="1227" t="s">
        <v>2307</v>
      </c>
      <c r="K406" s="1227" t="s">
        <v>2308</v>
      </c>
      <c r="L406" s="1227" t="s">
        <v>1043</v>
      </c>
      <c r="N406" s="1227" t="s">
        <v>1899</v>
      </c>
      <c r="O406" s="1227" t="s">
        <v>2066</v>
      </c>
    </row>
    <row r="407" spans="1:15">
      <c r="A407" s="1226">
        <v>1144041523</v>
      </c>
      <c r="D407" s="1227" t="s">
        <v>2738</v>
      </c>
      <c r="E407" s="1227" t="s">
        <v>2739</v>
      </c>
      <c r="F407" s="1227" t="s">
        <v>127</v>
      </c>
      <c r="G407" s="1227" t="s">
        <v>1855</v>
      </c>
      <c r="H407" s="1227" t="s">
        <v>1895</v>
      </c>
      <c r="I407" s="1227" t="s">
        <v>2739</v>
      </c>
      <c r="J407" s="1227" t="s">
        <v>1897</v>
      </c>
      <c r="K407" s="1227" t="s">
        <v>1898</v>
      </c>
      <c r="L407" s="1227" t="s">
        <v>1895</v>
      </c>
      <c r="N407" s="1227" t="s">
        <v>1882</v>
      </c>
      <c r="O407" s="1227" t="s">
        <v>2019</v>
      </c>
    </row>
    <row r="408" spans="1:15">
      <c r="A408" s="1226">
        <v>1142679209</v>
      </c>
      <c r="D408" s="1227" t="s">
        <v>2740</v>
      </c>
      <c r="E408" s="1227" t="s">
        <v>2741</v>
      </c>
      <c r="F408" s="1227" t="s">
        <v>127</v>
      </c>
      <c r="G408" s="1227" t="s">
        <v>1855</v>
      </c>
      <c r="H408" s="1227" t="s">
        <v>1895</v>
      </c>
      <c r="I408" s="1227" t="s">
        <v>2741</v>
      </c>
      <c r="J408" s="1227" t="s">
        <v>1897</v>
      </c>
      <c r="K408" s="1227" t="s">
        <v>1898</v>
      </c>
      <c r="L408" s="1227" t="s">
        <v>1895</v>
      </c>
      <c r="N408" s="1227" t="s">
        <v>1899</v>
      </c>
      <c r="O408" s="1227" t="s">
        <v>2069</v>
      </c>
    </row>
    <row r="409" spans="1:15">
      <c r="A409" s="1226">
        <v>1143666395</v>
      </c>
      <c r="D409" s="1227" t="s">
        <v>2742</v>
      </c>
      <c r="E409" s="1227" t="s">
        <v>2743</v>
      </c>
      <c r="F409" s="1227" t="s">
        <v>127</v>
      </c>
      <c r="G409" s="1227" t="s">
        <v>1855</v>
      </c>
      <c r="H409" s="1227" t="s">
        <v>1895</v>
      </c>
      <c r="I409" s="1227" t="s">
        <v>2743</v>
      </c>
      <c r="J409" s="1227" t="s">
        <v>1897</v>
      </c>
      <c r="K409" s="1227" t="s">
        <v>1898</v>
      </c>
      <c r="L409" s="1227" t="s">
        <v>1895</v>
      </c>
      <c r="N409" s="1227" t="s">
        <v>1882</v>
      </c>
      <c r="O409" s="1227" t="s">
        <v>2076</v>
      </c>
    </row>
    <row r="410" spans="1:15">
      <c r="A410" s="1226">
        <v>1142298240</v>
      </c>
      <c r="D410" s="1227" t="s">
        <v>2744</v>
      </c>
      <c r="E410" s="1227" t="s">
        <v>2745</v>
      </c>
      <c r="F410" s="1227" t="s">
        <v>127</v>
      </c>
      <c r="G410" s="1227" t="s">
        <v>1855</v>
      </c>
      <c r="H410" s="1227" t="s">
        <v>1895</v>
      </c>
      <c r="I410" s="1227" t="s">
        <v>2745</v>
      </c>
      <c r="J410" s="1227" t="s">
        <v>1897</v>
      </c>
      <c r="K410" s="1227" t="s">
        <v>1898</v>
      </c>
      <c r="L410" s="1227" t="s">
        <v>1895</v>
      </c>
      <c r="N410" s="1227" t="s">
        <v>1882</v>
      </c>
      <c r="O410" s="1227" t="s">
        <v>2019</v>
      </c>
    </row>
    <row r="411" spans="1:15">
      <c r="A411" s="1226">
        <v>1149431323</v>
      </c>
      <c r="D411" s="1227" t="s">
        <v>2746</v>
      </c>
      <c r="E411" s="1227" t="s">
        <v>2747</v>
      </c>
      <c r="F411" s="1227" t="s">
        <v>127</v>
      </c>
      <c r="G411" s="1227" t="s">
        <v>1855</v>
      </c>
      <c r="H411" s="1227" t="s">
        <v>1895</v>
      </c>
      <c r="I411" s="1227" t="s">
        <v>2747</v>
      </c>
      <c r="J411" s="1227" t="s">
        <v>1897</v>
      </c>
      <c r="K411" s="1227" t="s">
        <v>1898</v>
      </c>
      <c r="L411" s="1227" t="s">
        <v>1895</v>
      </c>
      <c r="N411" s="1227" t="s">
        <v>1899</v>
      </c>
      <c r="O411" s="1227" t="s">
        <v>2069</v>
      </c>
    </row>
    <row r="412" spans="1:15">
      <c r="A412" s="1226">
        <v>1148340939</v>
      </c>
      <c r="D412" s="1227" t="s">
        <v>2748</v>
      </c>
      <c r="E412" s="1227" t="s">
        <v>2749</v>
      </c>
      <c r="F412" s="1227" t="s">
        <v>127</v>
      </c>
      <c r="G412" s="1227" t="s">
        <v>1855</v>
      </c>
      <c r="H412" s="1227" t="s">
        <v>1895</v>
      </c>
      <c r="I412" s="1227" t="s">
        <v>2749</v>
      </c>
      <c r="J412" s="1227" t="s">
        <v>1897</v>
      </c>
      <c r="K412" s="1227" t="s">
        <v>1898</v>
      </c>
      <c r="L412" s="1227" t="s">
        <v>1895</v>
      </c>
      <c r="N412" s="1227" t="s">
        <v>1899</v>
      </c>
      <c r="O412" s="1227" t="s">
        <v>2069</v>
      </c>
    </row>
    <row r="413" spans="1:15">
      <c r="A413" s="1226">
        <v>1142854166</v>
      </c>
      <c r="D413" s="1227" t="s">
        <v>2750</v>
      </c>
      <c r="E413" s="1227" t="s">
        <v>2751</v>
      </c>
      <c r="F413" s="1227" t="s">
        <v>138</v>
      </c>
      <c r="G413" s="1227" t="s">
        <v>1885</v>
      </c>
      <c r="H413" s="1227" t="s">
        <v>1008</v>
      </c>
      <c r="I413" s="1227" t="s">
        <v>2751</v>
      </c>
      <c r="J413" s="1227" t="s">
        <v>1881</v>
      </c>
      <c r="K413" s="1227" t="s">
        <v>1887</v>
      </c>
      <c r="L413" s="1227" t="s">
        <v>1008</v>
      </c>
      <c r="N413" s="1227" t="s">
        <v>1882</v>
      </c>
      <c r="O413" s="1227" t="s">
        <v>1927</v>
      </c>
    </row>
    <row r="414" spans="1:15">
      <c r="A414" s="1226">
        <v>1142196279</v>
      </c>
      <c r="D414" s="1227" t="s">
        <v>2752</v>
      </c>
      <c r="E414" s="1227" t="s">
        <v>2753</v>
      </c>
      <c r="F414" s="1227" t="s">
        <v>127</v>
      </c>
      <c r="G414" s="1227" t="s">
        <v>1855</v>
      </c>
      <c r="H414" s="1227" t="s">
        <v>1895</v>
      </c>
      <c r="I414" s="1227" t="s">
        <v>2753</v>
      </c>
      <c r="J414" s="1227" t="s">
        <v>1897</v>
      </c>
      <c r="K414" s="1227" t="s">
        <v>1898</v>
      </c>
      <c r="L414" s="1227" t="s">
        <v>1895</v>
      </c>
      <c r="N414" s="1227" t="s">
        <v>1882</v>
      </c>
      <c r="O414" s="1227" t="s">
        <v>2076</v>
      </c>
    </row>
    <row r="415" spans="1:15">
      <c r="A415" s="1226">
        <v>1144653111</v>
      </c>
      <c r="D415" s="1227" t="s">
        <v>2754</v>
      </c>
      <c r="E415" s="1227" t="s">
        <v>2755</v>
      </c>
      <c r="F415" s="1227" t="s">
        <v>127</v>
      </c>
      <c r="G415" s="1227" t="s">
        <v>1855</v>
      </c>
      <c r="H415" s="1227" t="s">
        <v>1953</v>
      </c>
      <c r="I415" s="1227" t="s">
        <v>2755</v>
      </c>
      <c r="J415" s="1227" t="s">
        <v>1954</v>
      </c>
      <c r="K415" s="1227" t="s">
        <v>1955</v>
      </c>
      <c r="L415" s="1227" t="s">
        <v>1953</v>
      </c>
      <c r="N415" s="1227" t="s">
        <v>1882</v>
      </c>
      <c r="O415" s="1227" t="s">
        <v>2019</v>
      </c>
    </row>
    <row r="416" spans="1:15">
      <c r="A416" s="1226">
        <v>1164540941</v>
      </c>
      <c r="D416" s="1227" t="s">
        <v>2756</v>
      </c>
      <c r="E416" s="1227" t="s">
        <v>2757</v>
      </c>
      <c r="F416" s="1227" t="s">
        <v>127</v>
      </c>
      <c r="G416" s="1227" t="s">
        <v>1855</v>
      </c>
      <c r="H416" s="1227" t="s">
        <v>1895</v>
      </c>
      <c r="I416" s="1227" t="s">
        <v>2757</v>
      </c>
      <c r="J416" s="1227" t="s">
        <v>1897</v>
      </c>
      <c r="K416" s="1227" t="s">
        <v>1898</v>
      </c>
      <c r="L416" s="1227" t="s">
        <v>1895</v>
      </c>
      <c r="N416" s="1227" t="s">
        <v>1882</v>
      </c>
      <c r="O416" s="1227" t="s">
        <v>2076</v>
      </c>
    </row>
    <row r="417" spans="1:15">
      <c r="A417" s="1226">
        <v>1149705890</v>
      </c>
      <c r="D417" s="1227" t="s">
        <v>2758</v>
      </c>
      <c r="E417" s="1227" t="s">
        <v>2759</v>
      </c>
      <c r="F417" s="1227" t="s">
        <v>138</v>
      </c>
      <c r="G417" s="1227" t="s">
        <v>1885</v>
      </c>
      <c r="H417" s="1227" t="s">
        <v>1008</v>
      </c>
      <c r="I417" s="1227" t="s">
        <v>2759</v>
      </c>
      <c r="J417" s="1227" t="s">
        <v>1881</v>
      </c>
      <c r="K417" s="1227" t="s">
        <v>1887</v>
      </c>
      <c r="L417" s="1227" t="s">
        <v>1008</v>
      </c>
      <c r="N417" s="1227" t="s">
        <v>1882</v>
      </c>
      <c r="O417" s="1227" t="s">
        <v>1888</v>
      </c>
    </row>
    <row r="418" spans="1:15">
      <c r="A418" s="1226">
        <v>1142041491</v>
      </c>
      <c r="D418" s="1227" t="s">
        <v>2760</v>
      </c>
      <c r="E418" s="1227" t="s">
        <v>2761</v>
      </c>
      <c r="F418" s="1227" t="s">
        <v>127</v>
      </c>
      <c r="G418" s="1227" t="s">
        <v>1855</v>
      </c>
      <c r="H418" s="1227" t="s">
        <v>1895</v>
      </c>
      <c r="I418" s="1227" t="s">
        <v>2761</v>
      </c>
      <c r="J418" s="1227" t="s">
        <v>1897</v>
      </c>
      <c r="K418" s="1227" t="s">
        <v>1898</v>
      </c>
      <c r="L418" s="1227" t="s">
        <v>1895</v>
      </c>
      <c r="N418" s="1227" t="s">
        <v>1882</v>
      </c>
      <c r="O418" s="1227" t="s">
        <v>2019</v>
      </c>
    </row>
    <row r="419" spans="1:15">
      <c r="A419" s="1226">
        <v>1146634176</v>
      </c>
      <c r="D419" s="1227" t="s">
        <v>2762</v>
      </c>
      <c r="E419" s="1227" t="s">
        <v>2763</v>
      </c>
      <c r="F419" s="1227" t="s">
        <v>127</v>
      </c>
      <c r="G419" s="1227" t="s">
        <v>1855</v>
      </c>
      <c r="H419" s="1227" t="s">
        <v>1895</v>
      </c>
      <c r="I419" s="1227" t="s">
        <v>2763</v>
      </c>
      <c r="J419" s="1227" t="s">
        <v>1897</v>
      </c>
      <c r="K419" s="1227" t="s">
        <v>1898</v>
      </c>
      <c r="L419" s="1227" t="s">
        <v>1895</v>
      </c>
      <c r="N419" s="1227" t="s">
        <v>1899</v>
      </c>
      <c r="O419" s="1227" t="s">
        <v>1946</v>
      </c>
    </row>
    <row r="420" spans="1:15">
      <c r="A420" s="1226">
        <v>1160965233</v>
      </c>
      <c r="D420" s="1227" t="s">
        <v>2764</v>
      </c>
      <c r="E420" s="1227" t="s">
        <v>2765</v>
      </c>
      <c r="F420" s="1227" t="s">
        <v>127</v>
      </c>
      <c r="G420" s="1227" t="s">
        <v>1855</v>
      </c>
      <c r="H420" s="1227" t="s">
        <v>1895</v>
      </c>
      <c r="I420" s="1227" t="s">
        <v>2765</v>
      </c>
      <c r="J420" s="1227" t="s">
        <v>1897</v>
      </c>
      <c r="K420" s="1227" t="s">
        <v>1898</v>
      </c>
      <c r="L420" s="1227" t="s">
        <v>1895</v>
      </c>
      <c r="N420" s="1227" t="s">
        <v>1899</v>
      </c>
      <c r="O420" s="1227" t="s">
        <v>2069</v>
      </c>
    </row>
    <row r="421" spans="1:15">
      <c r="A421" s="1226">
        <v>1143425925</v>
      </c>
      <c r="D421" s="1227" t="s">
        <v>2766</v>
      </c>
      <c r="E421" s="1227" t="s">
        <v>2767</v>
      </c>
      <c r="F421" s="1227" t="s">
        <v>127</v>
      </c>
      <c r="G421" s="1227" t="s">
        <v>1855</v>
      </c>
      <c r="H421" s="1227" t="s">
        <v>1895</v>
      </c>
      <c r="I421" s="1227" t="s">
        <v>2767</v>
      </c>
      <c r="J421" s="1227" t="s">
        <v>1897</v>
      </c>
      <c r="K421" s="1227" t="s">
        <v>1898</v>
      </c>
      <c r="L421" s="1227" t="s">
        <v>1895</v>
      </c>
      <c r="N421" s="1227" t="s">
        <v>1882</v>
      </c>
      <c r="O421" s="1227" t="s">
        <v>2076</v>
      </c>
    </row>
    <row r="422" spans="1:15">
      <c r="A422" s="1226">
        <v>1142198069</v>
      </c>
      <c r="D422" s="1227" t="s">
        <v>2768</v>
      </c>
      <c r="E422" s="1227" t="s">
        <v>2769</v>
      </c>
      <c r="F422" s="1227" t="s">
        <v>138</v>
      </c>
      <c r="G422" s="1227" t="s">
        <v>1885</v>
      </c>
      <c r="H422" s="1227" t="s">
        <v>1008</v>
      </c>
      <c r="I422" s="1227" t="s">
        <v>2769</v>
      </c>
      <c r="J422" s="1227" t="s">
        <v>1881</v>
      </c>
      <c r="K422" s="1227" t="s">
        <v>1887</v>
      </c>
      <c r="L422" s="1227" t="s">
        <v>1008</v>
      </c>
      <c r="N422" s="1227" t="s">
        <v>1899</v>
      </c>
      <c r="O422" s="1227" t="s">
        <v>2066</v>
      </c>
    </row>
    <row r="423" spans="1:15">
      <c r="A423" s="1226">
        <v>1142803809</v>
      </c>
      <c r="D423" s="1227" t="s">
        <v>2770</v>
      </c>
      <c r="E423" s="1227" t="s">
        <v>2771</v>
      </c>
      <c r="F423" s="1227" t="s">
        <v>127</v>
      </c>
      <c r="G423" s="1227" t="s">
        <v>1855</v>
      </c>
      <c r="H423" s="1227" t="s">
        <v>1895</v>
      </c>
      <c r="I423" s="1227" t="s">
        <v>2771</v>
      </c>
      <c r="J423" s="1227" t="s">
        <v>1897</v>
      </c>
      <c r="K423" s="1227" t="s">
        <v>1898</v>
      </c>
      <c r="L423" s="1227" t="s">
        <v>1895</v>
      </c>
      <c r="N423" s="1227" t="s">
        <v>1882</v>
      </c>
      <c r="O423" s="1227" t="s">
        <v>2076</v>
      </c>
    </row>
    <row r="424" spans="1:15">
      <c r="A424" s="1226">
        <v>1165251829</v>
      </c>
      <c r="D424" s="1227" t="s">
        <v>2772</v>
      </c>
      <c r="E424" s="1227" t="s">
        <v>377</v>
      </c>
      <c r="F424" s="1227" t="s">
        <v>138</v>
      </c>
      <c r="G424" s="1227" t="s">
        <v>1885</v>
      </c>
      <c r="H424" s="1227" t="s">
        <v>1008</v>
      </c>
      <c r="I424" s="1227" t="s">
        <v>377</v>
      </c>
      <c r="J424" s="1227" t="s">
        <v>1881</v>
      </c>
      <c r="K424" s="1227" t="s">
        <v>1887</v>
      </c>
      <c r="L424" s="1227" t="s">
        <v>1008</v>
      </c>
      <c r="N424" s="1227" t="s">
        <v>1882</v>
      </c>
      <c r="O424" s="1227" t="s">
        <v>1888</v>
      </c>
    </row>
    <row r="425" spans="1:15">
      <c r="A425" s="1226">
        <v>1144134997</v>
      </c>
      <c r="D425" s="1227" t="s">
        <v>2773</v>
      </c>
      <c r="E425" s="1227" t="s">
        <v>2774</v>
      </c>
      <c r="F425" s="1227" t="s">
        <v>127</v>
      </c>
      <c r="G425" s="1227" t="s">
        <v>1855</v>
      </c>
      <c r="H425" s="1227" t="s">
        <v>1895</v>
      </c>
      <c r="I425" s="1227" t="s">
        <v>2774</v>
      </c>
      <c r="J425" s="1227" t="s">
        <v>1897</v>
      </c>
      <c r="K425" s="1227" t="s">
        <v>1898</v>
      </c>
      <c r="L425" s="1227" t="s">
        <v>1895</v>
      </c>
      <c r="N425" s="1227" t="s">
        <v>1882</v>
      </c>
      <c r="O425" s="1227" t="s">
        <v>2076</v>
      </c>
    </row>
    <row r="426" spans="1:15">
      <c r="A426" s="1226">
        <v>1141198656</v>
      </c>
      <c r="D426" s="1227" t="s">
        <v>2775</v>
      </c>
      <c r="E426" s="1227" t="s">
        <v>2776</v>
      </c>
      <c r="F426" s="1227" t="s">
        <v>127</v>
      </c>
      <c r="G426" s="1227" t="s">
        <v>1855</v>
      </c>
      <c r="H426" s="1227" t="s">
        <v>1895</v>
      </c>
      <c r="I426" s="1227" t="s">
        <v>2776</v>
      </c>
      <c r="J426" s="1227" t="s">
        <v>1897</v>
      </c>
      <c r="K426" s="1227" t="s">
        <v>1898</v>
      </c>
      <c r="L426" s="1227" t="s">
        <v>1895</v>
      </c>
      <c r="N426" s="1227" t="s">
        <v>1882</v>
      </c>
      <c r="O426" s="1227" t="s">
        <v>2076</v>
      </c>
    </row>
    <row r="427" spans="1:15">
      <c r="A427" s="1226">
        <v>1143489202</v>
      </c>
      <c r="D427" s="1227" t="s">
        <v>2777</v>
      </c>
      <c r="E427" s="1227" t="s">
        <v>2778</v>
      </c>
      <c r="F427" s="1227" t="s">
        <v>127</v>
      </c>
      <c r="G427" s="1227" t="s">
        <v>1855</v>
      </c>
      <c r="H427" s="1227" t="s">
        <v>1895</v>
      </c>
      <c r="I427" s="1227" t="s">
        <v>2778</v>
      </c>
      <c r="J427" s="1227" t="s">
        <v>1897</v>
      </c>
      <c r="K427" s="1227" t="s">
        <v>1898</v>
      </c>
      <c r="L427" s="1227" t="s">
        <v>1895</v>
      </c>
      <c r="N427" s="1227" t="s">
        <v>1899</v>
      </c>
      <c r="O427" s="1227" t="s">
        <v>2069</v>
      </c>
    </row>
    <row r="428" spans="1:15">
      <c r="A428" s="1226">
        <v>1143147107</v>
      </c>
      <c r="D428" s="1227" t="s">
        <v>2779</v>
      </c>
      <c r="E428" s="1227" t="s">
        <v>2780</v>
      </c>
      <c r="F428" s="1227" t="s">
        <v>127</v>
      </c>
      <c r="G428" s="1227" t="s">
        <v>1885</v>
      </c>
      <c r="H428" s="1227" t="s">
        <v>1008</v>
      </c>
      <c r="I428" s="1227" t="s">
        <v>2780</v>
      </c>
      <c r="J428" s="1227" t="s">
        <v>1881</v>
      </c>
      <c r="K428" s="1227" t="s">
        <v>1887</v>
      </c>
      <c r="L428" s="1227" t="s">
        <v>1008</v>
      </c>
      <c r="N428" s="1227" t="s">
        <v>1899</v>
      </c>
      <c r="O428" s="1227" t="s">
        <v>1924</v>
      </c>
    </row>
    <row r="429" spans="1:15">
      <c r="A429" s="1226">
        <v>1141025990</v>
      </c>
      <c r="D429" s="1227" t="s">
        <v>2781</v>
      </c>
      <c r="E429" s="1227" t="s">
        <v>2782</v>
      </c>
      <c r="F429" s="1227" t="s">
        <v>127</v>
      </c>
      <c r="G429" s="1227" t="s">
        <v>1855</v>
      </c>
      <c r="H429" s="1227" t="s">
        <v>1953</v>
      </c>
      <c r="I429" s="1227" t="s">
        <v>2782</v>
      </c>
      <c r="J429" s="1227" t="s">
        <v>1954</v>
      </c>
      <c r="K429" s="1227" t="s">
        <v>1955</v>
      </c>
      <c r="L429" s="1227" t="s">
        <v>1953</v>
      </c>
      <c r="N429" s="1227" t="s">
        <v>1899</v>
      </c>
      <c r="O429" s="1227" t="s">
        <v>1946</v>
      </c>
    </row>
    <row r="430" spans="1:15">
      <c r="A430" s="1226">
        <v>1165790651</v>
      </c>
      <c r="D430" s="1227" t="s">
        <v>2783</v>
      </c>
      <c r="E430" s="1227" t="s">
        <v>2784</v>
      </c>
      <c r="F430" s="1227" t="s">
        <v>127</v>
      </c>
      <c r="G430" s="1227" t="s">
        <v>1855</v>
      </c>
      <c r="H430" s="1227" t="s">
        <v>1895</v>
      </c>
      <c r="I430" s="1227" t="s">
        <v>2784</v>
      </c>
      <c r="J430" s="1227" t="s">
        <v>1897</v>
      </c>
      <c r="K430" s="1227" t="s">
        <v>1898</v>
      </c>
      <c r="L430" s="1227" t="s">
        <v>1895</v>
      </c>
      <c r="N430" s="1227" t="s">
        <v>1899</v>
      </c>
      <c r="O430" s="1227" t="s">
        <v>1946</v>
      </c>
    </row>
    <row r="431" spans="1:15">
      <c r="A431" s="1226">
        <v>1161322129</v>
      </c>
      <c r="D431" s="1227" t="s">
        <v>2785</v>
      </c>
      <c r="E431" s="1227" t="s">
        <v>2786</v>
      </c>
      <c r="F431" s="1227" t="s">
        <v>127</v>
      </c>
      <c r="G431" s="1227" t="s">
        <v>1855</v>
      </c>
      <c r="H431" s="1227" t="s">
        <v>1895</v>
      </c>
      <c r="I431" s="1227" t="s">
        <v>2786</v>
      </c>
      <c r="J431" s="1227" t="s">
        <v>1897</v>
      </c>
      <c r="K431" s="1227" t="s">
        <v>1898</v>
      </c>
      <c r="L431" s="1227" t="s">
        <v>1895</v>
      </c>
      <c r="N431" s="1227" t="s">
        <v>1899</v>
      </c>
      <c r="O431" s="1227" t="s">
        <v>2069</v>
      </c>
    </row>
    <row r="432" spans="1:15">
      <c r="A432" s="1226">
        <v>1143423284</v>
      </c>
      <c r="D432" s="1227" t="s">
        <v>2787</v>
      </c>
      <c r="E432" s="1227" t="s">
        <v>2788</v>
      </c>
      <c r="F432" s="1227" t="s">
        <v>127</v>
      </c>
      <c r="G432" s="1227" t="s">
        <v>1855</v>
      </c>
      <c r="H432" s="1227" t="s">
        <v>1895</v>
      </c>
      <c r="I432" s="1227" t="s">
        <v>2788</v>
      </c>
      <c r="J432" s="1227" t="s">
        <v>1897</v>
      </c>
      <c r="K432" s="1227" t="s">
        <v>1898</v>
      </c>
      <c r="L432" s="1227" t="s">
        <v>1895</v>
      </c>
      <c r="N432" s="1227" t="s">
        <v>1882</v>
      </c>
      <c r="O432" s="1227" t="s">
        <v>2019</v>
      </c>
    </row>
    <row r="433" spans="1:15">
      <c r="A433" s="1226">
        <v>1145545787</v>
      </c>
      <c r="D433" s="1227" t="s">
        <v>2789</v>
      </c>
      <c r="E433" s="1227" t="s">
        <v>2790</v>
      </c>
      <c r="F433" s="1227" t="s">
        <v>127</v>
      </c>
      <c r="G433" s="1227" t="s">
        <v>1855</v>
      </c>
      <c r="H433" s="1227" t="s">
        <v>1895</v>
      </c>
      <c r="I433" s="1227" t="s">
        <v>2790</v>
      </c>
      <c r="J433" s="1227" t="s">
        <v>1897</v>
      </c>
      <c r="K433" s="1227" t="s">
        <v>1898</v>
      </c>
      <c r="L433" s="1227" t="s">
        <v>1895</v>
      </c>
      <c r="N433" s="1227" t="s">
        <v>1899</v>
      </c>
      <c r="O433" s="1227" t="s">
        <v>1946</v>
      </c>
    </row>
    <row r="434" spans="1:15">
      <c r="A434" s="1226">
        <v>1162380977</v>
      </c>
      <c r="D434" s="1227" t="s">
        <v>2791</v>
      </c>
      <c r="E434" s="1227" t="s">
        <v>2792</v>
      </c>
      <c r="F434" s="1227" t="s">
        <v>131</v>
      </c>
      <c r="G434" s="1227" t="s">
        <v>1855</v>
      </c>
      <c r="H434" s="1227" t="s">
        <v>1895</v>
      </c>
      <c r="I434" s="1227" t="s">
        <v>2792</v>
      </c>
      <c r="J434" s="1227" t="s">
        <v>1897</v>
      </c>
      <c r="K434" s="1227" t="s">
        <v>1898</v>
      </c>
      <c r="L434" s="1227" t="s">
        <v>1895</v>
      </c>
      <c r="N434" s="1227" t="s">
        <v>1899</v>
      </c>
      <c r="O434" s="1227" t="s">
        <v>2069</v>
      </c>
    </row>
    <row r="435" spans="1:15">
      <c r="A435" s="1226">
        <v>1148091847</v>
      </c>
      <c r="D435" s="1227" t="s">
        <v>2793</v>
      </c>
      <c r="E435" s="1227" t="s">
        <v>2794</v>
      </c>
      <c r="F435" s="1227" t="s">
        <v>138</v>
      </c>
      <c r="G435" s="1227" t="s">
        <v>1885</v>
      </c>
      <c r="H435" s="1227" t="s">
        <v>1008</v>
      </c>
      <c r="I435" s="1227" t="s">
        <v>2794</v>
      </c>
      <c r="J435" s="1227" t="s">
        <v>1881</v>
      </c>
      <c r="K435" s="1227" t="s">
        <v>1887</v>
      </c>
      <c r="L435" s="1227" t="s">
        <v>1008</v>
      </c>
      <c r="N435" s="1227" t="s">
        <v>1882</v>
      </c>
      <c r="O435" s="1227" t="s">
        <v>1888</v>
      </c>
    </row>
    <row r="436" spans="1:15">
      <c r="A436" s="1226">
        <v>1148622682</v>
      </c>
      <c r="D436" s="1227" t="s">
        <v>2795</v>
      </c>
      <c r="E436" s="1227" t="s">
        <v>2796</v>
      </c>
      <c r="F436" s="1227" t="s">
        <v>131</v>
      </c>
      <c r="G436" s="1227" t="s">
        <v>1855</v>
      </c>
      <c r="H436" s="1227" t="s">
        <v>1895</v>
      </c>
      <c r="I436" s="1227" t="s">
        <v>2796</v>
      </c>
      <c r="J436" s="1227" t="s">
        <v>1897</v>
      </c>
      <c r="K436" s="1227" t="s">
        <v>1898</v>
      </c>
      <c r="L436" s="1227" t="s">
        <v>1895</v>
      </c>
      <c r="N436" s="1227" t="s">
        <v>1882</v>
      </c>
      <c r="O436" s="1227" t="s">
        <v>1978</v>
      </c>
    </row>
    <row r="437" spans="1:15">
      <c r="A437" s="1226">
        <v>1161829222</v>
      </c>
      <c r="D437" s="1227" t="s">
        <v>2797</v>
      </c>
      <c r="E437" s="1227" t="s">
        <v>2798</v>
      </c>
      <c r="F437" s="1227" t="s">
        <v>127</v>
      </c>
      <c r="G437" s="1227" t="s">
        <v>1855</v>
      </c>
      <c r="H437" s="1227" t="s">
        <v>1895</v>
      </c>
      <c r="I437" s="1227" t="s">
        <v>2798</v>
      </c>
      <c r="J437" s="1227" t="s">
        <v>1897</v>
      </c>
      <c r="K437" s="1227" t="s">
        <v>1898</v>
      </c>
      <c r="L437" s="1227" t="s">
        <v>1895</v>
      </c>
      <c r="N437" s="1227" t="s">
        <v>1899</v>
      </c>
      <c r="O437" s="1227" t="s">
        <v>1946</v>
      </c>
    </row>
    <row r="438" spans="1:15">
      <c r="A438" s="1226">
        <v>1163926075</v>
      </c>
      <c r="D438" s="1227" t="s">
        <v>2799</v>
      </c>
      <c r="E438" s="1227" t="s">
        <v>2800</v>
      </c>
      <c r="F438" s="1227" t="s">
        <v>127</v>
      </c>
      <c r="G438" s="1227" t="s">
        <v>1855</v>
      </c>
      <c r="H438" s="1227" t="s">
        <v>1895</v>
      </c>
      <c r="I438" s="1227" t="s">
        <v>2800</v>
      </c>
      <c r="J438" s="1227" t="s">
        <v>1897</v>
      </c>
      <c r="K438" s="1227" t="s">
        <v>1898</v>
      </c>
      <c r="L438" s="1227" t="s">
        <v>1895</v>
      </c>
      <c r="N438" s="1227" t="s">
        <v>1899</v>
      </c>
      <c r="O438" s="1227" t="s">
        <v>2069</v>
      </c>
    </row>
    <row r="439" spans="1:15">
      <c r="A439" s="1226">
        <v>1141399510</v>
      </c>
      <c r="D439" s="1227" t="s">
        <v>2801</v>
      </c>
      <c r="E439" s="1227" t="s">
        <v>2802</v>
      </c>
      <c r="F439" s="1227" t="s">
        <v>134</v>
      </c>
      <c r="G439" s="1227" t="s">
        <v>1890</v>
      </c>
      <c r="H439" s="1227" t="s">
        <v>1944</v>
      </c>
      <c r="I439" s="1227" t="s">
        <v>2802</v>
      </c>
      <c r="J439" s="1227" t="s">
        <v>1890</v>
      </c>
      <c r="K439" s="1227" t="s">
        <v>1944</v>
      </c>
      <c r="L439" s="1227" t="s">
        <v>1944</v>
      </c>
      <c r="N439" s="1227" t="s">
        <v>1882</v>
      </c>
      <c r="O439" s="1227" t="s">
        <v>1905</v>
      </c>
    </row>
    <row r="440" spans="1:15">
      <c r="A440" s="1226">
        <v>1144890390</v>
      </c>
      <c r="D440" s="1227" t="s">
        <v>2803</v>
      </c>
      <c r="E440" s="1227" t="s">
        <v>2804</v>
      </c>
      <c r="F440" s="1227" t="s">
        <v>137</v>
      </c>
      <c r="G440" s="1227" t="s">
        <v>1879</v>
      </c>
      <c r="H440" s="1227" t="s">
        <v>991</v>
      </c>
      <c r="I440" s="1227" t="s">
        <v>2804</v>
      </c>
      <c r="J440" s="1227" t="s">
        <v>1881</v>
      </c>
      <c r="K440" s="1227" t="s">
        <v>991</v>
      </c>
      <c r="L440" s="1227" t="s">
        <v>991</v>
      </c>
      <c r="N440" s="1227" t="s">
        <v>1882</v>
      </c>
      <c r="O440" s="1227" t="s">
        <v>1909</v>
      </c>
    </row>
    <row r="441" spans="1:15">
      <c r="A441" s="1226">
        <v>1149817505</v>
      </c>
      <c r="D441" s="1227" t="s">
        <v>2805</v>
      </c>
      <c r="E441" s="1227" t="s">
        <v>2806</v>
      </c>
      <c r="F441" s="1227" t="s">
        <v>137</v>
      </c>
      <c r="G441" s="1227" t="s">
        <v>1879</v>
      </c>
      <c r="H441" s="1227" t="s">
        <v>2008</v>
      </c>
      <c r="I441" s="1227" t="s">
        <v>2806</v>
      </c>
      <c r="J441" s="1227" t="s">
        <v>2010</v>
      </c>
      <c r="K441" s="1227" t="s">
        <v>2008</v>
      </c>
      <c r="L441" s="1227" t="s">
        <v>2008</v>
      </c>
      <c r="N441" s="1227" t="s">
        <v>1882</v>
      </c>
      <c r="O441" s="1227" t="s">
        <v>1909</v>
      </c>
    </row>
    <row r="442" spans="1:15">
      <c r="A442" s="1226">
        <v>1149817505</v>
      </c>
      <c r="D442" s="1227" t="s">
        <v>2805</v>
      </c>
      <c r="E442" s="1227" t="s">
        <v>2806</v>
      </c>
      <c r="F442" s="1227" t="s">
        <v>138</v>
      </c>
      <c r="G442" s="1227" t="s">
        <v>1885</v>
      </c>
      <c r="H442" s="1227" t="s">
        <v>1008</v>
      </c>
      <c r="I442" s="1227" t="s">
        <v>2806</v>
      </c>
      <c r="J442" s="1227" t="s">
        <v>1881</v>
      </c>
      <c r="K442" s="1227" t="s">
        <v>1887</v>
      </c>
      <c r="L442" s="1227" t="s">
        <v>1008</v>
      </c>
      <c r="N442" s="1227" t="s">
        <v>1882</v>
      </c>
      <c r="O442" s="1227" t="s">
        <v>1927</v>
      </c>
    </row>
    <row r="443" spans="1:15">
      <c r="A443" s="1226">
        <v>8813405212</v>
      </c>
      <c r="D443" s="1227" t="s">
        <v>2807</v>
      </c>
      <c r="E443" s="1227" t="s">
        <v>2808</v>
      </c>
      <c r="F443" s="1227" t="s">
        <v>137</v>
      </c>
      <c r="G443" s="1227" t="s">
        <v>1879</v>
      </c>
      <c r="H443" s="1227" t="s">
        <v>991</v>
      </c>
      <c r="I443" s="1227" t="s">
        <v>2808</v>
      </c>
      <c r="J443" s="1227" t="s">
        <v>1881</v>
      </c>
      <c r="K443" s="1227" t="s">
        <v>991</v>
      </c>
      <c r="L443" s="1227" t="s">
        <v>991</v>
      </c>
      <c r="N443" s="1227" t="s">
        <v>1882</v>
      </c>
      <c r="O443" s="1227" t="s">
        <v>1909</v>
      </c>
    </row>
    <row r="444" spans="1:15">
      <c r="A444" s="1226">
        <v>8819722628</v>
      </c>
      <c r="D444" s="1227" t="s">
        <v>2809</v>
      </c>
      <c r="E444" s="1227" t="s">
        <v>2810</v>
      </c>
      <c r="F444" s="1227" t="s">
        <v>137</v>
      </c>
      <c r="G444" s="1227" t="s">
        <v>1879</v>
      </c>
      <c r="H444" s="1227" t="s">
        <v>2008</v>
      </c>
      <c r="I444" s="1227" t="s">
        <v>2810</v>
      </c>
      <c r="J444" s="1227" t="s">
        <v>2010</v>
      </c>
      <c r="K444" s="1227" t="s">
        <v>2008</v>
      </c>
      <c r="L444" s="1227" t="s">
        <v>2008</v>
      </c>
      <c r="N444" s="1227" t="s">
        <v>1882</v>
      </c>
      <c r="O444" s="1227" t="s">
        <v>1909</v>
      </c>
    </row>
    <row r="445" spans="1:15">
      <c r="A445" s="1226">
        <v>1140820896</v>
      </c>
      <c r="D445" s="1227" t="s">
        <v>2811</v>
      </c>
      <c r="E445" s="1227" t="s">
        <v>2812</v>
      </c>
      <c r="F445" s="1227" t="s">
        <v>138</v>
      </c>
      <c r="G445" s="1227" t="s">
        <v>1885</v>
      </c>
      <c r="H445" s="1227" t="s">
        <v>1008</v>
      </c>
      <c r="I445" s="1227" t="s">
        <v>2812</v>
      </c>
      <c r="J445" s="1227" t="s">
        <v>1881</v>
      </c>
      <c r="K445" s="1227" t="s">
        <v>1887</v>
      </c>
      <c r="L445" s="1227" t="s">
        <v>1008</v>
      </c>
      <c r="N445" s="1227" t="s">
        <v>1899</v>
      </c>
      <c r="O445" s="1227" t="s">
        <v>2066</v>
      </c>
    </row>
    <row r="446" spans="1:15">
      <c r="A446" s="1226">
        <v>1144431591</v>
      </c>
      <c r="D446" s="1227" t="s">
        <v>2813</v>
      </c>
      <c r="E446" s="1227" t="s">
        <v>2814</v>
      </c>
      <c r="F446" s="1227" t="s">
        <v>138</v>
      </c>
      <c r="G446" s="1227" t="s">
        <v>1885</v>
      </c>
      <c r="H446" s="1227" t="s">
        <v>1008</v>
      </c>
      <c r="I446" s="1227" t="s">
        <v>2814</v>
      </c>
      <c r="J446" s="1227" t="s">
        <v>1881</v>
      </c>
      <c r="K446" s="1227" t="s">
        <v>1887</v>
      </c>
      <c r="L446" s="1227" t="s">
        <v>1008</v>
      </c>
      <c r="N446" s="1227" t="s">
        <v>1882</v>
      </c>
      <c r="O446" s="1227" t="s">
        <v>1927</v>
      </c>
    </row>
    <row r="447" spans="1:15">
      <c r="A447" s="1226">
        <v>1146039723</v>
      </c>
      <c r="D447" s="1227" t="s">
        <v>2815</v>
      </c>
      <c r="E447" s="1227" t="s">
        <v>2816</v>
      </c>
      <c r="F447" s="1227" t="s">
        <v>233</v>
      </c>
      <c r="G447" s="1227" t="s">
        <v>1913</v>
      </c>
      <c r="H447" s="1227" t="s">
        <v>991</v>
      </c>
      <c r="I447" s="1227" t="s">
        <v>2816</v>
      </c>
      <c r="J447" s="1227" t="s">
        <v>1881</v>
      </c>
      <c r="K447" s="1227" t="s">
        <v>1930</v>
      </c>
      <c r="L447" s="1227" t="s">
        <v>991</v>
      </c>
      <c r="N447" s="1227" t="s">
        <v>1882</v>
      </c>
      <c r="O447" s="1227" t="s">
        <v>1883</v>
      </c>
    </row>
    <row r="448" spans="1:15">
      <c r="A448" s="1226">
        <v>1147708912</v>
      </c>
      <c r="D448" s="1227" t="s">
        <v>2817</v>
      </c>
      <c r="E448" s="1227" t="s">
        <v>2818</v>
      </c>
      <c r="F448" s="1227" t="s">
        <v>138</v>
      </c>
      <c r="G448" s="1227" t="s">
        <v>1885</v>
      </c>
      <c r="H448" s="1227" t="s">
        <v>1997</v>
      </c>
      <c r="I448" s="1227" t="s">
        <v>2818</v>
      </c>
      <c r="J448" s="1227" t="s">
        <v>1999</v>
      </c>
      <c r="K448" s="1227" t="s">
        <v>2000</v>
      </c>
      <c r="L448" s="1227" t="s">
        <v>1997</v>
      </c>
      <c r="N448" s="1227" t="s">
        <v>1882</v>
      </c>
      <c r="O448" s="1227" t="s">
        <v>1888</v>
      </c>
    </row>
    <row r="449" spans="1:15">
      <c r="A449" s="1226">
        <v>8831853724</v>
      </c>
      <c r="D449" s="1227" t="s">
        <v>2819</v>
      </c>
      <c r="E449" s="1227" t="s">
        <v>2820</v>
      </c>
      <c r="F449" s="1227" t="s">
        <v>138</v>
      </c>
      <c r="G449" s="1227" t="s">
        <v>1885</v>
      </c>
      <c r="H449" s="1227" t="s">
        <v>1008</v>
      </c>
      <c r="I449" s="1227" t="s">
        <v>2820</v>
      </c>
      <c r="J449" s="1227" t="s">
        <v>1881</v>
      </c>
      <c r="K449" s="1227" t="s">
        <v>1887</v>
      </c>
      <c r="L449" s="1227" t="s">
        <v>1008</v>
      </c>
      <c r="N449" s="1227" t="s">
        <v>1882</v>
      </c>
      <c r="O449" s="1227" t="s">
        <v>1927</v>
      </c>
    </row>
    <row r="450" spans="1:15">
      <c r="D450" s="1227" t="s">
        <v>2821</v>
      </c>
      <c r="E450" s="1227" t="s">
        <v>2822</v>
      </c>
      <c r="F450" s="1227" t="s">
        <v>137</v>
      </c>
      <c r="G450" s="1227" t="s">
        <v>1879</v>
      </c>
      <c r="H450" s="1227" t="s">
        <v>2008</v>
      </c>
      <c r="I450" s="1227" t="s">
        <v>2822</v>
      </c>
      <c r="J450" s="1227" t="s">
        <v>2010</v>
      </c>
      <c r="K450" s="1227" t="s">
        <v>2008</v>
      </c>
      <c r="L450" s="1227" t="s">
        <v>2008</v>
      </c>
      <c r="N450" s="1227" t="s">
        <v>1882</v>
      </c>
      <c r="O450" s="1227" t="s">
        <v>1883</v>
      </c>
    </row>
    <row r="451" spans="1:15">
      <c r="D451" s="1227" t="s">
        <v>2821</v>
      </c>
      <c r="E451" s="1227" t="s">
        <v>2822</v>
      </c>
      <c r="F451" s="1227" t="s">
        <v>138</v>
      </c>
      <c r="G451" s="1227" t="s">
        <v>1885</v>
      </c>
      <c r="H451" s="1227" t="s">
        <v>1008</v>
      </c>
      <c r="I451" s="1227" t="s">
        <v>2822</v>
      </c>
      <c r="J451" s="1227" t="s">
        <v>1881</v>
      </c>
      <c r="K451" s="1227" t="s">
        <v>1887</v>
      </c>
      <c r="L451" s="1227" t="s">
        <v>1008</v>
      </c>
      <c r="N451" s="1227" t="s">
        <v>1882</v>
      </c>
      <c r="O451" s="1227" t="s">
        <v>1888</v>
      </c>
    </row>
    <row r="452" spans="1:15">
      <c r="A452" s="1226">
        <v>8815911498</v>
      </c>
      <c r="D452" s="1227" t="s">
        <v>2823</v>
      </c>
      <c r="E452" s="1227" t="s">
        <v>2824</v>
      </c>
      <c r="F452" s="1227" t="s">
        <v>138</v>
      </c>
      <c r="G452" s="1227" t="s">
        <v>1885</v>
      </c>
      <c r="H452" s="1227" t="s">
        <v>1008</v>
      </c>
      <c r="I452" s="1227" t="s">
        <v>2824</v>
      </c>
      <c r="J452" s="1227" t="s">
        <v>1881</v>
      </c>
      <c r="K452" s="1227" t="s">
        <v>1887</v>
      </c>
      <c r="L452" s="1227" t="s">
        <v>1008</v>
      </c>
      <c r="N452" s="1227" t="s">
        <v>1882</v>
      </c>
      <c r="O452" s="1227" t="s">
        <v>1927</v>
      </c>
    </row>
    <row r="453" spans="1:15">
      <c r="A453" s="1226">
        <v>8831854904</v>
      </c>
      <c r="D453" s="1227" t="s">
        <v>2825</v>
      </c>
      <c r="E453" s="1227" t="s">
        <v>2826</v>
      </c>
      <c r="F453" s="1227" t="s">
        <v>138</v>
      </c>
      <c r="G453" s="1227" t="s">
        <v>1885</v>
      </c>
      <c r="H453" s="1227" t="s">
        <v>1008</v>
      </c>
      <c r="I453" s="1227" t="s">
        <v>2826</v>
      </c>
      <c r="J453" s="1227" t="s">
        <v>1881</v>
      </c>
      <c r="K453" s="1227" t="s">
        <v>1887</v>
      </c>
      <c r="L453" s="1227" t="s">
        <v>1008</v>
      </c>
      <c r="N453" s="1227" t="s">
        <v>1882</v>
      </c>
      <c r="O453" s="1227" t="s">
        <v>1888</v>
      </c>
    </row>
    <row r="454" spans="1:15">
      <c r="A454" s="1226">
        <v>8819029677</v>
      </c>
      <c r="D454" s="1227" t="s">
        <v>2827</v>
      </c>
      <c r="E454" s="1227" t="s">
        <v>2828</v>
      </c>
      <c r="F454" s="1227" t="s">
        <v>138</v>
      </c>
      <c r="G454" s="1227" t="s">
        <v>1885</v>
      </c>
      <c r="H454" s="1227" t="s">
        <v>1008</v>
      </c>
      <c r="I454" s="1227" t="s">
        <v>2828</v>
      </c>
      <c r="J454" s="1227" t="s">
        <v>1881</v>
      </c>
      <c r="K454" s="1227" t="s">
        <v>1887</v>
      </c>
      <c r="L454" s="1227" t="s">
        <v>1008</v>
      </c>
      <c r="N454" s="1227" t="s">
        <v>1882</v>
      </c>
      <c r="O454" s="1227" t="s">
        <v>1888</v>
      </c>
    </row>
    <row r="455" spans="1:15">
      <c r="A455" s="1226">
        <v>8813428156</v>
      </c>
      <c r="D455" s="1227" t="s">
        <v>2829</v>
      </c>
      <c r="E455" s="1227" t="s">
        <v>2830</v>
      </c>
      <c r="F455" s="1227" t="s">
        <v>138</v>
      </c>
      <c r="G455" s="1227" t="s">
        <v>1885</v>
      </c>
      <c r="H455" s="1227" t="s">
        <v>1008</v>
      </c>
      <c r="I455" s="1227" t="s">
        <v>2830</v>
      </c>
      <c r="J455" s="1227" t="s">
        <v>1881</v>
      </c>
      <c r="K455" s="1227" t="s">
        <v>1887</v>
      </c>
      <c r="L455" s="1227" t="s">
        <v>1008</v>
      </c>
      <c r="N455" s="1227" t="s">
        <v>1882</v>
      </c>
      <c r="O455" s="1227" t="s">
        <v>1888</v>
      </c>
    </row>
    <row r="456" spans="1:15">
      <c r="A456" s="1226">
        <v>8813428156</v>
      </c>
      <c r="D456" s="1227" t="s">
        <v>2829</v>
      </c>
      <c r="E456" s="1227" t="s">
        <v>2830</v>
      </c>
      <c r="F456" s="1227" t="s">
        <v>137</v>
      </c>
      <c r="G456" s="1227" t="s">
        <v>1879</v>
      </c>
      <c r="H456" s="1227" t="s">
        <v>2008</v>
      </c>
      <c r="I456" s="1227" t="s">
        <v>2830</v>
      </c>
      <c r="J456" s="1227" t="s">
        <v>2010</v>
      </c>
      <c r="K456" s="1227" t="s">
        <v>2008</v>
      </c>
      <c r="L456" s="1227" t="s">
        <v>2008</v>
      </c>
      <c r="N456" s="1227" t="s">
        <v>1882</v>
      </c>
      <c r="O456" s="1227" t="s">
        <v>1883</v>
      </c>
    </row>
    <row r="457" spans="1:15">
      <c r="A457" s="1226">
        <v>8812231080</v>
      </c>
      <c r="D457" s="1227" t="s">
        <v>2831</v>
      </c>
      <c r="E457" s="1227" t="s">
        <v>2832</v>
      </c>
      <c r="F457" s="1227" t="s">
        <v>138</v>
      </c>
      <c r="G457" s="1227" t="s">
        <v>1885</v>
      </c>
      <c r="H457" s="1227" t="s">
        <v>1008</v>
      </c>
      <c r="I457" s="1227" t="s">
        <v>2832</v>
      </c>
      <c r="J457" s="1227" t="s">
        <v>1881</v>
      </c>
      <c r="K457" s="1227" t="s">
        <v>1887</v>
      </c>
      <c r="L457" s="1227" t="s">
        <v>1008</v>
      </c>
      <c r="N457" s="1227" t="s">
        <v>1882</v>
      </c>
      <c r="O457" s="1227" t="s">
        <v>1888</v>
      </c>
    </row>
    <row r="458" spans="1:15">
      <c r="A458" s="1226">
        <v>8831854995</v>
      </c>
      <c r="D458" s="1227" t="s">
        <v>2833</v>
      </c>
      <c r="E458" s="1227" t="s">
        <v>2834</v>
      </c>
      <c r="F458" s="1227" t="s">
        <v>138</v>
      </c>
      <c r="G458" s="1227" t="s">
        <v>1885</v>
      </c>
      <c r="H458" s="1227" t="s">
        <v>1008</v>
      </c>
      <c r="I458" s="1227" t="s">
        <v>2834</v>
      </c>
      <c r="J458" s="1227" t="s">
        <v>1881</v>
      </c>
      <c r="K458" s="1227" t="s">
        <v>1887</v>
      </c>
      <c r="L458" s="1227" t="s">
        <v>1008</v>
      </c>
      <c r="N458" s="1227" t="s">
        <v>1882</v>
      </c>
      <c r="O458" s="1227" t="s">
        <v>1888</v>
      </c>
    </row>
    <row r="459" spans="1:15">
      <c r="A459" s="1226">
        <v>8811384443</v>
      </c>
      <c r="D459" s="1227" t="s">
        <v>2835</v>
      </c>
      <c r="E459" s="1227" t="s">
        <v>2836</v>
      </c>
      <c r="F459" s="1227" t="s">
        <v>138</v>
      </c>
      <c r="G459" s="1227" t="s">
        <v>1885</v>
      </c>
      <c r="H459" s="1227" t="s">
        <v>1008</v>
      </c>
      <c r="I459" s="1227" t="s">
        <v>2836</v>
      </c>
      <c r="J459" s="1227" t="s">
        <v>1881</v>
      </c>
      <c r="K459" s="1227" t="s">
        <v>1887</v>
      </c>
      <c r="L459" s="1227" t="s">
        <v>1008</v>
      </c>
      <c r="N459" s="1227" t="s">
        <v>1882</v>
      </c>
      <c r="O459" s="1227" t="s">
        <v>1888</v>
      </c>
    </row>
    <row r="460" spans="1:15">
      <c r="A460" s="1226">
        <v>8831854987</v>
      </c>
      <c r="D460" s="1227" t="s">
        <v>2837</v>
      </c>
      <c r="E460" s="1227" t="s">
        <v>407</v>
      </c>
      <c r="F460" s="1227" t="s">
        <v>138</v>
      </c>
      <c r="G460" s="1227" t="s">
        <v>1885</v>
      </c>
      <c r="H460" s="1227" t="s">
        <v>1008</v>
      </c>
      <c r="I460" s="1227" t="s">
        <v>407</v>
      </c>
      <c r="J460" s="1227" t="s">
        <v>1881</v>
      </c>
      <c r="K460" s="1227" t="s">
        <v>1887</v>
      </c>
      <c r="L460" s="1227" t="s">
        <v>1008</v>
      </c>
      <c r="N460" s="1227" t="s">
        <v>1882</v>
      </c>
      <c r="O460" s="1227" t="s">
        <v>1888</v>
      </c>
    </row>
    <row r="461" spans="1:15">
      <c r="A461" s="1226">
        <v>1165618282</v>
      </c>
      <c r="D461" s="1227" t="s">
        <v>2838</v>
      </c>
      <c r="E461" s="1227" t="s">
        <v>2839</v>
      </c>
      <c r="F461" s="1227" t="s">
        <v>123</v>
      </c>
      <c r="G461" s="1227" t="s">
        <v>1855</v>
      </c>
      <c r="H461" s="1227" t="s">
        <v>1895</v>
      </c>
      <c r="I461" s="1227" t="s">
        <v>2839</v>
      </c>
      <c r="J461" s="1227" t="s">
        <v>1897</v>
      </c>
      <c r="K461" s="1227" t="s">
        <v>1898</v>
      </c>
      <c r="L461" s="1227" t="s">
        <v>1895</v>
      </c>
      <c r="N461" s="1227" t="s">
        <v>1882</v>
      </c>
      <c r="O461" s="1227" t="s">
        <v>1893</v>
      </c>
    </row>
    <row r="462" spans="1:15">
      <c r="A462" s="1226">
        <v>1142171470</v>
      </c>
      <c r="D462" s="1227" t="s">
        <v>2840</v>
      </c>
      <c r="E462" s="1227" t="s">
        <v>2841</v>
      </c>
      <c r="F462" s="1227" t="s">
        <v>137</v>
      </c>
      <c r="G462" s="1227" t="s">
        <v>1879</v>
      </c>
      <c r="H462" s="1227" t="s">
        <v>991</v>
      </c>
      <c r="I462" s="1227" t="s">
        <v>2841</v>
      </c>
      <c r="J462" s="1227" t="s">
        <v>1881</v>
      </c>
      <c r="K462" s="1227" t="s">
        <v>991</v>
      </c>
      <c r="L462" s="1227" t="s">
        <v>991</v>
      </c>
      <c r="N462" s="1227" t="s">
        <v>1882</v>
      </c>
      <c r="O462" s="1227" t="s">
        <v>1909</v>
      </c>
    </row>
    <row r="463" spans="1:15">
      <c r="A463" s="1226">
        <v>1144109445</v>
      </c>
      <c r="D463" s="1227" t="s">
        <v>2842</v>
      </c>
      <c r="E463" s="1227" t="s">
        <v>2843</v>
      </c>
      <c r="F463" s="1227" t="s">
        <v>137</v>
      </c>
      <c r="G463" s="1227" t="s">
        <v>1879</v>
      </c>
      <c r="H463" s="1227" t="s">
        <v>992</v>
      </c>
      <c r="I463" s="1227" t="s">
        <v>2843</v>
      </c>
      <c r="J463" s="1227" t="s">
        <v>1908</v>
      </c>
      <c r="K463" s="1227" t="s">
        <v>992</v>
      </c>
      <c r="L463" s="1227" t="s">
        <v>992</v>
      </c>
      <c r="N463" s="1227" t="s">
        <v>1882</v>
      </c>
      <c r="O463" s="1227" t="s">
        <v>1909</v>
      </c>
    </row>
    <row r="464" spans="1:15">
      <c r="A464" s="1226">
        <v>1160086634</v>
      </c>
      <c r="D464" s="1227" t="s">
        <v>2844</v>
      </c>
      <c r="E464" s="1227" t="s">
        <v>2845</v>
      </c>
      <c r="F464" s="1227" t="s">
        <v>123</v>
      </c>
      <c r="G464" s="1227" t="s">
        <v>1855</v>
      </c>
      <c r="H464" s="1227" t="s">
        <v>1895</v>
      </c>
      <c r="I464" s="1227" t="s">
        <v>2845</v>
      </c>
      <c r="J464" s="1227" t="s">
        <v>1897</v>
      </c>
      <c r="K464" s="1227" t="s">
        <v>1898</v>
      </c>
      <c r="L464" s="1227" t="s">
        <v>1895</v>
      </c>
      <c r="N464" s="1227" t="s">
        <v>1899</v>
      </c>
      <c r="O464" s="1227" t="s">
        <v>1900</v>
      </c>
    </row>
    <row r="468" spans="4:4">
      <c r="D468" s="1227" t="s">
        <v>89</v>
      </c>
    </row>
    <row r="470" spans="4:4">
      <c r="D470" s="1227" t="s">
        <v>89</v>
      </c>
    </row>
  </sheetData>
  <sheetProtection algorithmName="SHA-512" hashValue="a1umfU5MAlmK3hPRcrHNSOmIQfUO9zP7oLCuI70w05U/LNr1j3vFeWLeyR6dDXclELoMoi//FBF91kx9qrVmOA==" saltValue="Mq9TU6VjMXeMz/uVfkWP0g==" spinCount="100000" sheet="1" selectLockedCells="1" selectUnlockedCells="1"/>
  <autoFilter ref="A1:Q464" xr:uid="{5FA86DDE-00E6-4DC3-A532-F051529FE719}"/>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AF83B-5A54-44D0-BB21-427E10B30442}">
  <sheetPr>
    <tabColor rgb="FF002060"/>
    <pageSetUpPr fitToPage="1"/>
  </sheetPr>
  <dimension ref="A1:V90"/>
  <sheetViews>
    <sheetView showGridLines="0" tabSelected="1" zoomScale="90" zoomScaleNormal="90" workbookViewId="0">
      <selection activeCell="G34" sqref="G34"/>
    </sheetView>
  </sheetViews>
  <sheetFormatPr baseColWidth="10" defaultColWidth="10.81640625" defaultRowHeight="12.5"/>
  <cols>
    <col min="1" max="1" width="4.54296875" style="96" customWidth="1"/>
    <col min="2" max="2" width="8.54296875" style="96" customWidth="1"/>
    <col min="3" max="3" width="10.81640625" style="96" customWidth="1"/>
    <col min="4" max="4" width="25.7265625" style="96" customWidth="1"/>
    <col min="5" max="5" width="0.7265625" style="96" hidden="1" customWidth="1"/>
    <col min="6" max="6" width="21.453125" style="96" customWidth="1"/>
    <col min="7" max="7" width="26.81640625" style="96" customWidth="1"/>
    <col min="8" max="8" width="17.6328125" style="96" customWidth="1"/>
    <col min="9" max="9" width="11.54296875" style="96" customWidth="1"/>
    <col min="10" max="11" width="15.7265625" style="96" customWidth="1"/>
    <col min="12" max="12" width="2.1796875" style="96" customWidth="1"/>
    <col min="13" max="13" width="77.54296875" style="96" customWidth="1"/>
    <col min="14" max="16384" width="10.81640625" style="96"/>
  </cols>
  <sheetData>
    <row r="1" spans="1:13" ht="47.25" customHeight="1" thickBot="1">
      <c r="A1" s="712" t="s">
        <v>1813</v>
      </c>
      <c r="I1" s="714"/>
      <c r="J1" s="714"/>
      <c r="K1" s="715" t="s">
        <v>45</v>
      </c>
    </row>
    <row r="2" spans="1:13" s="128" customFormat="1" ht="71.5" customHeight="1">
      <c r="A2" s="1288" t="s">
        <v>3195</v>
      </c>
      <c r="B2" s="1289"/>
      <c r="C2" s="1289"/>
      <c r="D2" s="1289"/>
      <c r="E2" s="1289"/>
      <c r="F2" s="1289"/>
      <c r="G2" s="1289"/>
      <c r="H2" s="1289"/>
      <c r="I2" s="1289"/>
      <c r="J2" s="1289"/>
      <c r="K2" s="1290"/>
      <c r="L2" s="713"/>
    </row>
    <row r="3" spans="1:13" s="128" customFormat="1" ht="26" customHeight="1" thickBot="1">
      <c r="A3" s="1293" t="s">
        <v>3020</v>
      </c>
      <c r="B3" s="1294"/>
      <c r="C3" s="1294"/>
      <c r="D3" s="1294"/>
      <c r="E3" s="1294"/>
      <c r="F3" s="1294"/>
      <c r="G3" s="1294"/>
      <c r="H3" s="1294"/>
      <c r="I3" s="1294"/>
      <c r="J3" s="1294"/>
      <c r="K3" s="1295"/>
      <c r="L3"/>
      <c r="M3" s="713"/>
    </row>
    <row r="4" spans="1:13" s="22" customFormat="1" ht="40.5" customHeight="1" thickBot="1">
      <c r="A4" s="1297" t="s">
        <v>2941</v>
      </c>
      <c r="B4" s="1298"/>
      <c r="C4" s="1299"/>
      <c r="D4" s="1299"/>
      <c r="E4" s="1299"/>
      <c r="F4" s="1299"/>
      <c r="G4" s="1299"/>
      <c r="H4" s="1299"/>
      <c r="I4" s="1299"/>
      <c r="J4" s="1299"/>
      <c r="K4" s="1300"/>
      <c r="L4" s="813"/>
      <c r="M4"/>
    </row>
    <row r="5" spans="1:13" s="22" customFormat="1" ht="23.5" customHeight="1">
      <c r="A5" s="851"/>
      <c r="B5" s="851"/>
      <c r="C5" s="852"/>
      <c r="D5" s="852"/>
      <c r="E5" s="852"/>
      <c r="F5" s="852"/>
      <c r="G5" s="852"/>
      <c r="H5" s="852"/>
      <c r="I5" s="852"/>
      <c r="J5" s="852"/>
      <c r="K5" s="852"/>
      <c r="L5" s="813"/>
      <c r="M5"/>
    </row>
    <row r="6" spans="1:13" ht="31.5" customHeight="1">
      <c r="A6" s="1284" t="s">
        <v>3204</v>
      </c>
      <c r="B6" s="1283"/>
      <c r="C6" s="1283"/>
      <c r="D6" s="1283"/>
      <c r="E6" s="1283"/>
      <c r="F6" s="1283"/>
      <c r="G6" s="1283"/>
      <c r="H6" s="1283"/>
      <c r="I6" s="1283"/>
      <c r="J6" s="1283"/>
      <c r="K6" s="1283"/>
      <c r="L6" s="1283"/>
    </row>
    <row r="7" spans="1:13" s="787" customFormat="1" ht="20.5" customHeight="1">
      <c r="A7" s="784" t="s">
        <v>3191</v>
      </c>
      <c r="B7" s="786" t="s">
        <v>3192</v>
      </c>
      <c r="C7" s="785"/>
      <c r="D7" s="786" t="s">
        <v>3015</v>
      </c>
      <c r="E7" s="716"/>
      <c r="F7" s="716" t="s">
        <v>89</v>
      </c>
      <c r="G7" s="717"/>
      <c r="H7" s="717"/>
      <c r="I7" s="718"/>
      <c r="J7" s="718"/>
      <c r="K7" s="718"/>
      <c r="L7" s="718"/>
    </row>
    <row r="8" spans="1:13" ht="24.65" customHeight="1">
      <c r="A8" s="108"/>
      <c r="B8" s="108"/>
      <c r="C8" s="108"/>
      <c r="D8" s="107"/>
      <c r="E8" s="107"/>
      <c r="F8" s="107"/>
      <c r="G8" s="109"/>
      <c r="H8" s="109"/>
      <c r="I8" s="109"/>
      <c r="J8" s="109"/>
      <c r="K8" s="109"/>
    </row>
    <row r="9" spans="1:13" ht="20.25" customHeight="1">
      <c r="A9" s="1287" t="s">
        <v>1848</v>
      </c>
      <c r="B9" s="1287"/>
      <c r="C9" s="1287"/>
      <c r="D9" s="1287"/>
      <c r="E9" s="1287"/>
      <c r="F9" s="1287"/>
      <c r="G9" s="1287"/>
      <c r="H9" s="1287"/>
      <c r="I9" s="1287"/>
      <c r="J9" s="1287"/>
      <c r="K9" s="521"/>
      <c r="L9" s="403"/>
    </row>
    <row r="10" spans="1:13" ht="13.5" customHeight="1">
      <c r="A10" s="110"/>
      <c r="B10" s="110"/>
      <c r="C10" s="110"/>
      <c r="D10" s="110"/>
      <c r="E10" s="110"/>
      <c r="F10" s="110"/>
      <c r="G10" s="110"/>
      <c r="H10" s="111"/>
      <c r="I10" s="111"/>
      <c r="J10" s="111"/>
      <c r="K10" s="111"/>
    </row>
    <row r="11" spans="1:13" ht="26.15" customHeight="1">
      <c r="A11" s="302" t="s">
        <v>2879</v>
      </c>
      <c r="B11" s="258"/>
      <c r="C11" s="258"/>
      <c r="D11" s="258"/>
      <c r="E11" s="258"/>
      <c r="F11" s="520"/>
      <c r="G11" s="96" t="s">
        <v>2856</v>
      </c>
      <c r="H11" s="97" t="str">
        <f>IF(AND($F$11="",$F$15&lt;&gt;""),"Veuillez saisir le NEQ!","")</f>
        <v/>
      </c>
      <c r="K11" s="522"/>
    </row>
    <row r="12" spans="1:13" ht="17" customHeight="1">
      <c r="A12" s="112"/>
      <c r="B12" s="112"/>
      <c r="C12" s="112"/>
      <c r="D12" s="112"/>
      <c r="E12" s="112"/>
      <c r="F12" s="113"/>
      <c r="G12" s="114"/>
    </row>
    <row r="13" spans="1:13" ht="27" customHeight="1">
      <c r="A13" s="1286" t="s">
        <v>177</v>
      </c>
      <c r="B13" s="1286"/>
      <c r="C13" s="1286"/>
      <c r="D13" s="1286"/>
      <c r="E13" s="115"/>
      <c r="F13" s="197" t="str">
        <f>IF(F11="","",IF(IFERROR(VLOOKUP(F11,REF_rapport!A:D,4,FALSE),"")="","Inscrire le nom de votre organisme dans la cellule F15",VLOOKUP(F11,REF_rapport!A:D,4,FALSE)))</f>
        <v/>
      </c>
      <c r="G13" s="116"/>
      <c r="H13" s="116"/>
      <c r="I13" s="116"/>
      <c r="J13" s="116"/>
      <c r="K13" s="118"/>
      <c r="M13" s="158"/>
    </row>
    <row r="14" spans="1:13" ht="12" customHeight="1">
      <c r="A14" s="115"/>
      <c r="B14" s="115"/>
      <c r="C14" s="45"/>
      <c r="D14" s="44"/>
      <c r="E14" s="44"/>
      <c r="F14" s="44"/>
      <c r="G14" s="44"/>
      <c r="H14" s="44"/>
      <c r="I14" s="44"/>
      <c r="J14" s="44"/>
      <c r="K14" s="44"/>
      <c r="M14" s="158"/>
    </row>
    <row r="15" spans="1:13" ht="22.5" customHeight="1">
      <c r="A15" s="1286" t="s">
        <v>3076</v>
      </c>
      <c r="B15" s="1286"/>
      <c r="C15" s="1286"/>
      <c r="D15" s="1286"/>
      <c r="E15" s="115"/>
      <c r="F15" s="301"/>
      <c r="G15" s="301"/>
      <c r="H15" s="301"/>
      <c r="I15" s="301"/>
      <c r="J15" s="301"/>
      <c r="K15" s="519"/>
      <c r="M15" s="158"/>
    </row>
    <row r="16" spans="1:13" ht="16" customHeight="1">
      <c r="A16" s="115"/>
      <c r="B16" s="115"/>
      <c r="C16" s="45"/>
      <c r="D16" s="44"/>
      <c r="E16" s="44"/>
      <c r="F16" s="44"/>
      <c r="G16" s="44"/>
      <c r="H16" s="44"/>
      <c r="I16" s="44"/>
      <c r="J16" s="44"/>
      <c r="K16" s="44"/>
      <c r="M16" s="158"/>
    </row>
    <row r="17" spans="1:13" ht="15.65" customHeight="1">
      <c r="A17" s="352" t="s">
        <v>3014</v>
      </c>
      <c r="B17" s="115"/>
      <c r="C17" s="45"/>
      <c r="D17" s="44"/>
      <c r="E17" s="44"/>
      <c r="F17" s="1109" t="str">
        <f>IFERROR(VLOOKUP($F$11,REF_rapport!$A:$M,8,FALSE),"")</f>
        <v/>
      </c>
      <c r="G17" s="1109"/>
      <c r="H17" s="1109"/>
      <c r="I17" s="1109"/>
      <c r="J17" s="612"/>
      <c r="K17" s="612"/>
      <c r="M17" s="158"/>
    </row>
    <row r="18" spans="1:13" ht="15.65" customHeight="1">
      <c r="A18" s="352"/>
      <c r="B18" s="115"/>
      <c r="C18" s="45"/>
      <c r="D18" s="44"/>
      <c r="E18" s="44"/>
      <c r="F18" s="121" t="s">
        <v>2878</v>
      </c>
      <c r="G18" s="1110" t="str">
        <f>IFERROR(VLOOKUP($F$11,REF_rapport!$A:$M,6,FALSE),"")</f>
        <v/>
      </c>
      <c r="H18" s="658"/>
      <c r="I18" s="658"/>
      <c r="J18" s="613"/>
      <c r="K18" s="613"/>
      <c r="M18" s="158"/>
    </row>
    <row r="19" spans="1:13" ht="9.5" customHeight="1">
      <c r="A19" s="352"/>
      <c r="B19" s="115"/>
      <c r="C19" s="45"/>
      <c r="D19" s="44"/>
      <c r="E19" s="44"/>
      <c r="F19" s="44"/>
      <c r="G19" s="44"/>
      <c r="H19" s="44"/>
      <c r="I19" s="44"/>
      <c r="J19" s="612"/>
      <c r="K19" s="612"/>
      <c r="M19" s="158"/>
    </row>
    <row r="20" spans="1:13" ht="18" customHeight="1">
      <c r="B20" s="115"/>
      <c r="C20" s="45"/>
      <c r="D20" s="44"/>
      <c r="E20" s="44"/>
      <c r="F20" s="519"/>
      <c r="G20" s="519"/>
      <c r="H20" s="519"/>
      <c r="I20" s="519"/>
      <c r="J20" s="519"/>
      <c r="K20" s="519"/>
      <c r="M20" s="158"/>
    </row>
    <row r="21" spans="1:13" s="22" customFormat="1" ht="20.149999999999999" customHeight="1">
      <c r="A21" s="801" t="s">
        <v>3011</v>
      </c>
      <c r="B21" s="117"/>
      <c r="C21" s="99"/>
      <c r="D21" s="811" t="s">
        <v>3012</v>
      </c>
      <c r="E21" s="99"/>
      <c r="F21" s="421"/>
      <c r="G21" s="118"/>
      <c r="H21" s="99"/>
      <c r="I21" s="99"/>
      <c r="J21" s="99"/>
      <c r="K21" s="99"/>
      <c r="M21" s="158"/>
    </row>
    <row r="22" spans="1:13" ht="18" customHeight="1">
      <c r="F22" s="210"/>
    </row>
    <row r="23" spans="1:13" ht="24.65" customHeight="1">
      <c r="A23" s="352" t="s">
        <v>2881</v>
      </c>
      <c r="C23" s="98"/>
      <c r="F23" s="308" t="s">
        <v>235</v>
      </c>
      <c r="H23" s="1292" t="str">
        <f>IF(OR(F23="«Confirmer»",F23="Non"),"",IF(F23="Oui","NOUVEAU! Transmettez le rapport dûment rempli et signé via Mon dossier CALQ, sous l'onglet Documents de votre profil"))</f>
        <v/>
      </c>
      <c r="I23" s="1292"/>
      <c r="J23" s="1292"/>
      <c r="K23" s="1292"/>
    </row>
    <row r="24" spans="1:13" ht="31.5" customHeight="1">
      <c r="C24" s="98"/>
    </row>
    <row r="25" spans="1:13" ht="20.5" customHeight="1">
      <c r="A25" s="1302" t="s">
        <v>1844</v>
      </c>
      <c r="B25" s="1302"/>
      <c r="C25" s="1302"/>
      <c r="D25" s="1302"/>
      <c r="E25" s="1302"/>
      <c r="F25" s="1302"/>
      <c r="G25" s="1302"/>
      <c r="H25" s="1302"/>
      <c r="I25" s="1302"/>
      <c r="J25" s="1302"/>
      <c r="K25" s="99"/>
    </row>
    <row r="27" spans="1:13" ht="26" customHeight="1">
      <c r="A27" s="1296" t="str">
        <f xml:space="preserve"> CONCATENATE("En ",D7, ", étiez-vous lié par une entente avec une ou plusieurs associations professionnelles :")</f>
        <v>En 2025-2026, étiez-vous lié par une entente avec une ou plusieurs associations professionnelles :</v>
      </c>
      <c r="B27" s="1296"/>
      <c r="C27" s="1296"/>
      <c r="D27" s="1296"/>
      <c r="H27" s="308" t="s">
        <v>235</v>
      </c>
    </row>
    <row r="28" spans="1:13" ht="12.65" customHeight="1">
      <c r="B28" s="304"/>
      <c r="C28" s="309"/>
      <c r="D28" s="304"/>
      <c r="E28" s="304"/>
      <c r="F28" s="304"/>
      <c r="G28" s="304"/>
      <c r="H28" s="304"/>
    </row>
    <row r="29" spans="1:13" ht="14.15" customHeight="1"/>
    <row r="30" spans="1:13" s="335" customFormat="1" ht="22.5" customHeight="1">
      <c r="A30" s="341" t="s">
        <v>1849</v>
      </c>
      <c r="B30" s="336"/>
      <c r="C30" s="343"/>
      <c r="D30" s="343"/>
      <c r="E30" s="343"/>
      <c r="F30" s="344"/>
      <c r="G30" s="345" t="s">
        <v>234</v>
      </c>
      <c r="H30" s="336"/>
      <c r="I30" s="343"/>
      <c r="J30" s="343"/>
      <c r="K30" s="719"/>
    </row>
    <row r="31" spans="1:13" s="22" customFormat="1" ht="50.5" customHeight="1">
      <c r="A31" s="1291" t="s">
        <v>3001</v>
      </c>
      <c r="B31" s="1291"/>
      <c r="C31" s="1291"/>
      <c r="D31" s="1291"/>
      <c r="E31" s="1291"/>
      <c r="F31" s="1291"/>
      <c r="G31" s="1291"/>
      <c r="H31" s="1291"/>
      <c r="I31" s="1291"/>
      <c r="J31" s="1291"/>
      <c r="K31" s="99"/>
    </row>
    <row r="32" spans="1:13" s="22" customFormat="1" ht="4.5" customHeight="1">
      <c r="A32" s="312"/>
      <c r="B32" s="211"/>
      <c r="C32" s="99"/>
      <c r="D32" s="99"/>
      <c r="E32" s="99"/>
      <c r="H32" s="211"/>
      <c r="I32" s="99"/>
      <c r="J32" s="99"/>
      <c r="K32" s="99"/>
    </row>
    <row r="33" spans="1:11" s="663" customFormat="1" ht="20.5" customHeight="1">
      <c r="A33" s="752" t="s">
        <v>1837</v>
      </c>
      <c r="B33" s="667"/>
      <c r="C33" s="668"/>
      <c r="D33" s="660"/>
      <c r="E33" s="660"/>
      <c r="F33" s="659"/>
      <c r="G33" s="659"/>
      <c r="H33" s="661"/>
      <c r="I33" s="660"/>
      <c r="J33" s="660"/>
      <c r="K33" s="662"/>
    </row>
    <row r="34" spans="1:11" s="22" customFormat="1" ht="15" customHeight="1">
      <c r="A34" s="313"/>
      <c r="B34" s="315" t="s">
        <v>2917</v>
      </c>
      <c r="C34" s="314"/>
      <c r="D34" s="314"/>
      <c r="E34" s="99"/>
      <c r="G34" s="147" t="str">
        <f>IF(OR(Gouvernance!$F$8="",Gouvernance!$F$10="«Confirmer»",Gouvernance!$F$12="«Confirmer»",Gouvernance!$F$14="«Confirmer»"),"Information manquante!","Information inscrite!")</f>
        <v>Information manquante!</v>
      </c>
      <c r="I34" s="144">
        <f>IF(G34="Information manquante!",-1,1)</f>
        <v>-1</v>
      </c>
      <c r="J34" s="99"/>
      <c r="K34" s="99"/>
    </row>
    <row r="35" spans="1:11" s="22" customFormat="1" ht="15" customHeight="1">
      <c r="A35" s="313"/>
      <c r="B35" s="315" t="s">
        <v>2910</v>
      </c>
      <c r="C35" s="314"/>
      <c r="D35" s="314"/>
      <c r="E35" s="99"/>
      <c r="G35" s="42" t="str">
        <f>IF(OR(Gouvernance!B22="",Gouvernance!B23="",Gouvernance!B24="",Gouvernance!F74=""),"Information manquante!","Information fournie. Assurez-vous d'avoir tout rempli!")</f>
        <v>Information manquante!</v>
      </c>
      <c r="H35" s="211"/>
      <c r="I35" s="144">
        <f>IF(G35="Information manquante!",-1,1)</f>
        <v>-1</v>
      </c>
      <c r="J35" s="99"/>
      <c r="K35" s="99"/>
    </row>
    <row r="36" spans="1:11" s="22" customFormat="1" ht="15" customHeight="1">
      <c r="A36" s="313"/>
      <c r="B36" s="315" t="s">
        <v>2911</v>
      </c>
      <c r="C36" s="315"/>
      <c r="D36" s="314"/>
      <c r="E36" s="99"/>
      <c r="G36" s="147" t="str">
        <f>IF(OR(Gouvernance!$L$132="«Confirmer»",Gouvernance!$B$137="",Gouvernance!$B$140=""),"Information manquante!", "Information fournie; merci!")</f>
        <v>Information manquante!</v>
      </c>
      <c r="H36" s="211"/>
      <c r="I36" s="144">
        <f>IF(G36="Information manquante!",-1,1)</f>
        <v>-1</v>
      </c>
      <c r="J36" s="99"/>
      <c r="K36" s="99"/>
    </row>
    <row r="37" spans="1:11" s="22" customFormat="1" ht="13.5" customHeight="1">
      <c r="A37" s="313"/>
      <c r="B37" s="313"/>
      <c r="C37" s="314"/>
      <c r="D37" s="314"/>
      <c r="E37" s="99"/>
      <c r="H37" s="211"/>
      <c r="I37" s="99"/>
      <c r="J37" s="99"/>
      <c r="K37" s="99"/>
    </row>
    <row r="38" spans="1:11" s="369" customFormat="1" ht="18.75" customHeight="1">
      <c r="A38" s="664" t="s">
        <v>1847</v>
      </c>
      <c r="B38" s="665"/>
      <c r="C38" s="666"/>
      <c r="D38" s="666"/>
      <c r="E38" s="366"/>
      <c r="F38" s="365"/>
      <c r="G38" s="365"/>
      <c r="H38" s="367"/>
      <c r="I38" s="366"/>
      <c r="J38" s="366"/>
      <c r="K38" s="368"/>
    </row>
    <row r="39" spans="1:11" s="22" customFormat="1" ht="15" customHeight="1">
      <c r="A39" s="111"/>
      <c r="B39" s="99" t="s">
        <v>2857</v>
      </c>
      <c r="D39" s="314"/>
      <c r="E39" s="99"/>
      <c r="G39" s="42" t="str">
        <f>IF(AND(OR('Statistiques d''emploi'!C19=0,'Statistiques d''emploi'!F19=0),OR('Statistiques d''emploi'!H19=0,'Statistiques d''emploi'!K19=0),OR('Statistiques d''emploi'!M19=0,'Statistiques d''emploi'!P19=0),OR('Statistiques d''emploi'!C26=0,'Statistiques d''emploi'!F26=0),OR('Statistiques d''emploi'!H26=0,'Statistiques d''emploi'!K26=0),OR('Statistiques d''emploi'!M26=0,'Statistiques d''emploi'!P26=0)),"Information manquante!","Information fournie; assurez-vous d'avoir tout rempli!")</f>
        <v>Information manquante!</v>
      </c>
      <c r="H39" s="211"/>
      <c r="I39" s="144">
        <f>IF(G39="Information manquante!",-1,1)</f>
        <v>-1</v>
      </c>
      <c r="J39" s="99"/>
      <c r="K39" s="99"/>
    </row>
    <row r="40" spans="1:11" s="22" customFormat="1" ht="15" customHeight="1">
      <c r="A40" s="111"/>
      <c r="B40" s="99" t="s">
        <v>1827</v>
      </c>
      <c r="D40" s="314"/>
      <c r="E40" s="99"/>
      <c r="G40" s="42" t="str">
        <f>IF(AND(OR('Statistiques d''emploi'!C34=0,'Statistiques d''emploi'!F34=0),OR('Statistiques d''emploi'!H34=0,'Statistiques d''emploi'!K34=0),OR('Statistiques d''emploi'!M34=0,'Statistiques d''emploi'!P34=0)),"Information manquante!","Information fournie; assurez-vous d'avoir tout rempli!")</f>
        <v>Information manquante!</v>
      </c>
      <c r="H40" s="211"/>
      <c r="I40" s="144">
        <f>IF(G40="Information manquante!",-1,1)</f>
        <v>-1</v>
      </c>
      <c r="J40" s="99"/>
      <c r="K40" s="368"/>
    </row>
    <row r="41" spans="1:11" s="22" customFormat="1" ht="15" customHeight="1">
      <c r="A41" s="313"/>
      <c r="B41" s="99" t="s">
        <v>2851</v>
      </c>
      <c r="D41" s="314"/>
      <c r="E41" s="99"/>
      <c r="G41" s="42" t="str">
        <f>IF(AND('Statistiques d''emploi'!C56="",'Statistiques d''emploi'!C57="",'Statistiques d''emploi'!C58=""),"Information manquante!","Information fournie; assurez-vous d'avoir tout rempli!")</f>
        <v>Information manquante!</v>
      </c>
      <c r="H41" s="211"/>
      <c r="I41" s="144">
        <f>IF(G41="Information manquante!",-1,1)</f>
        <v>-1</v>
      </c>
      <c r="J41" s="99"/>
      <c r="K41" s="99"/>
    </row>
    <row r="42" spans="1:11" s="22" customFormat="1" ht="10" customHeight="1">
      <c r="A42" s="320"/>
      <c r="B42" s="320"/>
      <c r="C42" s="316"/>
      <c r="D42" s="316"/>
      <c r="E42" s="317"/>
      <c r="F42" s="318"/>
      <c r="G42" s="318"/>
      <c r="H42" s="319"/>
      <c r="I42" s="317"/>
      <c r="J42" s="317"/>
      <c r="K42" s="99"/>
    </row>
    <row r="43" spans="1:11" s="22" customFormat="1" ht="18.75" customHeight="1">
      <c r="A43" s="119" t="s">
        <v>3010</v>
      </c>
      <c r="B43" s="119"/>
      <c r="C43" s="449"/>
      <c r="D43" s="449"/>
      <c r="E43" s="450"/>
      <c r="F43" s="425"/>
      <c r="G43" s="122"/>
      <c r="H43" s="119"/>
      <c r="I43" s="120"/>
      <c r="J43" s="120"/>
    </row>
    <row r="44" spans="1:11" s="22" customFormat="1" ht="10.5" customHeight="1">
      <c r="A44" s="313"/>
      <c r="B44" s="145"/>
      <c r="C44" s="314"/>
      <c r="D44" s="314"/>
      <c r="E44" s="99"/>
      <c r="H44" s="211"/>
      <c r="I44" s="99"/>
      <c r="J44" s="99"/>
    </row>
    <row r="45" spans="1:11" s="22" customFormat="1" ht="18.75" customHeight="1">
      <c r="A45" s="672"/>
      <c r="B45" s="673" t="s">
        <v>2855</v>
      </c>
      <c r="C45" s="674"/>
      <c r="D45" s="674"/>
      <c r="E45" s="671"/>
      <c r="F45" s="672"/>
      <c r="G45" s="42" t="str">
        <f>IF(OR('Section 10a Bilan_Diffusion'!D$6="",'Section 10a Bilan_Diffusion'!D$8="",'Section 10a Bilan_Diffusion'!A$26="",'Section 10a Bilan_Diffusion'!C$26="",'Section 10a Bilan_Diffusion'!P$26=""),"Information manquante!","Information fournie; assurez-vous d'avoir tout rempli!")</f>
        <v>Information manquante!</v>
      </c>
      <c r="H45" s="211"/>
      <c r="I45" s="144">
        <f>IF(G45="Information manquante!",-1,1)</f>
        <v>-1</v>
      </c>
      <c r="J45" s="99"/>
      <c r="K45" s="99"/>
    </row>
    <row r="46" spans="1:11" s="22" customFormat="1" ht="18.75" customHeight="1">
      <c r="A46" s="672"/>
      <c r="B46" s="673" t="s">
        <v>2858</v>
      </c>
      <c r="C46" s="674"/>
      <c r="D46" s="674"/>
      <c r="E46" s="675"/>
      <c r="F46" s="519"/>
      <c r="G46" s="42" t="str">
        <f>IF(OR('Section 10a Plan_Diffusion'!D$7="",'Section 10a Plan_Diffusion'!D$9="",'Section 10a Plan_Diffusion'!A$24="",'Section 10a Plan_Diffusion'!C$24="",'Section 10a Plan_Diffusion'!P$24=""),"Information manquante!","Information fournie; assurez-vous d'avoir tout rempli!")</f>
        <v>Information manquante!</v>
      </c>
      <c r="H46" s="211"/>
      <c r="I46" s="144">
        <f>IF(G46="Information manquante!",-1,1)</f>
        <v>-1</v>
      </c>
      <c r="J46" s="448"/>
      <c r="K46" s="99"/>
    </row>
    <row r="47" spans="1:11" s="22" customFormat="1" ht="18.75" customHeight="1">
      <c r="A47" s="672"/>
      <c r="B47" s="673"/>
      <c r="C47" s="674"/>
      <c r="D47" s="674"/>
      <c r="E47" s="675"/>
      <c r="F47" s="519"/>
      <c r="G47" s="42"/>
      <c r="H47" s="211"/>
      <c r="I47" s="144"/>
      <c r="J47" s="448"/>
      <c r="K47" s="99"/>
    </row>
    <row r="48" spans="1:11" s="22" customFormat="1" ht="18.75" customHeight="1">
      <c r="A48" s="733" t="s">
        <v>1859</v>
      </c>
      <c r="B48" s="734"/>
      <c r="C48" s="735"/>
      <c r="D48" s="734"/>
      <c r="E48" s="734"/>
      <c r="F48" s="735"/>
      <c r="G48" s="736"/>
      <c r="H48" s="379"/>
      <c r="I48" s="378"/>
      <c r="J48" s="378"/>
      <c r="K48" s="99" t="s">
        <v>2948</v>
      </c>
    </row>
    <row r="49" spans="1:11" s="22" customFormat="1" ht="18.75" customHeight="1">
      <c r="A49" s="313"/>
      <c r="B49" s="147" t="s">
        <v>1850</v>
      </c>
      <c r="D49" s="314"/>
      <c r="E49" s="99"/>
      <c r="G49" s="42" t="str">
        <f>IF(OR('Section 14a'!D38&lt;=0,'Section 14a'!D76&lt;=0),"Information manquante!","Information fournie. Assurez-vous d'avoir tout rempli!")</f>
        <v>Information manquante!</v>
      </c>
      <c r="H49" s="211"/>
      <c r="I49" s="144">
        <f>IF(G49="Information manquante!",-1,1)</f>
        <v>-1</v>
      </c>
      <c r="J49" s="99"/>
      <c r="K49" s="99"/>
    </row>
    <row r="50" spans="1:11" s="22" customFormat="1" ht="18.75" customHeight="1">
      <c r="A50" s="313"/>
      <c r="B50" s="147" t="s">
        <v>1851</v>
      </c>
      <c r="D50" s="314"/>
      <c r="E50" s="99"/>
      <c r="G50" s="42" t="str">
        <f>IF(OR('Section 14a'!D96&lt;=0,'Section 14a'!D152&lt;=0),"Information manquante!","Information fournie. Assurez-vous d'avoir tout rempli!")</f>
        <v>Information manquante!</v>
      </c>
      <c r="H50" s="211"/>
      <c r="I50" s="144">
        <f>IF(G50="Information manquante!",-1,1)</f>
        <v>-1</v>
      </c>
      <c r="J50" s="99"/>
      <c r="K50" s="99"/>
    </row>
    <row r="51" spans="1:11" s="22" customFormat="1" ht="10.5" customHeight="1">
      <c r="A51" s="313"/>
      <c r="B51" s="99"/>
      <c r="D51" s="314"/>
      <c r="E51" s="99"/>
      <c r="G51" s="42"/>
      <c r="H51" s="211"/>
      <c r="I51" s="144"/>
      <c r="J51" s="99"/>
      <c r="K51" s="99"/>
    </row>
    <row r="52" spans="1:11" s="22" customFormat="1" ht="18.75" customHeight="1">
      <c r="A52" s="313"/>
      <c r="B52" s="99"/>
      <c r="D52" s="314"/>
      <c r="E52" s="99"/>
      <c r="G52" s="42"/>
      <c r="H52" s="211"/>
      <c r="I52" s="144"/>
      <c r="J52" s="99"/>
      <c r="K52" s="99"/>
    </row>
    <row r="53" spans="1:11" s="22" customFormat="1" ht="18.75" customHeight="1">
      <c r="A53" s="737" t="s">
        <v>2956</v>
      </c>
      <c r="B53" s="738"/>
      <c r="C53" s="664"/>
      <c r="D53" s="739"/>
      <c r="E53" s="679"/>
      <c r="F53" s="680"/>
      <c r="G53" s="425"/>
      <c r="H53" s="677"/>
      <c r="I53" s="678"/>
      <c r="J53" s="678"/>
      <c r="K53" s="42" t="s">
        <v>2943</v>
      </c>
    </row>
    <row r="54" spans="1:11" s="22" customFormat="1" ht="23.5" customHeight="1">
      <c r="B54" s="147" t="s">
        <v>2949</v>
      </c>
      <c r="C54" s="423"/>
      <c r="D54" s="422"/>
      <c r="E54" s="422"/>
      <c r="F54" s="123"/>
      <c r="G54" s="42"/>
      <c r="H54" s="411"/>
      <c r="I54" s="144"/>
      <c r="J54" s="410"/>
      <c r="K54" s="410"/>
    </row>
    <row r="55" spans="1:11" s="22" customFormat="1" ht="18.75" customHeight="1">
      <c r="B55" s="147" t="s">
        <v>2944</v>
      </c>
      <c r="C55" s="423"/>
      <c r="D55" s="422"/>
      <c r="E55" s="422"/>
      <c r="F55" s="123"/>
      <c r="G55" s="42"/>
      <c r="H55" s="411"/>
      <c r="I55" s="144"/>
      <c r="J55" s="410"/>
      <c r="K55" s="410"/>
    </row>
    <row r="56" spans="1:11" s="22" customFormat="1" ht="18.75" customHeight="1">
      <c r="B56" s="410"/>
      <c r="C56" s="423"/>
      <c r="D56" s="422"/>
      <c r="E56" s="422"/>
      <c r="F56" s="123"/>
      <c r="H56" s="411"/>
      <c r="I56" s="410"/>
      <c r="J56" s="410"/>
      <c r="K56" s="410"/>
    </row>
    <row r="57" spans="1:11" s="22" customFormat="1" ht="18.75" customHeight="1">
      <c r="A57" s="312"/>
      <c r="B57" s="211"/>
      <c r="C57" s="99"/>
      <c r="D57" s="99"/>
      <c r="E57" s="99"/>
      <c r="H57" s="211"/>
      <c r="I57" s="99"/>
      <c r="J57" s="99"/>
      <c r="K57" s="99"/>
    </row>
    <row r="58" spans="1:11" s="22" customFormat="1" ht="18.75" customHeight="1">
      <c r="A58" s="341" t="str">
        <f>IF(OR(F23= "«Confirmer»",F23="NON"),"Étape 3 - Documents à joindre"," Étape 3 - Documents à joindre sous la section Documents de votre profil en ligne")</f>
        <v>Étape 3 - Documents à joindre</v>
      </c>
      <c r="B58" s="336"/>
      <c r="C58" s="338"/>
      <c r="D58" s="338"/>
      <c r="E58" s="338"/>
      <c r="F58" s="342"/>
      <c r="G58" s="342"/>
      <c r="H58" s="336"/>
      <c r="I58" s="338"/>
      <c r="J58" s="338"/>
      <c r="K58" s="99"/>
    </row>
    <row r="59" spans="1:11" ht="13">
      <c r="C59" s="97"/>
      <c r="D59" s="97"/>
      <c r="E59" s="97"/>
    </row>
    <row r="60" spans="1:11" ht="24.65" customHeight="1">
      <c r="A60" s="305" t="s">
        <v>1840</v>
      </c>
      <c r="C60" s="97"/>
      <c r="D60" s="97"/>
      <c r="E60" s="97"/>
      <c r="G60" s="98" t="str">
        <f>IF(F23="Oui","Sous la section Documents de votre profil en ligne","")</f>
        <v/>
      </c>
      <c r="H60" s="44"/>
      <c r="I60" s="97"/>
      <c r="K60" s="99"/>
    </row>
    <row r="61" spans="1:11" ht="24.65" customHeight="1">
      <c r="C61" s="97"/>
      <c r="D61" s="97"/>
      <c r="E61" s="97"/>
    </row>
    <row r="62" spans="1:11" ht="25.5" customHeight="1">
      <c r="C62" s="308" t="s">
        <v>235</v>
      </c>
      <c r="E62" s="97"/>
      <c r="F62" s="352" t="s">
        <v>1841</v>
      </c>
      <c r="K62" s="99"/>
    </row>
    <row r="63" spans="1:11" ht="14">
      <c r="C63" s="353"/>
      <c r="F63" s="526" t="s">
        <v>1843</v>
      </c>
      <c r="K63" s="99"/>
    </row>
    <row r="64" spans="1:11" ht="11.5" customHeight="1">
      <c r="C64" s="353"/>
      <c r="F64" s="306"/>
    </row>
    <row r="65" spans="1:22" ht="22" customHeight="1">
      <c r="C65" s="308" t="s">
        <v>235</v>
      </c>
      <c r="F65" s="352" t="s">
        <v>1842</v>
      </c>
    </row>
    <row r="66" spans="1:22" ht="13" customHeight="1">
      <c r="C66" s="145"/>
      <c r="F66" s="527" t="s">
        <v>2990</v>
      </c>
    </row>
    <row r="67" spans="1:22" ht="24" customHeight="1">
      <c r="C67" s="353"/>
    </row>
    <row r="68" spans="1:22" ht="30" customHeight="1">
      <c r="C68" s="308" t="s">
        <v>235</v>
      </c>
      <c r="E68" s="303"/>
      <c r="F68" s="1304" t="s">
        <v>2882</v>
      </c>
      <c r="G68" s="1304"/>
      <c r="H68" s="1304"/>
      <c r="I68" s="1304"/>
      <c r="J68" s="1304"/>
    </row>
    <row r="69" spans="1:22" ht="69" customHeight="1">
      <c r="F69" s="1303" t="s">
        <v>2952</v>
      </c>
      <c r="G69" s="1303"/>
      <c r="H69" s="1303"/>
      <c r="I69" s="1303"/>
      <c r="J69" s="1303"/>
      <c r="K69" s="1303"/>
    </row>
    <row r="70" spans="1:22" ht="24.65" customHeight="1"/>
    <row r="71" spans="1:22" s="22" customFormat="1" ht="18.649999999999999" customHeight="1">
      <c r="A71" s="336" t="s">
        <v>2973</v>
      </c>
      <c r="B71" s="336"/>
      <c r="C71" s="338"/>
      <c r="D71" s="338"/>
      <c r="E71" s="338"/>
      <c r="F71" s="339"/>
      <c r="G71" s="340"/>
      <c r="H71" s="340"/>
      <c r="I71" s="340"/>
      <c r="J71" s="340"/>
      <c r="K71" s="118"/>
      <c r="L71" s="99"/>
      <c r="M71" s="99"/>
      <c r="N71" s="99"/>
      <c r="O71" s="158"/>
      <c r="P71" s="199"/>
      <c r="Q71" s="127"/>
      <c r="R71" s="127"/>
      <c r="S71" s="127"/>
      <c r="T71" s="127"/>
      <c r="U71" s="127"/>
      <c r="V71" s="127"/>
    </row>
    <row r="72" spans="1:22" s="22" customFormat="1" ht="37.5" customHeight="1">
      <c r="A72" s="676" t="str">
        <f>IF(AND($D$73&lt;&gt;"",$F$21=""),"Voir cellule F21 - Merci de saisir la date de fin du dernier exercice terminé","")</f>
        <v/>
      </c>
      <c r="B72" s="211"/>
      <c r="C72" s="99"/>
      <c r="D72" s="99"/>
      <c r="E72" s="99"/>
      <c r="F72" s="42"/>
      <c r="G72" s="676" t="str">
        <f>IF(AND($D$73&lt;&gt;"",$C$62="«Confirmer»"),"Voir cellule C62 - Merci de confirmer que vous avez joint les états financiers","")</f>
        <v/>
      </c>
      <c r="H72" s="118"/>
      <c r="I72" s="118"/>
      <c r="J72" s="118"/>
      <c r="K72" s="118"/>
      <c r="L72" s="99"/>
      <c r="M72" s="99"/>
      <c r="N72" s="99"/>
      <c r="O72" s="158"/>
      <c r="P72" s="199"/>
      <c r="Q72" s="127"/>
      <c r="R72" s="127"/>
      <c r="S72" s="127"/>
      <c r="T72" s="127"/>
      <c r="U72" s="127"/>
      <c r="V72" s="127"/>
    </row>
    <row r="73" spans="1:22" s="806" customFormat="1" ht="18" customHeight="1">
      <c r="A73" s="795"/>
      <c r="B73" s="802" t="s">
        <v>2958</v>
      </c>
      <c r="C73" s="803"/>
      <c r="D73" s="753"/>
      <c r="E73" s="804"/>
      <c r="F73" s="720"/>
      <c r="G73" s="805" t="s">
        <v>3003</v>
      </c>
      <c r="I73" s="795"/>
      <c r="J73" s="795"/>
      <c r="K73" s="795"/>
      <c r="L73" s="795"/>
      <c r="M73" s="795"/>
      <c r="N73" s="795"/>
      <c r="O73" s="795"/>
      <c r="P73" s="807"/>
      <c r="Q73" s="807"/>
      <c r="R73" s="807"/>
      <c r="S73" s="807"/>
      <c r="T73" s="807"/>
      <c r="U73" s="807"/>
      <c r="V73" s="807"/>
    </row>
    <row r="74" spans="1:22" s="158" customFormat="1" ht="21" customHeight="1">
      <c r="B74" s="212" t="str">
        <f>CONCATENATE("au nom de l'organisme ",IF(AND('Identification '!$F$11="",'Identification '!$F$15&lt;&gt;""),'Identification '!$F$15,IF('Identification '!$F$11="","",IF('Identification '!$F$13="Inscrire le nom de votre organisme dans la cellule F14",'Identification '!$F$15,'Identification '!$F$13))),".")</f>
        <v>au nom de l'organisme .</v>
      </c>
      <c r="P74" s="199"/>
      <c r="Q74" s="199"/>
      <c r="R74" s="199"/>
      <c r="S74" s="199"/>
      <c r="T74" s="199"/>
      <c r="U74" s="199"/>
      <c r="V74" s="199"/>
    </row>
    <row r="75" spans="1:22" s="158" customFormat="1" ht="18" customHeight="1">
      <c r="B75" s="213"/>
      <c r="C75" s="213"/>
      <c r="D75" s="213"/>
      <c r="E75" s="213"/>
      <c r="F75" s="213"/>
      <c r="G75" s="213"/>
      <c r="H75" s="213"/>
      <c r="I75" s="213"/>
      <c r="J75" s="213"/>
      <c r="K75" s="524"/>
      <c r="P75" s="199"/>
      <c r="Q75" s="199"/>
      <c r="R75" s="199"/>
      <c r="S75" s="199"/>
      <c r="T75" s="199"/>
      <c r="U75" s="199"/>
      <c r="V75" s="199"/>
    </row>
    <row r="76" spans="1:22" ht="39.65" customHeight="1">
      <c r="B76" s="1308" t="s">
        <v>2984</v>
      </c>
      <c r="C76" s="1308"/>
      <c r="D76" s="1308"/>
      <c r="E76" s="1308"/>
      <c r="F76" s="1308"/>
      <c r="G76" s="1308"/>
      <c r="H76" s="1308"/>
      <c r="I76" s="1308"/>
      <c r="J76" s="1308"/>
    </row>
    <row r="77" spans="1:22" s="158" customFormat="1" ht="45.65" customHeight="1">
      <c r="B77" s="1305" t="s">
        <v>1814</v>
      </c>
      <c r="C77" s="1305"/>
      <c r="D77" s="1305"/>
      <c r="E77" s="1305"/>
      <c r="F77" s="1305"/>
      <c r="G77" s="1305"/>
      <c r="H77" s="1305"/>
      <c r="I77" s="1305"/>
      <c r="J77" s="1305"/>
      <c r="K77" s="1305"/>
      <c r="P77" s="199"/>
      <c r="Q77" s="199"/>
      <c r="R77" s="199"/>
      <c r="S77" s="199"/>
      <c r="T77" s="199"/>
      <c r="U77" s="199"/>
      <c r="V77" s="199"/>
    </row>
    <row r="78" spans="1:22" s="158" customFormat="1" ht="33" customHeight="1">
      <c r="B78" s="1306" t="s">
        <v>1839</v>
      </c>
      <c r="C78" s="1306"/>
      <c r="D78" s="1306"/>
      <c r="E78" s="1306"/>
      <c r="F78" s="1306"/>
      <c r="G78" s="1306"/>
      <c r="H78" s="1306"/>
      <c r="I78" s="1306"/>
      <c r="J78" s="1306"/>
      <c r="K78" s="1306"/>
      <c r="L78" s="214"/>
      <c r="M78" s="214"/>
      <c r="P78" s="199"/>
      <c r="Q78" s="199"/>
      <c r="R78" s="199"/>
      <c r="S78" s="199"/>
      <c r="T78" s="199"/>
      <c r="U78" s="199"/>
      <c r="V78" s="199"/>
    </row>
    <row r="79" spans="1:22" s="158" customFormat="1" ht="30" customHeight="1">
      <c r="F79" s="711" t="str">
        <f>IF(AND($F$81&lt;&gt;"",$C$62="«Confirmer»"),"Voir cellule C62 - Merci de confirmer que vous avez joint les états financiers","")</f>
        <v/>
      </c>
      <c r="P79" s="199"/>
      <c r="Q79" s="199"/>
      <c r="R79" s="199"/>
      <c r="S79" s="199"/>
      <c r="T79" s="199"/>
      <c r="U79" s="199"/>
      <c r="V79" s="199"/>
    </row>
    <row r="80" spans="1:22" s="158" customFormat="1">
      <c r="D80" s="215"/>
      <c r="E80" s="215"/>
      <c r="F80" s="216"/>
      <c r="G80" s="215"/>
      <c r="H80" s="215"/>
      <c r="I80" s="215"/>
      <c r="J80" s="215"/>
      <c r="K80" s="215"/>
      <c r="L80" s="215"/>
      <c r="M80" s="215"/>
      <c r="P80" s="199"/>
      <c r="Q80" s="199"/>
      <c r="R80" s="199"/>
      <c r="S80" s="199"/>
      <c r="T80" s="199"/>
      <c r="U80" s="199"/>
      <c r="V80" s="199"/>
    </row>
    <row r="81" spans="1:22" s="158" customFormat="1" ht="24.65" customHeight="1">
      <c r="B81" s="96"/>
      <c r="C81" s="217"/>
      <c r="D81" s="148" t="s">
        <v>294</v>
      </c>
      <c r="E81" s="148"/>
      <c r="F81" s="1307"/>
      <c r="G81" s="1307"/>
      <c r="H81" s="218" t="s">
        <v>1815</v>
      </c>
      <c r="I81" s="219" t="s">
        <v>1816</v>
      </c>
      <c r="J81" s="812"/>
      <c r="K81" s="525"/>
      <c r="L81" s="220"/>
      <c r="M81" s="220"/>
      <c r="P81" s="199"/>
      <c r="Q81" s="199"/>
      <c r="R81" s="199"/>
      <c r="S81" s="199"/>
      <c r="T81" s="199"/>
      <c r="U81" s="199"/>
      <c r="V81" s="199"/>
    </row>
    <row r="82" spans="1:22" s="158" customFormat="1" ht="23.5" customHeight="1">
      <c r="C82" s="221"/>
      <c r="D82" s="148" t="s">
        <v>295</v>
      </c>
      <c r="E82" s="148"/>
      <c r="F82" s="1301"/>
      <c r="G82" s="1301"/>
      <c r="H82" s="215"/>
      <c r="I82" s="215"/>
      <c r="J82" s="215"/>
      <c r="K82" s="215"/>
      <c r="L82" s="215"/>
      <c r="M82" s="215"/>
      <c r="P82" s="199"/>
      <c r="Q82" s="199"/>
      <c r="R82" s="199"/>
      <c r="S82" s="199"/>
      <c r="T82" s="199"/>
      <c r="U82" s="199"/>
      <c r="V82" s="199"/>
    </row>
    <row r="83" spans="1:22" s="158" customFormat="1">
      <c r="D83" s="215"/>
      <c r="E83" s="215"/>
      <c r="F83" s="216"/>
      <c r="G83" s="215"/>
      <c r="H83" s="215"/>
      <c r="I83" s="215"/>
      <c r="J83" s="215"/>
      <c r="K83" s="215"/>
      <c r="L83" s="215"/>
      <c r="M83" s="215"/>
      <c r="P83" s="199"/>
      <c r="Q83" s="199"/>
      <c r="R83" s="199"/>
      <c r="S83" s="199"/>
      <c r="T83" s="199"/>
      <c r="U83" s="199"/>
      <c r="V83" s="199"/>
    </row>
    <row r="84" spans="1:22" ht="13">
      <c r="F84" s="711" t="str">
        <f>IF(AND($F$81&lt;&gt;"",$F$21=""),"Voir cellule F20 - Merci de saisir la date de fin du dernier exercice terminé","")</f>
        <v/>
      </c>
    </row>
    <row r="87" spans="1:22" ht="21.65" customHeight="1">
      <c r="A87" s="336" t="s">
        <v>2974</v>
      </c>
      <c r="B87" s="337"/>
      <c r="C87" s="337"/>
      <c r="D87" s="337"/>
      <c r="E87" s="337"/>
      <c r="F87" s="337"/>
      <c r="G87" s="337"/>
      <c r="H87" s="337"/>
      <c r="I87" s="337"/>
      <c r="J87" s="337"/>
    </row>
    <row r="89" spans="1:22" ht="22.5" customHeight="1">
      <c r="B89" s="352" t="str">
        <f>IF($F$23="Oui","Veuillez annexer le formulaire dûment rempli et signé, via Mon dossier CALQ, sous l'onglet Documents du profil de l'organisme.","")</f>
        <v/>
      </c>
    </row>
    <row r="90" spans="1:22" ht="27" customHeight="1">
      <c r="B90" s="307" t="s">
        <v>1856</v>
      </c>
      <c r="F90" s="356" t="s">
        <v>1812</v>
      </c>
    </row>
  </sheetData>
  <sheetProtection algorithmName="SHA-512" hashValue="9ORjmAZnuL4Qh5w3xYf310M2p7ZFNOCIEaBdL2zN8JMhkV8NTWm1wf17mwlKkbKwquZRH7Ed9yjRIckBkzIMQQ==" saltValue="taWHM9u1kdkGYL3Ew3zibA==" spinCount="100000" sheet="1" objects="1" formatCells="0" formatRows="0"/>
  <mergeCells count="17">
    <mergeCell ref="F82:G82"/>
    <mergeCell ref="A25:J25"/>
    <mergeCell ref="F69:K69"/>
    <mergeCell ref="F68:J68"/>
    <mergeCell ref="B77:K77"/>
    <mergeCell ref="B78:K78"/>
    <mergeCell ref="F81:G81"/>
    <mergeCell ref="B76:J76"/>
    <mergeCell ref="A15:D15"/>
    <mergeCell ref="A13:D13"/>
    <mergeCell ref="A9:J9"/>
    <mergeCell ref="A2:K2"/>
    <mergeCell ref="A31:J31"/>
    <mergeCell ref="H23:K23"/>
    <mergeCell ref="A3:K3"/>
    <mergeCell ref="A27:D27"/>
    <mergeCell ref="A4:K4"/>
  </mergeCells>
  <conditionalFormatting sqref="A25 K25 B39:B40 D39:E41 A42:E44 A48:B52 D48:E52 B53:E56">
    <cfRule type="expression" dxfId="55" priority="53">
      <formula>#REF!=""</formula>
    </cfRule>
  </conditionalFormatting>
  <conditionalFormatting sqref="A72">
    <cfRule type="containsText" dxfId="54" priority="3" operator="containsText" text="mer">
      <formula>NOT(ISERROR(SEARCH("mer",A72)))</formula>
    </cfRule>
  </conditionalFormatting>
  <conditionalFormatting sqref="A30:E30 A31 A32:E32 A33 C33:E33 A34:E37 A38:A40 C38:E40 A41:B41 B45:E47 A57:E58 H58:L58 H60">
    <cfRule type="expression" dxfId="53" priority="55">
      <formula>#REF!=""</formula>
    </cfRule>
  </conditionalFormatting>
  <conditionalFormatting sqref="C62">
    <cfRule type="expression" dxfId="52" priority="48">
      <formula>$K$90="Oui"</formula>
    </cfRule>
    <cfRule type="expression" dxfId="51" priority="49">
      <formula>$K$87="Oui"</formula>
    </cfRule>
  </conditionalFormatting>
  <conditionalFormatting sqref="C65">
    <cfRule type="expression" dxfId="50" priority="44">
      <formula>$K$90="Oui"</formula>
    </cfRule>
    <cfRule type="expression" dxfId="49" priority="45">
      <formula>$K$87="Oui"</formula>
    </cfRule>
  </conditionalFormatting>
  <conditionalFormatting sqref="C68">
    <cfRule type="expression" dxfId="48" priority="46">
      <formula>$K$90="Oui"</formula>
    </cfRule>
    <cfRule type="expression" dxfId="47" priority="47">
      <formula>$K$87="Oui"</formula>
    </cfRule>
  </conditionalFormatting>
  <conditionalFormatting sqref="F11">
    <cfRule type="expression" dxfId="46" priority="13">
      <formula>AND($F$11="",$F$15&lt;&gt;"")</formula>
    </cfRule>
    <cfRule type="expression" dxfId="45" priority="56">
      <formula>IF(#REF!&lt;&gt;"",$F$11="")</formula>
    </cfRule>
  </conditionalFormatting>
  <conditionalFormatting sqref="F21">
    <cfRule type="expression" dxfId="44" priority="207">
      <formula>AND($D$73&lt;&gt;"",$F$21="")</formula>
    </cfRule>
    <cfRule type="expression" dxfId="43" priority="208">
      <formula>AND($F$81&lt;&gt;"",$F$21="")</formula>
    </cfRule>
  </conditionalFormatting>
  <conditionalFormatting sqref="F23">
    <cfRule type="expression" dxfId="42" priority="42">
      <formula>$K$90="Oui"</formula>
    </cfRule>
    <cfRule type="expression" dxfId="41" priority="43">
      <formula>$K$87="Oui"</formula>
    </cfRule>
  </conditionalFormatting>
  <conditionalFormatting sqref="F79">
    <cfRule type="containsText" dxfId="40" priority="10" operator="containsText" text="mer">
      <formula>NOT(ISERROR(SEARCH("mer",F79)))</formula>
    </cfRule>
  </conditionalFormatting>
  <conditionalFormatting sqref="F84">
    <cfRule type="containsText" dxfId="39" priority="9" operator="containsText" text="mer">
      <formula>NOT(ISERROR(SEARCH("mer",F84)))</formula>
    </cfRule>
  </conditionalFormatting>
  <conditionalFormatting sqref="F68:K69">
    <cfRule type="expression" dxfId="38" priority="17">
      <formula>$C$68="N/A"</formula>
    </cfRule>
  </conditionalFormatting>
  <conditionalFormatting sqref="G72">
    <cfRule type="containsText" dxfId="37" priority="2" operator="containsText" text="mer">
      <formula>NOT(ISERROR(SEARCH("mer",G72)))</formula>
    </cfRule>
  </conditionalFormatting>
  <conditionalFormatting sqref="H11">
    <cfRule type="containsText" dxfId="36" priority="4" operator="containsText" text="veui">
      <formula>NOT(ISERROR(SEARCH("veui",H11)))</formula>
    </cfRule>
  </conditionalFormatting>
  <conditionalFormatting sqref="H35:H36">
    <cfRule type="iconSet" priority="40">
      <iconSet iconSet="3Symbols2">
        <cfvo type="percent" val="0"/>
        <cfvo type="num" val="0"/>
        <cfvo type="num" val="0"/>
      </iconSet>
    </cfRule>
  </conditionalFormatting>
  <conditionalFormatting sqref="H23:K23">
    <cfRule type="containsText" dxfId="35" priority="19" operator="containsText" text="Nouveau">
      <formula>NOT(ISERROR(SEARCH("Nouveau",H23)))</formula>
    </cfRule>
  </conditionalFormatting>
  <conditionalFormatting sqref="I34:I36">
    <cfRule type="iconSet" priority="37">
      <iconSet iconSet="3Symbols2" showValue="0">
        <cfvo type="percent" val="0"/>
        <cfvo type="num" val="0"/>
        <cfvo type="num" val="1"/>
      </iconSet>
    </cfRule>
  </conditionalFormatting>
  <conditionalFormatting sqref="I39:I41">
    <cfRule type="iconSet" priority="163">
      <iconSet iconSet="3Symbols2" showValue="0">
        <cfvo type="percent" val="0"/>
        <cfvo type="num" val="0"/>
        <cfvo type="num" val="1"/>
      </iconSet>
    </cfRule>
  </conditionalFormatting>
  <conditionalFormatting sqref="I45:I47">
    <cfRule type="iconSet" priority="15">
      <iconSet iconSet="3Symbols2" showValue="0">
        <cfvo type="percent" val="0"/>
        <cfvo type="num" val="0"/>
        <cfvo type="num" val="1"/>
      </iconSet>
    </cfRule>
  </conditionalFormatting>
  <conditionalFormatting sqref="I49:I52">
    <cfRule type="iconSet" priority="28">
      <iconSet iconSet="3Symbols2" showValue="0">
        <cfvo type="percent" val="0"/>
        <cfvo type="num" val="0"/>
        <cfvo type="num" val="1"/>
      </iconSet>
    </cfRule>
  </conditionalFormatting>
  <conditionalFormatting sqref="I54:I55">
    <cfRule type="iconSet" priority="14">
      <iconSet iconSet="3Symbols2" showValue="0">
        <cfvo type="percent" val="0"/>
        <cfvo type="num" val="0"/>
        <cfvo type="num" val="1"/>
      </iconSet>
    </cfRule>
  </conditionalFormatting>
  <conditionalFormatting sqref="K11">
    <cfRule type="expression" dxfId="34" priority="24">
      <formula>IF(#REF!&lt;&gt;"",$F$11="")</formula>
    </cfRule>
  </conditionalFormatting>
  <conditionalFormatting sqref="K60">
    <cfRule type="expression" dxfId="33" priority="32">
      <formula>#REF!=""</formula>
    </cfRule>
  </conditionalFormatting>
  <conditionalFormatting sqref="K62:K63">
    <cfRule type="expression" dxfId="32" priority="30">
      <formula>#REF!=""</formula>
    </cfRule>
  </conditionalFormatting>
  <dataValidations count="3">
    <dataValidation type="list" allowBlank="1" showInputMessage="1" showErrorMessage="1" sqref="H27 C62 F23" xr:uid="{6B68F5B0-B3C6-46DF-BA44-51C5185C7763}">
      <formula1>"«Confirmer»,Oui,Non"</formula1>
    </dataValidation>
    <dataValidation type="list" allowBlank="1" showInputMessage="1" showErrorMessage="1" sqref="C65" xr:uid="{1D1BEDD4-5DDC-4DDE-AF5B-9E449854C0A0}">
      <formula1>"«Confirmer»,Oui,Non,N/A"</formula1>
    </dataValidation>
    <dataValidation type="list" allowBlank="1" showInputMessage="1" showErrorMessage="1" sqref="C68" xr:uid="{39F2B73B-8F9F-4B66-8416-C8C257B3EAA4}">
      <formula1>"«Confirmer»,Oui,N/A"</formula1>
    </dataValidation>
  </dataValidations>
  <hyperlinks>
    <hyperlink ref="A33" location="Gouvernance!A1" display="Gouvernance" xr:uid="{D57A5589-2F99-4029-8D24-9E79E8426385}"/>
    <hyperlink ref="F90" location="'Directives d''envoi'!A1" display="Directives d'envoi" xr:uid="{C0CFA6AC-11DD-4728-A7DB-90A155252A6E}"/>
    <hyperlink ref="A48:F48" location="'Section 14a'!A1" display="Section 14a - Sommaire des revenus et dépenses" xr:uid="{6BDC8C72-736D-4EBA-8178-3572BD7CA52B}"/>
    <hyperlink ref="A38" location="'Statistiques d''emploi'!A1" display="Statistiques d'emploi" xr:uid="{FFA8BBCD-E8C6-43C2-8042-AD93E3D5FCDA}"/>
    <hyperlink ref="B45:D45" location="'Section 10a Bilan_Diffusion'!A1" display="Section 10a - Bilan de diffusion" xr:uid="{014823F3-DF25-440C-8D9A-B155CC15E1F5}"/>
    <hyperlink ref="B46:D46" location="'Section 10a Plan_Diffusion'!A1" display="Section10b - Plan de diffusion" xr:uid="{B71D3D94-A038-475E-918C-EA330893ED49}"/>
    <hyperlink ref="B46" location="'Section 10a Plan_Diffusion'!A1" display="Section10a - Plan de diffusion" xr:uid="{C2FAA0E8-A209-4AFF-936D-9C9DA9F58BD8}"/>
    <hyperlink ref="A53:C53" location="'Projets spéciaux'!A1" display="Projets spéciaux" xr:uid="{15A02B44-F2CA-4A0B-8C99-F8AADE4D716B}"/>
    <hyperlink ref="B76:J76" r:id="rId1" display="Je confirme que les documents fournis au Conseil ne contiennent pas de renseignements personnels, comme entendu par la Loi sur l’accès aux documents des organismes publics et sur la protection des renseignements personnels. Dans le cas contraire, je déclare avoir obtenu tous les consentements valides requis en vertu de toutes lois applicables pour collecter, utiliser et communiquer ces renseignements personnels." xr:uid="{FF33542E-546B-4C17-BD1A-6AAFE91FB44C}"/>
    <hyperlink ref="A53" location="'Projets spéciaux'!A1" display="Projets spéciaux s'il y a lieu" xr:uid="{B7251BED-FC31-45B8-873F-A284E73B8F4C}"/>
    <hyperlink ref="A3:G3" r:id="rId2" location="x3700ce15e92646bfae86879301831555" display="Pour accéder à la version en ligne d’Excel, vous devez vous créer un compte Microsoft en cliquant ICI." xr:uid="{3B205B89-ED7C-4D88-A241-B9C815F25F93}"/>
  </hyperlinks>
  <pageMargins left="0.5" right="0.5" top="0.75" bottom="0.5" header="0.31496062992126" footer="0.31496062992126"/>
  <pageSetup scale="41"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552961" r:id="rId6" name="Check Box 1">
              <controlPr defaultSize="0" autoFill="0" autoLine="0" autoPict="0">
                <anchor moveWithCells="1">
                  <from>
                    <xdr:col>3</xdr:col>
                    <xdr:colOff>0</xdr:colOff>
                    <xdr:row>21</xdr:row>
                    <xdr:rowOff>0</xdr:rowOff>
                  </from>
                  <to>
                    <xdr:col>3</xdr:col>
                    <xdr:colOff>0</xdr:colOff>
                    <xdr:row>22</xdr:row>
                    <xdr:rowOff>127000</xdr:rowOff>
                  </to>
                </anchor>
              </controlPr>
            </control>
          </mc:Choice>
        </mc:AlternateContent>
        <mc:AlternateContent xmlns:mc="http://schemas.openxmlformats.org/markup-compatibility/2006">
          <mc:Choice Requires="x14">
            <control shapeId="552962" r:id="rId7" name="Check Box 2">
              <controlPr defaultSize="0" autoFill="0" autoLine="0" autoPict="0">
                <anchor moveWithCells="1">
                  <from>
                    <xdr:col>3</xdr:col>
                    <xdr:colOff>0</xdr:colOff>
                    <xdr:row>21</xdr:row>
                    <xdr:rowOff>0</xdr:rowOff>
                  </from>
                  <to>
                    <xdr:col>3</xdr:col>
                    <xdr:colOff>0</xdr:colOff>
                    <xdr:row>22</xdr:row>
                    <xdr:rowOff>127000</xdr:rowOff>
                  </to>
                </anchor>
              </controlPr>
            </control>
          </mc:Choice>
        </mc:AlternateContent>
        <mc:AlternateContent xmlns:mc="http://schemas.openxmlformats.org/markup-compatibility/2006">
          <mc:Choice Requires="x14">
            <control shapeId="552963" r:id="rId8" name="Check Box 3">
              <controlPr defaultSize="0" autoFill="0" autoLine="0" autoPict="0">
                <anchor moveWithCells="1">
                  <from>
                    <xdr:col>3</xdr:col>
                    <xdr:colOff>0</xdr:colOff>
                    <xdr:row>21</xdr:row>
                    <xdr:rowOff>0</xdr:rowOff>
                  </from>
                  <to>
                    <xdr:col>3</xdr:col>
                    <xdr:colOff>0</xdr:colOff>
                    <xdr:row>22</xdr:row>
                    <xdr:rowOff>127000</xdr:rowOff>
                  </to>
                </anchor>
              </controlPr>
            </control>
          </mc:Choice>
        </mc:AlternateContent>
        <mc:AlternateContent xmlns:mc="http://schemas.openxmlformats.org/markup-compatibility/2006">
          <mc:Choice Requires="x14">
            <control shapeId="552964" r:id="rId9" name="Check Box 4">
              <controlPr defaultSize="0" autoFill="0" autoLine="0" autoPict="0">
                <anchor moveWithCells="1">
                  <from>
                    <xdr:col>3</xdr:col>
                    <xdr:colOff>0</xdr:colOff>
                    <xdr:row>21</xdr:row>
                    <xdr:rowOff>0</xdr:rowOff>
                  </from>
                  <to>
                    <xdr:col>3</xdr:col>
                    <xdr:colOff>0</xdr:colOff>
                    <xdr:row>22</xdr:row>
                    <xdr:rowOff>50800</xdr:rowOff>
                  </to>
                </anchor>
              </controlPr>
            </control>
          </mc:Choice>
        </mc:AlternateContent>
        <mc:AlternateContent xmlns:mc="http://schemas.openxmlformats.org/markup-compatibility/2006">
          <mc:Choice Requires="x14">
            <control shapeId="552965" r:id="rId10" name="Check Box 5">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66" r:id="rId11" name="Check Box 6">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67" r:id="rId12" name="Check Box 7">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68" r:id="rId13" name="Check Box 8">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69" r:id="rId14" name="Check Box 9">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0" r:id="rId15" name="Check Box 10">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1" r:id="rId16" name="Check Box 11">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2" r:id="rId17" name="Check Box 12">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3" r:id="rId18" name="Check Box 13">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4" r:id="rId19" name="Check Box 14">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5" r:id="rId20" name="Check Box 15">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6" r:id="rId21" name="Check Box 16">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7" r:id="rId22" name="Check Box 17">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8" r:id="rId23" name="Check Box 18">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9" r:id="rId24" name="Check Box 19">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80" r:id="rId25" name="Check Box 20">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81" r:id="rId26" name="Check Box 21">
              <controlPr defaultSize="0" autoFill="0" autoLine="0" autoPict="0">
                <anchor moveWithCells="1">
                  <from>
                    <xdr:col>3</xdr:col>
                    <xdr:colOff>0</xdr:colOff>
                    <xdr:row>21</xdr:row>
                    <xdr:rowOff>0</xdr:rowOff>
                  </from>
                  <to>
                    <xdr:col>3</xdr:col>
                    <xdr:colOff>0</xdr:colOff>
                    <xdr:row>22</xdr:row>
                    <xdr:rowOff>127000</xdr:rowOff>
                  </to>
                </anchor>
              </controlPr>
            </control>
          </mc:Choice>
        </mc:AlternateContent>
        <mc:AlternateContent xmlns:mc="http://schemas.openxmlformats.org/markup-compatibility/2006">
          <mc:Choice Requires="x14">
            <control shapeId="552982" r:id="rId27" name="Check Box 22">
              <controlPr defaultSize="0" autoFill="0" autoLine="0" autoPict="0">
                <anchor moveWithCells="1">
                  <from>
                    <xdr:col>3</xdr:col>
                    <xdr:colOff>0</xdr:colOff>
                    <xdr:row>21</xdr:row>
                    <xdr:rowOff>0</xdr:rowOff>
                  </from>
                  <to>
                    <xdr:col>3</xdr:col>
                    <xdr:colOff>0</xdr:colOff>
                    <xdr:row>22</xdr:row>
                    <xdr:rowOff>127000</xdr:rowOff>
                  </to>
                </anchor>
              </controlPr>
            </control>
          </mc:Choice>
        </mc:AlternateContent>
        <mc:AlternateContent xmlns:mc="http://schemas.openxmlformats.org/markup-compatibility/2006">
          <mc:Choice Requires="x14">
            <control shapeId="552983" r:id="rId28" name="Check Box 23">
              <controlPr defaultSize="0" autoFill="0" autoLine="0" autoPict="0">
                <anchor moveWithCells="1">
                  <from>
                    <xdr:col>3</xdr:col>
                    <xdr:colOff>0</xdr:colOff>
                    <xdr:row>21</xdr:row>
                    <xdr:rowOff>0</xdr:rowOff>
                  </from>
                  <to>
                    <xdr:col>3</xdr:col>
                    <xdr:colOff>0</xdr:colOff>
                    <xdr:row>22</xdr:row>
                    <xdr:rowOff>127000</xdr:rowOff>
                  </to>
                </anchor>
              </controlPr>
            </control>
          </mc:Choice>
        </mc:AlternateContent>
        <mc:AlternateContent xmlns:mc="http://schemas.openxmlformats.org/markup-compatibility/2006">
          <mc:Choice Requires="x14">
            <control shapeId="552984" r:id="rId29" name="Check Box 24">
              <controlPr defaultSize="0" autoFill="0" autoLine="0" autoPict="0">
                <anchor moveWithCells="1">
                  <from>
                    <xdr:col>3</xdr:col>
                    <xdr:colOff>0</xdr:colOff>
                    <xdr:row>21</xdr:row>
                    <xdr:rowOff>0</xdr:rowOff>
                  </from>
                  <to>
                    <xdr:col>3</xdr:col>
                    <xdr:colOff>0</xdr:colOff>
                    <xdr:row>22</xdr:row>
                    <xdr:rowOff>50800</xdr:rowOff>
                  </to>
                </anchor>
              </controlPr>
            </control>
          </mc:Choice>
        </mc:AlternateContent>
        <mc:AlternateContent xmlns:mc="http://schemas.openxmlformats.org/markup-compatibility/2006">
          <mc:Choice Requires="x14">
            <control shapeId="552985" r:id="rId30" name="Check Box 25">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86" r:id="rId31" name="Check Box 26">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87" r:id="rId32" name="Check Box 27">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88" r:id="rId33" name="Check Box 28">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89" r:id="rId34" name="Check Box 29">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0" r:id="rId35" name="Check Box 30">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1" r:id="rId36" name="Check Box 31">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2" r:id="rId37" name="Check Box 32">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3" r:id="rId38" name="Check Box 33">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4" r:id="rId39" name="Check Box 34">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5" r:id="rId40" name="Check Box 35">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6" r:id="rId41" name="Check Box 36">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7" r:id="rId42" name="Check Box 37">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8" r:id="rId43" name="Check Box 38">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9" r:id="rId44" name="Check Box 39">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3000" r:id="rId45" name="Check Box 40">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3001" r:id="rId46" name="Check Box 41">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02" r:id="rId47" name="Check Box 42">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03" r:id="rId48" name="Check Box 43">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04" r:id="rId49" name="Check Box 44">
              <controlPr defaultSize="0" autoFill="0" autoLine="0" autoPict="0">
                <anchor moveWithCells="1">
                  <from>
                    <xdr:col>4</xdr:col>
                    <xdr:colOff>0</xdr:colOff>
                    <xdr:row>21</xdr:row>
                    <xdr:rowOff>0</xdr:rowOff>
                  </from>
                  <to>
                    <xdr:col>5</xdr:col>
                    <xdr:colOff>0</xdr:colOff>
                    <xdr:row>22</xdr:row>
                    <xdr:rowOff>50800</xdr:rowOff>
                  </to>
                </anchor>
              </controlPr>
            </control>
          </mc:Choice>
        </mc:AlternateContent>
        <mc:AlternateContent xmlns:mc="http://schemas.openxmlformats.org/markup-compatibility/2006">
          <mc:Choice Requires="x14">
            <control shapeId="553005" r:id="rId50" name="Check Box 4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06" r:id="rId51" name="Check Box 4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07" r:id="rId52" name="Check Box 4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08" r:id="rId53" name="Check Box 4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09" r:id="rId54" name="Check Box 4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0" r:id="rId55" name="Check Box 50">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1" r:id="rId56" name="Check Box 51">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2" r:id="rId57" name="Check Box 52">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3" r:id="rId58" name="Check Box 53">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4" r:id="rId59" name="Check Box 54">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5" r:id="rId60" name="Check Box 5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6" r:id="rId61" name="Check Box 5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7" r:id="rId62" name="Check Box 5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8" r:id="rId63" name="Check Box 5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9" r:id="rId64" name="Check Box 5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20" r:id="rId65" name="Check Box 60">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21" r:id="rId66" name="Check Box 61">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22" r:id="rId67" name="Check Box 62">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23" r:id="rId68" name="Check Box 63">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24" r:id="rId69" name="Check Box 64">
              <controlPr defaultSize="0" autoFill="0" autoLine="0" autoPict="0">
                <anchor moveWithCells="1">
                  <from>
                    <xdr:col>4</xdr:col>
                    <xdr:colOff>0</xdr:colOff>
                    <xdr:row>21</xdr:row>
                    <xdr:rowOff>0</xdr:rowOff>
                  </from>
                  <to>
                    <xdr:col>5</xdr:col>
                    <xdr:colOff>0</xdr:colOff>
                    <xdr:row>22</xdr:row>
                    <xdr:rowOff>50800</xdr:rowOff>
                  </to>
                </anchor>
              </controlPr>
            </control>
          </mc:Choice>
        </mc:AlternateContent>
        <mc:AlternateContent xmlns:mc="http://schemas.openxmlformats.org/markup-compatibility/2006">
          <mc:Choice Requires="x14">
            <control shapeId="553025" r:id="rId70" name="Check Box 6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26" r:id="rId71" name="Check Box 6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27" r:id="rId72" name="Check Box 6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28" r:id="rId73" name="Check Box 6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29" r:id="rId74" name="Check Box 6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30" r:id="rId75" name="Check Box 70">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31" r:id="rId76" name="Check Box 71">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32" r:id="rId77" name="Check Box 72">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33" r:id="rId78" name="Check Box 73">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34" r:id="rId79" name="Check Box 74">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35" r:id="rId80" name="Check Box 7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36" r:id="rId81" name="Check Box 7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37" r:id="rId82" name="Check Box 7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38" r:id="rId83" name="Check Box 78">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39" r:id="rId84" name="Check Box 7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40" r:id="rId85" name="Check Box 80">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41" r:id="rId86" name="Check Box 81">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42" r:id="rId87" name="Check Box 82">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43" r:id="rId88" name="Check Box 83">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44" r:id="rId89" name="Check Box 84">
              <controlPr defaultSize="0" autoFill="0" autoLine="0" autoPict="0">
                <anchor moveWithCells="1">
                  <from>
                    <xdr:col>4</xdr:col>
                    <xdr:colOff>0</xdr:colOff>
                    <xdr:row>21</xdr:row>
                    <xdr:rowOff>0</xdr:rowOff>
                  </from>
                  <to>
                    <xdr:col>5</xdr:col>
                    <xdr:colOff>0</xdr:colOff>
                    <xdr:row>22</xdr:row>
                    <xdr:rowOff>50800</xdr:rowOff>
                  </to>
                </anchor>
              </controlPr>
            </control>
          </mc:Choice>
        </mc:AlternateContent>
        <mc:AlternateContent xmlns:mc="http://schemas.openxmlformats.org/markup-compatibility/2006">
          <mc:Choice Requires="x14">
            <control shapeId="553045" r:id="rId90" name="Check Box 8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46" r:id="rId91" name="Check Box 8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47" r:id="rId92" name="Check Box 8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48" r:id="rId93" name="Check Box 8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49" r:id="rId94" name="Check Box 8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0" r:id="rId95" name="Check Box 90">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1" r:id="rId96" name="Check Box 91">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2" r:id="rId97" name="Check Box 92">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3" r:id="rId98" name="Check Box 93">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4" r:id="rId99" name="Check Box 94">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5" r:id="rId100" name="Check Box 9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6" r:id="rId101" name="Check Box 9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7" r:id="rId102" name="Check Box 9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8" r:id="rId103" name="Check Box 9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9" r:id="rId104" name="Check Box 9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60" r:id="rId105" name="Check Box 100">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61" r:id="rId106" name="Check Box 101">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62" r:id="rId107" name="Check Box 102">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63" r:id="rId108" name="Check Box 103">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64" r:id="rId109" name="Check Box 104">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65" r:id="rId110" name="Check Box 105">
              <controlPr defaultSize="0" autoFill="0" autoLine="0" autoPict="0">
                <anchor moveWithCells="1">
                  <from>
                    <xdr:col>4</xdr:col>
                    <xdr:colOff>0</xdr:colOff>
                    <xdr:row>21</xdr:row>
                    <xdr:rowOff>0</xdr:rowOff>
                  </from>
                  <to>
                    <xdr:col>5</xdr:col>
                    <xdr:colOff>0</xdr:colOff>
                    <xdr:row>22</xdr:row>
                    <xdr:rowOff>50800</xdr:rowOff>
                  </to>
                </anchor>
              </controlPr>
            </control>
          </mc:Choice>
        </mc:AlternateContent>
        <mc:AlternateContent xmlns:mc="http://schemas.openxmlformats.org/markup-compatibility/2006">
          <mc:Choice Requires="x14">
            <control shapeId="553066" r:id="rId111" name="Check Box 106">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67" r:id="rId112" name="Check Box 107">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68" r:id="rId113" name="Check Box 108">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69" r:id="rId114" name="Check Box 109">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70" r:id="rId115" name="Check Box 110">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71" r:id="rId116" name="Check Box 111">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72" r:id="rId117" name="Check Box 112">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73" r:id="rId118" name="Check Box 113">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74" r:id="rId119" name="Check Box 114">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75" r:id="rId120" name="Check Box 11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76" r:id="rId121" name="Check Box 116">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77" r:id="rId122" name="Check Box 117">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78" r:id="rId123" name="Check Box 118">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79" r:id="rId124" name="Check Box 11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80" r:id="rId125" name="Check Box 120">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81" r:id="rId126" name="Check Box 121">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82" r:id="rId127" name="Check Box 122">
              <controlPr defaultSize="0" autoFill="0" autoLine="0" autoPict="0">
                <anchor moveWithCells="1">
                  <from>
                    <xdr:col>4</xdr:col>
                    <xdr:colOff>0</xdr:colOff>
                    <xdr:row>21</xdr:row>
                    <xdr:rowOff>0</xdr:rowOff>
                  </from>
                  <to>
                    <xdr:col>5</xdr:col>
                    <xdr:colOff>0</xdr:colOff>
                    <xdr:row>22</xdr:row>
                    <xdr:rowOff>50800</xdr:rowOff>
                  </to>
                </anchor>
              </controlPr>
            </control>
          </mc:Choice>
        </mc:AlternateContent>
        <mc:AlternateContent xmlns:mc="http://schemas.openxmlformats.org/markup-compatibility/2006">
          <mc:Choice Requires="x14">
            <control shapeId="553083" r:id="rId128" name="Check Box 123">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84" r:id="rId129" name="Check Box 124">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85" r:id="rId130" name="Check Box 12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86" r:id="rId131" name="Check Box 12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87" r:id="rId132" name="Check Box 12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88" r:id="rId133" name="Check Box 12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89" r:id="rId134" name="Check Box 12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0" r:id="rId135" name="Check Box 130">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1" r:id="rId136" name="Check Box 131">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2" r:id="rId137" name="Check Box 132">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3" r:id="rId138" name="Check Box 133">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4" r:id="rId139" name="Check Box 134">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5" r:id="rId140" name="Check Box 13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6" r:id="rId141" name="Check Box 13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7" r:id="rId142" name="Check Box 13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8" r:id="rId143" name="Check Box 13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9" r:id="rId144" name="Check Box 139">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100" r:id="rId145" name="Check Box 140">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101" r:id="rId146" name="Check Box 141">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102" r:id="rId147" name="Check Box 142">
              <controlPr defaultSize="0" autoFill="0" autoLine="0" autoPict="0">
                <anchor moveWithCells="1">
                  <from>
                    <xdr:col>4</xdr:col>
                    <xdr:colOff>0</xdr:colOff>
                    <xdr:row>21</xdr:row>
                    <xdr:rowOff>0</xdr:rowOff>
                  </from>
                  <to>
                    <xdr:col>5</xdr:col>
                    <xdr:colOff>0</xdr:colOff>
                    <xdr:row>22</xdr:row>
                    <xdr:rowOff>50800</xdr:rowOff>
                  </to>
                </anchor>
              </controlPr>
            </control>
          </mc:Choice>
        </mc:AlternateContent>
        <mc:AlternateContent xmlns:mc="http://schemas.openxmlformats.org/markup-compatibility/2006">
          <mc:Choice Requires="x14">
            <control shapeId="553103" r:id="rId148" name="Check Box 143">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04" r:id="rId149" name="Check Box 144">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05" r:id="rId150" name="Check Box 14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06" r:id="rId151" name="Check Box 14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07" r:id="rId152" name="Check Box 14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08" r:id="rId153" name="Check Box 14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09" r:id="rId154" name="Check Box 14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0" r:id="rId155" name="Check Box 150">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1" r:id="rId156" name="Check Box 151">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2" r:id="rId157" name="Check Box 152">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3" r:id="rId158" name="Check Box 153">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4" r:id="rId159" name="Check Box 154">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5" r:id="rId160" name="Check Box 15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6" r:id="rId161" name="Check Box 15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7" r:id="rId162" name="Check Box 15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8" r:id="rId163" name="Check Box 15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9" r:id="rId164" name="Check Box 159">
              <controlPr defaultSize="0" autoFill="0" autoLine="0" autoPict="0">
                <anchor moveWithCells="1">
                  <from>
                    <xdr:col>4</xdr:col>
                    <xdr:colOff>0</xdr:colOff>
                    <xdr:row>21</xdr:row>
                    <xdr:rowOff>0</xdr:rowOff>
                  </from>
                  <to>
                    <xdr:col>5</xdr:col>
                    <xdr:colOff>0</xdr:colOff>
                    <xdr:row>22</xdr:row>
                    <xdr:rowOff>50800</xdr:rowOff>
                  </to>
                </anchor>
              </controlPr>
            </control>
          </mc:Choice>
        </mc:AlternateContent>
        <mc:AlternateContent xmlns:mc="http://schemas.openxmlformats.org/markup-compatibility/2006">
          <mc:Choice Requires="x14">
            <control shapeId="553120" r:id="rId165" name="Check Box 160">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21" r:id="rId166" name="Check Box 161">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22" r:id="rId167" name="Check Box 162">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23" r:id="rId168" name="Check Box 163">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24" r:id="rId169" name="Check Box 164">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25" r:id="rId170" name="Check Box 16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26" r:id="rId171" name="Check Box 16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27" r:id="rId172" name="Check Box 16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28" r:id="rId173" name="Check Box 16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29" r:id="rId174" name="Check Box 16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30" r:id="rId175" name="Check Box 170">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31" r:id="rId176" name="Check Box 171">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32" r:id="rId177" name="Check Box 172">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33" r:id="rId178" name="Check Box 173">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34" r:id="rId179" name="Check Box 174">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35" r:id="rId180" name="Check Box 17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2CCAC-0CA1-4295-AE79-92985BC196F5}">
  <sheetPr>
    <tabColor rgb="FF92D050"/>
  </sheetPr>
  <dimension ref="A1:AC155"/>
  <sheetViews>
    <sheetView showGridLines="0" showWhiteSpace="0" zoomScale="90" zoomScaleNormal="90" workbookViewId="0">
      <selection activeCell="H10" sqref="H10"/>
    </sheetView>
  </sheetViews>
  <sheetFormatPr baseColWidth="10" defaultColWidth="11.453125" defaultRowHeight="12.5"/>
  <cols>
    <col min="1" max="1" width="4" style="48" customWidth="1"/>
    <col min="2" max="2" width="26.453125" style="48" customWidth="1"/>
    <col min="3" max="3" width="1.453125" style="48" customWidth="1"/>
    <col min="4" max="4" width="21.453125" style="48" customWidth="1"/>
    <col min="5" max="5" width="2.26953125" style="48" customWidth="1"/>
    <col min="6" max="6" width="19.1796875" style="48" customWidth="1"/>
    <col min="7" max="7" width="1.54296875" style="48" customWidth="1"/>
    <col min="8" max="8" width="19.1796875" style="48" customWidth="1"/>
    <col min="9" max="9" width="2.453125" style="48" customWidth="1"/>
    <col min="10" max="10" width="9.453125" style="48" customWidth="1"/>
    <col min="11" max="11" width="2.54296875" style="48" customWidth="1"/>
    <col min="12" max="12" width="9.1796875" style="48" customWidth="1"/>
    <col min="13" max="13" width="2.81640625" style="48" customWidth="1"/>
    <col min="14" max="14" width="12.26953125" style="48" customWidth="1"/>
    <col min="15" max="15" width="2" style="48" customWidth="1"/>
    <col min="16" max="16" width="24.453125" style="48" customWidth="1"/>
    <col min="17" max="17" width="2.54296875" style="48" customWidth="1"/>
    <col min="18" max="18" width="4.26953125" style="48" customWidth="1"/>
    <col min="19" max="16384" width="11.453125" style="48"/>
  </cols>
  <sheetData>
    <row r="1" spans="1:17" ht="23.15" customHeight="1">
      <c r="A1" s="699" t="str">
        <f>CONCATENATE("Gouvernance ",'Identification '!D7)</f>
        <v>Gouvernance 2025-2026</v>
      </c>
      <c r="B1" s="700"/>
      <c r="C1" s="701"/>
      <c r="D1" s="701"/>
      <c r="E1" s="701"/>
      <c r="P1" s="158"/>
      <c r="Q1" s="158"/>
    </row>
    <row r="2" spans="1:17" ht="14.15" customHeight="1">
      <c r="A2" s="222"/>
      <c r="B2" s="223"/>
      <c r="P2" s="158"/>
      <c r="Q2" s="158"/>
    </row>
    <row r="3" spans="1:17" ht="18.649999999999999" customHeight="1">
      <c r="B3" s="16" t="s">
        <v>103</v>
      </c>
      <c r="C3" s="536" t="s">
        <v>3021</v>
      </c>
      <c r="D3" s="536" t="str">
        <f>IF(AND('Identification '!$F$11="",'Identification '!$F$15&lt;&gt;""),'Identification '!$F$15,IF('Identification '!$F$11="","",IF('Identification '!$F$13="Inscrire le nom de votre organisme dans la cellule F15",'Identification '!$F$15,'Identification '!$F$13)))</f>
        <v/>
      </c>
      <c r="E3" s="536"/>
      <c r="F3" s="536"/>
      <c r="G3" s="536"/>
      <c r="H3" s="536"/>
      <c r="I3" s="536"/>
      <c r="J3" s="536"/>
      <c r="K3" s="536"/>
      <c r="L3" s="536"/>
      <c r="M3" s="536"/>
      <c r="N3" s="224"/>
      <c r="O3" s="224"/>
    </row>
    <row r="4" spans="1:17" ht="18.649999999999999" customHeight="1">
      <c r="A4" s="225"/>
    </row>
    <row r="5" spans="1:17" ht="25" customHeight="1">
      <c r="A5" s="225"/>
      <c r="F5" s="150"/>
    </row>
    <row r="6" spans="1:17" s="226" customFormat="1" ht="18" customHeight="1">
      <c r="A6" s="551" t="s">
        <v>183</v>
      </c>
      <c r="B6" s="552" t="s">
        <v>2976</v>
      </c>
      <c r="C6" s="553"/>
      <c r="D6" s="553"/>
      <c r="E6" s="553"/>
      <c r="F6" s="574"/>
      <c r="G6" s="575"/>
      <c r="H6" s="576"/>
      <c r="I6" s="576"/>
      <c r="J6" s="576"/>
      <c r="K6" s="576"/>
      <c r="L6" s="576"/>
      <c r="M6" s="576"/>
      <c r="N6" s="576"/>
    </row>
    <row r="7" spans="1:17" ht="12" customHeight="1">
      <c r="A7" s="326"/>
      <c r="B7" s="88"/>
      <c r="C7" s="327"/>
      <c r="D7" s="44"/>
      <c r="E7" s="44"/>
      <c r="F7" s="227"/>
      <c r="G7" s="44"/>
      <c r="H7" s="44"/>
      <c r="I7" s="44"/>
      <c r="J7" s="44"/>
      <c r="K7" s="44"/>
      <c r="L7" s="44"/>
      <c r="M7" s="44"/>
      <c r="N7" s="44"/>
      <c r="O7" s="44"/>
    </row>
    <row r="8" spans="1:17" ht="28.5" customHeight="1">
      <c r="B8" s="1345" t="s">
        <v>3016</v>
      </c>
      <c r="C8" s="1345"/>
      <c r="D8" s="1345"/>
      <c r="E8" s="45"/>
      <c r="F8" s="325"/>
      <c r="G8" s="45"/>
      <c r="H8" s="45" t="str">
        <f>IF(AND(F8="",B22&lt;&gt;""),"Information manquante! Inscrivez la date de la dernière AGA","")</f>
        <v/>
      </c>
      <c r="I8" s="45"/>
      <c r="J8" s="45"/>
      <c r="K8" s="45"/>
      <c r="L8" s="45"/>
      <c r="M8" s="45"/>
      <c r="N8" s="45"/>
      <c r="O8" s="45"/>
    </row>
    <row r="9" spans="1:17" s="46" customFormat="1" ht="31.5" customHeight="1">
      <c r="B9" s="528" t="s">
        <v>1817</v>
      </c>
      <c r="D9" s="228"/>
      <c r="E9" s="228"/>
      <c r="F9" s="228"/>
      <c r="G9" s="228"/>
      <c r="H9" s="228"/>
      <c r="I9" s="228"/>
      <c r="J9" s="228"/>
      <c r="K9" s="228"/>
      <c r="L9" s="228"/>
      <c r="M9" s="228"/>
      <c r="N9" s="228"/>
      <c r="O9" s="228"/>
    </row>
    <row r="10" spans="1:17" s="46" customFormat="1" ht="23.15" customHeight="1">
      <c r="B10" s="1346" t="s">
        <v>2883</v>
      </c>
      <c r="C10" s="1346"/>
      <c r="D10" s="1346"/>
      <c r="E10" s="620"/>
      <c r="F10" s="577"/>
      <c r="G10" s="620"/>
      <c r="H10" s="229"/>
      <c r="O10" s="229"/>
    </row>
    <row r="11" spans="1:17" s="46" customFormat="1" ht="10" customHeight="1">
      <c r="A11" s="621"/>
      <c r="B11" s="622"/>
      <c r="C11" s="620"/>
      <c r="D11" s="620"/>
      <c r="E11" s="620"/>
      <c r="F11" s="623"/>
      <c r="G11" s="620"/>
      <c r="H11" s="229"/>
      <c r="O11" s="229"/>
    </row>
    <row r="12" spans="1:17" s="46" customFormat="1" ht="23.5" customHeight="1">
      <c r="B12" s="1346" t="s">
        <v>2884</v>
      </c>
      <c r="C12" s="1346"/>
      <c r="D12" s="1346"/>
      <c r="E12" s="620"/>
      <c r="F12" s="577"/>
      <c r="G12" s="620"/>
      <c r="H12" s="229"/>
      <c r="I12" s="229"/>
      <c r="J12" s="229"/>
      <c r="K12" s="229"/>
      <c r="L12" s="229"/>
      <c r="M12" s="229"/>
      <c r="N12" s="229"/>
      <c r="O12" s="229"/>
    </row>
    <row r="13" spans="1:17" s="46" customFormat="1" ht="14.5" customHeight="1">
      <c r="B13" s="328"/>
      <c r="C13" s="328"/>
      <c r="D13" s="328"/>
      <c r="E13" s="620"/>
      <c r="F13" s="623"/>
      <c r="G13" s="620"/>
      <c r="H13" s="229"/>
      <c r="I13" s="229"/>
      <c r="J13" s="229"/>
      <c r="K13" s="229"/>
      <c r="L13" s="229"/>
      <c r="M13" s="229"/>
      <c r="N13" s="229"/>
      <c r="O13" s="229"/>
    </row>
    <row r="14" spans="1:17" s="46" customFormat="1" ht="21.65" customHeight="1">
      <c r="A14" s="329"/>
      <c r="B14" s="1346" t="s">
        <v>2885</v>
      </c>
      <c r="C14" s="1346"/>
      <c r="D14" s="1346"/>
      <c r="E14" s="229"/>
      <c r="F14" s="577"/>
      <c r="G14" s="229"/>
      <c r="H14" s="229"/>
      <c r="I14" s="229"/>
      <c r="J14" s="229"/>
      <c r="K14" s="229"/>
      <c r="L14" s="229"/>
      <c r="M14" s="229"/>
      <c r="N14" s="229"/>
      <c r="O14" s="229"/>
    </row>
    <row r="15" spans="1:17" s="46" customFormat="1" ht="2.25" customHeight="1">
      <c r="A15" s="329"/>
      <c r="B15" s="102"/>
      <c r="C15" s="229"/>
      <c r="D15" s="229"/>
      <c r="E15" s="229"/>
      <c r="F15" s="229"/>
      <c r="G15" s="229"/>
      <c r="H15" s="229"/>
      <c r="I15" s="229"/>
      <c r="J15" s="229"/>
      <c r="K15" s="229"/>
      <c r="L15" s="229"/>
      <c r="M15" s="229"/>
      <c r="N15" s="229"/>
      <c r="O15" s="229"/>
    </row>
    <row r="16" spans="1:17" s="46" customFormat="1" ht="25.5" customHeight="1">
      <c r="B16" s="330"/>
      <c r="C16" s="230"/>
      <c r="D16" s="230"/>
      <c r="E16" s="230"/>
      <c r="G16" s="231"/>
      <c r="H16" s="232"/>
      <c r="I16" s="229"/>
      <c r="J16" s="229"/>
      <c r="K16" s="229"/>
      <c r="L16" s="229"/>
      <c r="M16" s="229"/>
      <c r="N16" s="229"/>
      <c r="O16" s="229"/>
    </row>
    <row r="17" spans="1:17" s="529" customFormat="1" ht="21" customHeight="1">
      <c r="A17" s="551" t="s">
        <v>2876</v>
      </c>
      <c r="B17" s="552" t="s">
        <v>2886</v>
      </c>
      <c r="C17" s="553"/>
      <c r="D17" s="553"/>
      <c r="E17" s="553"/>
      <c r="F17" s="574"/>
      <c r="G17" s="575"/>
      <c r="H17" s="576"/>
      <c r="I17" s="576"/>
      <c r="J17" s="576"/>
      <c r="K17" s="576"/>
      <c r="L17" s="576"/>
      <c r="M17" s="576"/>
      <c r="N17" s="576"/>
      <c r="O17" s="530"/>
    </row>
    <row r="18" spans="1:17" s="529" customFormat="1" ht="23.15" customHeight="1">
      <c r="A18" s="531"/>
      <c r="B18" s="532"/>
      <c r="C18" s="533"/>
      <c r="D18" s="533"/>
      <c r="E18" s="533"/>
      <c r="F18" s="158"/>
      <c r="G18" s="158"/>
      <c r="H18" s="158"/>
      <c r="I18" s="158"/>
      <c r="J18" s="158"/>
      <c r="K18" s="158"/>
      <c r="L18" s="158"/>
      <c r="M18" s="158"/>
      <c r="N18" s="158"/>
      <c r="O18" s="530"/>
    </row>
    <row r="19" spans="1:17" s="254" customFormat="1" ht="23.15" customHeight="1">
      <c r="A19" s="571" t="s">
        <v>2905</v>
      </c>
      <c r="B19" s="559" t="s">
        <v>2977</v>
      </c>
      <c r="C19" s="572"/>
      <c r="D19" s="572"/>
      <c r="E19" s="572"/>
      <c r="F19" s="572"/>
    </row>
    <row r="20" spans="1:17" s="51" customFormat="1" ht="25" customHeight="1" thickBot="1">
      <c r="B20" s="756" t="s">
        <v>3205</v>
      </c>
      <c r="C20" s="541"/>
    </row>
    <row r="21" spans="1:17" s="189" customFormat="1" ht="46.5" customHeight="1" thickTop="1" thickBot="1">
      <c r="A21" s="233"/>
      <c r="B21" s="234" t="s">
        <v>144</v>
      </c>
      <c r="C21" s="234"/>
      <c r="D21" s="234" t="s">
        <v>1818</v>
      </c>
      <c r="E21" s="234"/>
      <c r="F21" s="234" t="s">
        <v>145</v>
      </c>
      <c r="G21" s="234"/>
      <c r="H21" s="234" t="s">
        <v>2887</v>
      </c>
      <c r="I21" s="234"/>
      <c r="J21" s="537" t="s">
        <v>2894</v>
      </c>
      <c r="K21" s="234"/>
      <c r="L21" s="234" t="s">
        <v>2893</v>
      </c>
      <c r="M21" s="234"/>
      <c r="N21" s="234" t="s">
        <v>2895</v>
      </c>
      <c r="O21" s="234"/>
      <c r="P21" s="234" t="s">
        <v>1819</v>
      </c>
      <c r="Q21" s="235"/>
    </row>
    <row r="22" spans="1:17" s="168" customFormat="1" ht="13" customHeight="1" thickTop="1">
      <c r="A22" s="236"/>
      <c r="B22" s="237"/>
      <c r="C22" s="189"/>
      <c r="D22" s="238"/>
      <c r="E22" s="189"/>
      <c r="F22" s="238"/>
      <c r="G22" s="189"/>
      <c r="H22" s="534" t="s">
        <v>2888</v>
      </c>
      <c r="I22" s="189"/>
      <c r="J22" s="189"/>
      <c r="K22" s="189"/>
      <c r="L22" s="189"/>
      <c r="M22" s="189"/>
      <c r="N22" s="189"/>
      <c r="O22" s="189"/>
      <c r="P22" s="238"/>
      <c r="Q22" s="239"/>
    </row>
    <row r="23" spans="1:17" s="168" customFormat="1" ht="13" customHeight="1">
      <c r="A23" s="236"/>
      <c r="B23" s="240"/>
      <c r="C23" s="189"/>
      <c r="D23" s="241"/>
      <c r="E23" s="189"/>
      <c r="F23" s="241"/>
      <c r="G23" s="189"/>
      <c r="H23" s="535" t="s">
        <v>2889</v>
      </c>
      <c r="I23" s="189"/>
      <c r="J23" s="241"/>
      <c r="K23" s="189"/>
      <c r="L23" s="241"/>
      <c r="M23" s="189"/>
      <c r="N23" s="241"/>
      <c r="O23" s="189"/>
      <c r="P23" s="241"/>
      <c r="Q23" s="239"/>
    </row>
    <row r="24" spans="1:17" s="168" customFormat="1" ht="13" customHeight="1">
      <c r="A24" s="236"/>
      <c r="B24" s="240"/>
      <c r="C24" s="189"/>
      <c r="D24" s="241"/>
      <c r="E24" s="189"/>
      <c r="F24" s="241"/>
      <c r="G24" s="189"/>
      <c r="H24" s="535" t="s">
        <v>2890</v>
      </c>
      <c r="I24" s="189"/>
      <c r="J24" s="241"/>
      <c r="K24" s="189"/>
      <c r="L24" s="241"/>
      <c r="M24" s="189"/>
      <c r="N24" s="241"/>
      <c r="O24" s="189"/>
      <c r="P24" s="241"/>
      <c r="Q24" s="239"/>
    </row>
    <row r="25" spans="1:17" s="168" customFormat="1" ht="13" customHeight="1">
      <c r="A25" s="236"/>
      <c r="B25" s="250"/>
      <c r="C25" s="189"/>
      <c r="D25" s="241"/>
      <c r="E25" s="189"/>
      <c r="F25" s="241"/>
      <c r="G25" s="189"/>
      <c r="H25" s="535" t="s">
        <v>2891</v>
      </c>
      <c r="I25" s="189"/>
      <c r="J25" s="241"/>
      <c r="K25" s="189"/>
      <c r="L25" s="241"/>
      <c r="M25" s="189"/>
      <c r="N25" s="241"/>
      <c r="O25" s="189"/>
      <c r="P25" s="241"/>
      <c r="Q25" s="239"/>
    </row>
    <row r="26" spans="1:17" s="168" customFormat="1" ht="13" customHeight="1">
      <c r="A26" s="236"/>
      <c r="B26" s="240"/>
      <c r="C26" s="189"/>
      <c r="D26" s="241"/>
      <c r="E26" s="189"/>
      <c r="F26" s="241"/>
      <c r="G26" s="189"/>
      <c r="H26" s="535" t="s">
        <v>2892</v>
      </c>
      <c r="I26" s="189"/>
      <c r="J26" s="241"/>
      <c r="K26" s="189"/>
      <c r="L26" s="241"/>
      <c r="M26" s="189"/>
      <c r="N26" s="241"/>
      <c r="O26" s="189"/>
      <c r="P26" s="241"/>
      <c r="Q26" s="239"/>
    </row>
    <row r="27" spans="1:17" s="168" customFormat="1" ht="13" customHeight="1">
      <c r="A27" s="236"/>
      <c r="B27" s="240"/>
      <c r="C27" s="189"/>
      <c r="D27" s="241"/>
      <c r="E27" s="189"/>
      <c r="F27" s="241"/>
      <c r="G27" s="189"/>
      <c r="H27" s="535" t="s">
        <v>2892</v>
      </c>
      <c r="I27" s="189"/>
      <c r="J27" s="241"/>
      <c r="K27" s="189"/>
      <c r="L27" s="241"/>
      <c r="M27" s="189"/>
      <c r="N27" s="241"/>
      <c r="O27" s="189"/>
      <c r="P27" s="241"/>
      <c r="Q27" s="239"/>
    </row>
    <row r="28" spans="1:17" s="168" customFormat="1" ht="13" customHeight="1">
      <c r="A28" s="236"/>
      <c r="B28" s="240"/>
      <c r="C28" s="189"/>
      <c r="D28" s="241"/>
      <c r="E28" s="189"/>
      <c r="F28" s="241"/>
      <c r="G28" s="189"/>
      <c r="H28" s="241"/>
      <c r="I28" s="189"/>
      <c r="J28" s="241"/>
      <c r="K28" s="189"/>
      <c r="L28" s="241"/>
      <c r="M28" s="189"/>
      <c r="N28" s="241"/>
      <c r="O28" s="189"/>
      <c r="P28" s="241"/>
      <c r="Q28" s="239"/>
    </row>
    <row r="29" spans="1:17" s="168" customFormat="1" ht="13" customHeight="1">
      <c r="A29" s="236"/>
      <c r="B29" s="240"/>
      <c r="C29" s="189"/>
      <c r="D29" s="241"/>
      <c r="E29" s="189"/>
      <c r="F29" s="241"/>
      <c r="G29" s="189"/>
      <c r="H29" s="241"/>
      <c r="I29" s="189"/>
      <c r="J29" s="241"/>
      <c r="K29" s="189"/>
      <c r="L29" s="241"/>
      <c r="M29" s="189"/>
      <c r="N29" s="241"/>
      <c r="O29" s="189"/>
      <c r="P29" s="241"/>
      <c r="Q29" s="239"/>
    </row>
    <row r="30" spans="1:17" s="168" customFormat="1" ht="13" customHeight="1">
      <c r="A30" s="236"/>
      <c r="B30" s="240"/>
      <c r="C30" s="189"/>
      <c r="D30" s="241"/>
      <c r="E30" s="189"/>
      <c r="F30" s="241"/>
      <c r="G30" s="189"/>
      <c r="H30" s="241"/>
      <c r="I30" s="189"/>
      <c r="J30" s="241"/>
      <c r="K30" s="189"/>
      <c r="L30" s="241"/>
      <c r="M30" s="189"/>
      <c r="N30" s="241"/>
      <c r="O30" s="189"/>
      <c r="P30" s="241"/>
      <c r="Q30" s="239"/>
    </row>
    <row r="31" spans="1:17" s="168" customFormat="1" ht="13" customHeight="1">
      <c r="A31" s="236"/>
      <c r="B31" s="240"/>
      <c r="C31" s="189"/>
      <c r="D31" s="241"/>
      <c r="E31" s="189"/>
      <c r="F31" s="241"/>
      <c r="G31" s="189"/>
      <c r="H31" s="241"/>
      <c r="I31" s="189"/>
      <c r="J31" s="241"/>
      <c r="K31" s="189"/>
      <c r="L31" s="241"/>
      <c r="M31" s="189"/>
      <c r="N31" s="241"/>
      <c r="O31" s="189"/>
      <c r="P31" s="241"/>
      <c r="Q31" s="239"/>
    </row>
    <row r="32" spans="1:17" s="168" customFormat="1" ht="13" customHeight="1">
      <c r="A32" s="236"/>
      <c r="B32" s="240"/>
      <c r="C32" s="189"/>
      <c r="D32" s="241"/>
      <c r="E32" s="189"/>
      <c r="F32" s="241"/>
      <c r="G32" s="189"/>
      <c r="H32" s="241"/>
      <c r="I32" s="189"/>
      <c r="J32" s="241"/>
      <c r="K32" s="189"/>
      <c r="L32" s="241"/>
      <c r="M32" s="189"/>
      <c r="N32" s="241"/>
      <c r="O32" s="189"/>
      <c r="P32" s="241"/>
      <c r="Q32" s="239"/>
    </row>
    <row r="33" spans="1:17" s="168" customFormat="1" ht="13" customHeight="1">
      <c r="A33" s="236"/>
      <c r="B33" s="240"/>
      <c r="C33" s="189"/>
      <c r="D33" s="241"/>
      <c r="E33" s="189"/>
      <c r="F33" s="241"/>
      <c r="G33" s="189"/>
      <c r="H33" s="241"/>
      <c r="I33" s="189"/>
      <c r="J33" s="241"/>
      <c r="K33" s="189"/>
      <c r="L33" s="241"/>
      <c r="M33" s="189"/>
      <c r="N33" s="241"/>
      <c r="O33" s="189"/>
      <c r="P33" s="241"/>
      <c r="Q33" s="239"/>
    </row>
    <row r="34" spans="1:17" s="168" customFormat="1" ht="13" customHeight="1">
      <c r="A34" s="236"/>
      <c r="B34" s="240"/>
      <c r="C34" s="189"/>
      <c r="D34" s="241"/>
      <c r="E34" s="189"/>
      <c r="F34" s="241"/>
      <c r="G34" s="189"/>
      <c r="H34" s="241"/>
      <c r="I34" s="189"/>
      <c r="J34" s="241"/>
      <c r="K34" s="189"/>
      <c r="L34" s="241"/>
      <c r="M34" s="189"/>
      <c r="N34" s="241"/>
      <c r="O34" s="189"/>
      <c r="P34" s="241"/>
      <c r="Q34" s="239"/>
    </row>
    <row r="35" spans="1:17" s="168" customFormat="1" ht="13" customHeight="1">
      <c r="A35" s="236"/>
      <c r="B35" s="240"/>
      <c r="C35" s="189"/>
      <c r="D35" s="241"/>
      <c r="E35" s="189"/>
      <c r="F35" s="241"/>
      <c r="G35" s="189"/>
      <c r="H35" s="241"/>
      <c r="I35" s="189"/>
      <c r="J35" s="241"/>
      <c r="K35" s="189"/>
      <c r="L35" s="241"/>
      <c r="M35" s="189"/>
      <c r="N35" s="241"/>
      <c r="O35" s="189"/>
      <c r="P35" s="241"/>
      <c r="Q35" s="239"/>
    </row>
    <row r="36" spans="1:17" s="168" customFormat="1" ht="13" customHeight="1">
      <c r="A36" s="236"/>
      <c r="B36" s="240"/>
      <c r="C36" s="189"/>
      <c r="D36" s="241"/>
      <c r="E36" s="189"/>
      <c r="F36" s="241"/>
      <c r="G36" s="189"/>
      <c r="H36" s="241"/>
      <c r="I36" s="189"/>
      <c r="J36" s="241"/>
      <c r="K36" s="189"/>
      <c r="L36" s="241"/>
      <c r="M36" s="189"/>
      <c r="N36" s="241"/>
      <c r="O36" s="189"/>
      <c r="P36" s="241"/>
      <c r="Q36" s="239"/>
    </row>
    <row r="37" spans="1:17" s="168" customFormat="1" ht="13" customHeight="1">
      <c r="A37" s="236"/>
      <c r="B37" s="240"/>
      <c r="C37" s="189"/>
      <c r="D37" s="241"/>
      <c r="E37" s="189"/>
      <c r="F37" s="241"/>
      <c r="G37" s="189"/>
      <c r="H37" s="241"/>
      <c r="I37" s="189"/>
      <c r="J37" s="241"/>
      <c r="K37" s="189"/>
      <c r="L37" s="241"/>
      <c r="M37" s="189"/>
      <c r="N37" s="241"/>
      <c r="O37" s="189"/>
      <c r="P37" s="241"/>
      <c r="Q37" s="239"/>
    </row>
    <row r="38" spans="1:17" s="168" customFormat="1" ht="13" customHeight="1">
      <c r="A38" s="236"/>
      <c r="B38" s="240"/>
      <c r="C38" s="189"/>
      <c r="D38" s="241"/>
      <c r="E38" s="189"/>
      <c r="F38" s="241"/>
      <c r="G38" s="189"/>
      <c r="H38" s="241"/>
      <c r="I38" s="189"/>
      <c r="J38" s="241"/>
      <c r="K38" s="189"/>
      <c r="L38" s="241"/>
      <c r="M38" s="189"/>
      <c r="N38" s="241"/>
      <c r="O38" s="189"/>
      <c r="P38" s="241"/>
      <c r="Q38" s="239"/>
    </row>
    <row r="39" spans="1:17" s="168" customFormat="1" ht="13" customHeight="1">
      <c r="A39" s="236"/>
      <c r="B39" s="240"/>
      <c r="C39" s="189"/>
      <c r="D39" s="241"/>
      <c r="E39" s="189"/>
      <c r="F39" s="241"/>
      <c r="G39" s="189"/>
      <c r="H39" s="241"/>
      <c r="I39" s="189"/>
      <c r="J39" s="241"/>
      <c r="K39" s="189"/>
      <c r="L39" s="241"/>
      <c r="M39" s="189"/>
      <c r="N39" s="241"/>
      <c r="O39" s="189"/>
      <c r="P39" s="241"/>
      <c r="Q39" s="239"/>
    </row>
    <row r="40" spans="1:17" s="168" customFormat="1" ht="13" customHeight="1">
      <c r="A40" s="236"/>
      <c r="B40" s="240"/>
      <c r="C40" s="189"/>
      <c r="D40" s="241"/>
      <c r="E40" s="189"/>
      <c r="F40" s="241"/>
      <c r="G40" s="189"/>
      <c r="H40" s="241"/>
      <c r="I40" s="189"/>
      <c r="J40" s="241"/>
      <c r="K40" s="189"/>
      <c r="L40" s="241"/>
      <c r="M40" s="189"/>
      <c r="N40" s="241"/>
      <c r="O40" s="189"/>
      <c r="P40" s="241"/>
      <c r="Q40" s="239"/>
    </row>
    <row r="41" spans="1:17" s="168" customFormat="1" ht="13" customHeight="1">
      <c r="A41" s="236"/>
      <c r="B41" s="240"/>
      <c r="C41" s="189"/>
      <c r="D41" s="241"/>
      <c r="E41" s="189"/>
      <c r="F41" s="241"/>
      <c r="G41" s="189"/>
      <c r="H41" s="241"/>
      <c r="I41" s="189"/>
      <c r="J41" s="241"/>
      <c r="K41" s="189"/>
      <c r="L41" s="241"/>
      <c r="M41" s="189"/>
      <c r="N41" s="241"/>
      <c r="O41" s="189"/>
      <c r="P41" s="241"/>
      <c r="Q41" s="239"/>
    </row>
    <row r="42" spans="1:17" s="168" customFormat="1" ht="13" customHeight="1">
      <c r="A42" s="236"/>
      <c r="B42" s="240"/>
      <c r="C42" s="189"/>
      <c r="D42" s="241"/>
      <c r="E42" s="189"/>
      <c r="F42" s="241"/>
      <c r="G42" s="189"/>
      <c r="H42" s="241"/>
      <c r="I42" s="189"/>
      <c r="J42" s="241"/>
      <c r="K42" s="189"/>
      <c r="L42" s="241"/>
      <c r="M42" s="189"/>
      <c r="N42" s="241"/>
      <c r="O42" s="189"/>
      <c r="P42" s="241"/>
      <c r="Q42" s="239"/>
    </row>
    <row r="43" spans="1:17" s="168" customFormat="1" ht="13" customHeight="1">
      <c r="A43" s="236"/>
      <c r="B43" s="240"/>
      <c r="C43" s="189"/>
      <c r="D43" s="241"/>
      <c r="E43" s="189"/>
      <c r="F43" s="241"/>
      <c r="G43" s="189"/>
      <c r="H43" s="241"/>
      <c r="I43" s="189"/>
      <c r="J43" s="241"/>
      <c r="K43" s="189"/>
      <c r="L43" s="241"/>
      <c r="M43" s="189"/>
      <c r="N43" s="241"/>
      <c r="O43" s="189"/>
      <c r="P43" s="241"/>
      <c r="Q43" s="239"/>
    </row>
    <row r="44" spans="1:17" s="168" customFormat="1" ht="13" customHeight="1">
      <c r="A44" s="236"/>
      <c r="B44" s="240"/>
      <c r="C44" s="189"/>
      <c r="D44" s="241"/>
      <c r="E44" s="189"/>
      <c r="F44" s="241"/>
      <c r="G44" s="189"/>
      <c r="H44" s="241"/>
      <c r="I44" s="189"/>
      <c r="J44" s="241"/>
      <c r="K44" s="189"/>
      <c r="L44" s="241"/>
      <c r="M44" s="189"/>
      <c r="N44" s="241"/>
      <c r="O44" s="189"/>
      <c r="P44" s="241"/>
      <c r="Q44" s="239"/>
    </row>
    <row r="45" spans="1:17" s="168" customFormat="1" ht="13" customHeight="1">
      <c r="A45" s="236"/>
      <c r="B45" s="240"/>
      <c r="C45" s="189"/>
      <c r="D45" s="241"/>
      <c r="E45" s="189"/>
      <c r="F45" s="241"/>
      <c r="G45" s="189"/>
      <c r="H45" s="241"/>
      <c r="I45" s="189"/>
      <c r="J45" s="241"/>
      <c r="K45" s="189"/>
      <c r="L45" s="241"/>
      <c r="M45" s="189"/>
      <c r="N45" s="241"/>
      <c r="O45" s="189"/>
      <c r="P45" s="241"/>
      <c r="Q45" s="239"/>
    </row>
    <row r="46" spans="1:17" s="168" customFormat="1" ht="13" customHeight="1">
      <c r="A46" s="236"/>
      <c r="B46" s="240"/>
      <c r="C46" s="189"/>
      <c r="D46" s="241"/>
      <c r="E46" s="189"/>
      <c r="F46" s="241"/>
      <c r="G46" s="189"/>
      <c r="H46" s="241"/>
      <c r="I46" s="189"/>
      <c r="J46" s="241"/>
      <c r="K46" s="189"/>
      <c r="L46" s="241"/>
      <c r="M46" s="189"/>
      <c r="N46" s="241"/>
      <c r="O46" s="189"/>
      <c r="P46" s="241"/>
      <c r="Q46" s="239"/>
    </row>
    <row r="47" spans="1:17" s="168" customFormat="1" ht="13" customHeight="1">
      <c r="A47" s="236"/>
      <c r="B47" s="240"/>
      <c r="C47" s="189"/>
      <c r="D47" s="241"/>
      <c r="E47" s="189"/>
      <c r="F47" s="241"/>
      <c r="G47" s="189"/>
      <c r="H47" s="241"/>
      <c r="I47" s="189"/>
      <c r="J47" s="241"/>
      <c r="K47" s="189"/>
      <c r="L47" s="241"/>
      <c r="M47" s="189"/>
      <c r="N47" s="241"/>
      <c r="O47" s="189"/>
      <c r="P47" s="241"/>
      <c r="Q47" s="239"/>
    </row>
    <row r="48" spans="1:17" s="168" customFormat="1" ht="13" customHeight="1">
      <c r="A48" s="236"/>
      <c r="B48" s="240"/>
      <c r="C48" s="189"/>
      <c r="D48" s="241"/>
      <c r="E48" s="189"/>
      <c r="F48" s="241"/>
      <c r="G48" s="189"/>
      <c r="H48" s="241"/>
      <c r="I48" s="189"/>
      <c r="J48" s="241"/>
      <c r="K48" s="189"/>
      <c r="L48" s="241"/>
      <c r="M48" s="189"/>
      <c r="N48" s="241"/>
      <c r="O48" s="189"/>
      <c r="P48" s="241"/>
      <c r="Q48" s="239"/>
    </row>
    <row r="49" spans="1:17" s="168" customFormat="1" ht="13" customHeight="1">
      <c r="A49" s="236"/>
      <c r="B49" s="240"/>
      <c r="C49" s="189"/>
      <c r="D49" s="241"/>
      <c r="E49" s="189"/>
      <c r="F49" s="241"/>
      <c r="G49" s="189"/>
      <c r="H49" s="241"/>
      <c r="I49" s="189"/>
      <c r="J49" s="241"/>
      <c r="K49" s="189"/>
      <c r="L49" s="241"/>
      <c r="M49" s="189"/>
      <c r="N49" s="241"/>
      <c r="O49" s="189"/>
      <c r="P49" s="241"/>
      <c r="Q49" s="239"/>
    </row>
    <row r="50" spans="1:17" s="168" customFormat="1" ht="13" customHeight="1">
      <c r="A50" s="236"/>
      <c r="B50" s="240"/>
      <c r="C50" s="189"/>
      <c r="D50" s="241"/>
      <c r="E50" s="189"/>
      <c r="F50" s="241"/>
      <c r="G50" s="189"/>
      <c r="H50" s="241"/>
      <c r="I50" s="189"/>
      <c r="J50" s="241"/>
      <c r="K50" s="189"/>
      <c r="L50" s="241"/>
      <c r="M50" s="189"/>
      <c r="N50" s="241"/>
      <c r="O50" s="189"/>
      <c r="P50" s="241"/>
      <c r="Q50" s="239"/>
    </row>
    <row r="51" spans="1:17" s="168" customFormat="1" ht="13" customHeight="1">
      <c r="A51" s="236"/>
      <c r="B51" s="240"/>
      <c r="C51" s="189"/>
      <c r="D51" s="241"/>
      <c r="E51" s="189"/>
      <c r="F51" s="241"/>
      <c r="G51" s="189"/>
      <c r="H51" s="241"/>
      <c r="I51" s="189"/>
      <c r="J51" s="241"/>
      <c r="K51" s="189"/>
      <c r="L51" s="241"/>
      <c r="M51" s="189"/>
      <c r="N51" s="241"/>
      <c r="O51" s="189"/>
      <c r="P51" s="241"/>
      <c r="Q51" s="239"/>
    </row>
    <row r="52" spans="1:17" s="168" customFormat="1" ht="13" customHeight="1">
      <c r="A52" s="236"/>
      <c r="B52" s="240"/>
      <c r="C52" s="189"/>
      <c r="D52" s="241"/>
      <c r="E52" s="189"/>
      <c r="F52" s="241"/>
      <c r="G52" s="189"/>
      <c r="H52" s="241"/>
      <c r="I52" s="189"/>
      <c r="J52" s="241"/>
      <c r="K52" s="189"/>
      <c r="L52" s="241"/>
      <c r="M52" s="189"/>
      <c r="N52" s="241"/>
      <c r="O52" s="189"/>
      <c r="P52" s="241"/>
      <c r="Q52" s="239"/>
    </row>
    <row r="53" spans="1:17" s="168" customFormat="1" ht="13" customHeight="1">
      <c r="A53" s="236"/>
      <c r="B53" s="240"/>
      <c r="C53" s="189"/>
      <c r="D53" s="241"/>
      <c r="E53" s="189"/>
      <c r="F53" s="241"/>
      <c r="G53" s="189"/>
      <c r="H53" s="241"/>
      <c r="I53" s="189"/>
      <c r="J53" s="241"/>
      <c r="K53" s="189"/>
      <c r="L53" s="241"/>
      <c r="M53" s="189"/>
      <c r="N53" s="241"/>
      <c r="O53" s="189"/>
      <c r="P53" s="241"/>
      <c r="Q53" s="239"/>
    </row>
    <row r="54" spans="1:17" s="168" customFormat="1" ht="13" customHeight="1">
      <c r="A54" s="236"/>
      <c r="B54" s="240"/>
      <c r="C54" s="189"/>
      <c r="D54" s="241"/>
      <c r="E54" s="189"/>
      <c r="F54" s="241"/>
      <c r="G54" s="189"/>
      <c r="H54" s="241"/>
      <c r="I54" s="189"/>
      <c r="J54" s="241"/>
      <c r="K54" s="189"/>
      <c r="L54" s="241"/>
      <c r="M54" s="189"/>
      <c r="N54" s="241"/>
      <c r="O54" s="189"/>
      <c r="P54" s="241"/>
      <c r="Q54" s="239"/>
    </row>
    <row r="55" spans="1:17" s="168" customFormat="1" ht="13" customHeight="1">
      <c r="A55" s="236"/>
      <c r="B55" s="240"/>
      <c r="C55" s="189"/>
      <c r="D55" s="241"/>
      <c r="E55" s="189"/>
      <c r="F55" s="241"/>
      <c r="G55" s="189"/>
      <c r="H55" s="241"/>
      <c r="I55" s="189"/>
      <c r="J55" s="241"/>
      <c r="K55" s="189"/>
      <c r="L55" s="241"/>
      <c r="M55" s="189"/>
      <c r="N55" s="241"/>
      <c r="O55" s="189"/>
      <c r="P55" s="241"/>
      <c r="Q55" s="239"/>
    </row>
    <row r="56" spans="1:17" s="168" customFormat="1" ht="13" customHeight="1">
      <c r="A56" s="236"/>
      <c r="B56" s="240"/>
      <c r="C56" s="189"/>
      <c r="D56" s="241"/>
      <c r="E56" s="189"/>
      <c r="F56" s="241"/>
      <c r="G56" s="189"/>
      <c r="H56" s="241"/>
      <c r="I56" s="189"/>
      <c r="J56" s="241"/>
      <c r="K56" s="189"/>
      <c r="L56" s="241"/>
      <c r="M56" s="189"/>
      <c r="N56" s="241"/>
      <c r="O56" s="189"/>
      <c r="P56" s="241"/>
      <c r="Q56" s="239"/>
    </row>
    <row r="57" spans="1:17" s="168" customFormat="1" ht="13" customHeight="1">
      <c r="A57" s="236"/>
      <c r="B57" s="240"/>
      <c r="C57" s="189"/>
      <c r="D57" s="241"/>
      <c r="E57" s="189"/>
      <c r="F57" s="241"/>
      <c r="G57" s="189"/>
      <c r="H57" s="241"/>
      <c r="I57" s="189"/>
      <c r="J57" s="241"/>
      <c r="K57" s="189"/>
      <c r="L57" s="241"/>
      <c r="M57" s="189"/>
      <c r="N57" s="241"/>
      <c r="O57" s="189"/>
      <c r="P57" s="241"/>
      <c r="Q57" s="239"/>
    </row>
    <row r="58" spans="1:17" s="168" customFormat="1" ht="13" customHeight="1">
      <c r="A58" s="236"/>
      <c r="B58" s="240"/>
      <c r="C58" s="189"/>
      <c r="D58" s="241"/>
      <c r="E58" s="189"/>
      <c r="F58" s="241"/>
      <c r="G58" s="189"/>
      <c r="H58" s="241"/>
      <c r="I58" s="189"/>
      <c r="J58" s="241"/>
      <c r="K58" s="189"/>
      <c r="L58" s="241"/>
      <c r="M58" s="189"/>
      <c r="N58" s="241"/>
      <c r="O58" s="189"/>
      <c r="P58" s="241"/>
      <c r="Q58" s="239"/>
    </row>
    <row r="59" spans="1:17" s="168" customFormat="1" ht="13" customHeight="1">
      <c r="A59" s="236"/>
      <c r="B59" s="240"/>
      <c r="C59" s="189"/>
      <c r="D59" s="241"/>
      <c r="E59" s="189"/>
      <c r="F59" s="241"/>
      <c r="G59" s="189"/>
      <c r="H59" s="241"/>
      <c r="I59" s="189"/>
      <c r="J59" s="241"/>
      <c r="K59" s="189"/>
      <c r="L59" s="241"/>
      <c r="M59" s="189"/>
      <c r="N59" s="241"/>
      <c r="O59" s="189"/>
      <c r="P59" s="241"/>
      <c r="Q59" s="239"/>
    </row>
    <row r="60" spans="1:17" s="168" customFormat="1" ht="13" customHeight="1">
      <c r="A60" s="236"/>
      <c r="B60" s="240"/>
      <c r="C60" s="189"/>
      <c r="D60" s="241"/>
      <c r="E60" s="189"/>
      <c r="F60" s="241"/>
      <c r="G60" s="189"/>
      <c r="H60" s="241"/>
      <c r="I60" s="189"/>
      <c r="J60" s="241"/>
      <c r="K60" s="189"/>
      <c r="L60" s="241"/>
      <c r="M60" s="189"/>
      <c r="N60" s="241"/>
      <c r="O60" s="189"/>
      <c r="P60" s="241"/>
      <c r="Q60" s="239"/>
    </row>
    <row r="61" spans="1:17" s="168" customFormat="1" ht="13" customHeight="1">
      <c r="A61" s="236"/>
      <c r="B61" s="240"/>
      <c r="C61" s="189"/>
      <c r="D61" s="241"/>
      <c r="E61" s="189"/>
      <c r="F61" s="241"/>
      <c r="G61" s="189"/>
      <c r="H61" s="241"/>
      <c r="I61" s="189"/>
      <c r="J61" s="241"/>
      <c r="K61" s="189"/>
      <c r="L61" s="241"/>
      <c r="M61" s="189"/>
      <c r="N61" s="241"/>
      <c r="O61" s="189"/>
      <c r="P61" s="241"/>
      <c r="Q61" s="239"/>
    </row>
    <row r="62" spans="1:17" s="168" customFormat="1" ht="13" customHeight="1">
      <c r="A62" s="236"/>
      <c r="B62" s="240"/>
      <c r="C62" s="189"/>
      <c r="D62" s="241"/>
      <c r="E62" s="189"/>
      <c r="F62" s="241"/>
      <c r="G62" s="189"/>
      <c r="H62" s="241"/>
      <c r="I62" s="189"/>
      <c r="J62" s="241"/>
      <c r="K62" s="189"/>
      <c r="L62" s="241"/>
      <c r="M62" s="189"/>
      <c r="N62" s="241"/>
      <c r="O62" s="189"/>
      <c r="P62" s="241"/>
      <c r="Q62" s="239"/>
    </row>
    <row r="63" spans="1:17" s="168" customFormat="1" ht="13" customHeight="1">
      <c r="A63" s="236"/>
      <c r="B63" s="240"/>
      <c r="C63" s="189"/>
      <c r="D63" s="241"/>
      <c r="E63" s="189"/>
      <c r="F63" s="241"/>
      <c r="G63" s="189"/>
      <c r="H63" s="241"/>
      <c r="I63" s="189"/>
      <c r="J63" s="241"/>
      <c r="K63" s="189"/>
      <c r="L63" s="241"/>
      <c r="M63" s="189"/>
      <c r="N63" s="241"/>
      <c r="O63" s="189"/>
      <c r="P63" s="241"/>
      <c r="Q63" s="239"/>
    </row>
    <row r="64" spans="1:17" s="168" customFormat="1" ht="13" customHeight="1">
      <c r="A64" s="236"/>
      <c r="B64" s="240"/>
      <c r="C64" s="189"/>
      <c r="D64" s="241"/>
      <c r="E64" s="189"/>
      <c r="F64" s="241"/>
      <c r="G64" s="189"/>
      <c r="H64" s="241"/>
      <c r="I64" s="189"/>
      <c r="J64" s="241"/>
      <c r="K64" s="189"/>
      <c r="L64" s="241"/>
      <c r="M64" s="189"/>
      <c r="N64" s="241"/>
      <c r="O64" s="189"/>
      <c r="P64" s="241"/>
      <c r="Q64" s="239"/>
    </row>
    <row r="65" spans="1:17" s="168" customFormat="1" ht="13" customHeight="1">
      <c r="A65" s="236"/>
      <c r="B65" s="240"/>
      <c r="C65" s="189"/>
      <c r="D65" s="241"/>
      <c r="E65" s="189"/>
      <c r="F65" s="241"/>
      <c r="G65" s="189"/>
      <c r="H65" s="241"/>
      <c r="I65" s="189"/>
      <c r="J65" s="241"/>
      <c r="K65" s="189"/>
      <c r="L65" s="241"/>
      <c r="M65" s="189"/>
      <c r="N65" s="241"/>
      <c r="O65" s="189"/>
      <c r="P65" s="241"/>
      <c r="Q65" s="239"/>
    </row>
    <row r="66" spans="1:17" s="168" customFormat="1" ht="13" customHeight="1" thickBot="1">
      <c r="A66" s="242"/>
      <c r="B66" s="243"/>
      <c r="C66" s="244"/>
      <c r="D66" s="245"/>
      <c r="E66" s="244"/>
      <c r="F66" s="245"/>
      <c r="G66" s="244"/>
      <c r="H66" s="245"/>
      <c r="I66" s="244"/>
      <c r="J66" s="244"/>
      <c r="K66" s="244"/>
      <c r="L66" s="244"/>
      <c r="M66" s="244"/>
      <c r="N66" s="244"/>
      <c r="O66" s="244"/>
      <c r="P66" s="245"/>
      <c r="Q66" s="239"/>
    </row>
    <row r="67" spans="1:17" s="46" customFormat="1" ht="17.149999999999999" customHeight="1" thickBot="1">
      <c r="A67" s="416"/>
      <c r="B67" s="168"/>
      <c r="C67" s="168"/>
      <c r="D67" s="168"/>
      <c r="E67" s="168"/>
      <c r="F67" s="168"/>
      <c r="G67" s="168"/>
      <c r="H67" s="168"/>
      <c r="Q67" s="347"/>
    </row>
    <row r="68" spans="1:17" s="46" customFormat="1" ht="9" customHeight="1">
      <c r="A68" s="584"/>
      <c r="B68" s="585"/>
      <c r="C68" s="585"/>
      <c r="D68" s="585"/>
      <c r="E68" s="585"/>
      <c r="F68" s="585"/>
      <c r="G68" s="585"/>
      <c r="H68" s="585"/>
      <c r="I68" s="585"/>
      <c r="J68" s="585"/>
      <c r="K68" s="585"/>
      <c r="L68" s="585"/>
      <c r="M68" s="585"/>
      <c r="N68" s="586"/>
      <c r="O68" s="586"/>
      <c r="P68" s="586"/>
      <c r="Q68" s="587"/>
    </row>
    <row r="69" spans="1:17" s="46" customFormat="1" ht="16" customHeight="1">
      <c r="A69" s="582"/>
      <c r="B69" s="1344" t="s">
        <v>2896</v>
      </c>
      <c r="C69" s="1344"/>
      <c r="D69" s="1344"/>
      <c r="E69" s="582"/>
      <c r="F69" s="583">
        <f>COUNTA(B22:B65)</f>
        <v>0</v>
      </c>
      <c r="G69" s="539"/>
      <c r="H69" s="539"/>
      <c r="I69" s="539"/>
      <c r="J69" s="539"/>
      <c r="K69" s="539"/>
      <c r="L69" s="539"/>
      <c r="M69" s="539"/>
      <c r="N69" s="588"/>
      <c r="O69" s="589"/>
      <c r="P69" s="590"/>
      <c r="Q69" s="596"/>
    </row>
    <row r="70" spans="1:17" s="46" customFormat="1" ht="16" customHeight="1">
      <c r="A70" s="582"/>
      <c r="B70" s="1344" t="s">
        <v>2897</v>
      </c>
      <c r="C70" s="1344"/>
      <c r="D70" s="1344"/>
      <c r="E70" s="582"/>
      <c r="F70" s="583">
        <f>COUNTA($N$22:$N$66)</f>
        <v>0</v>
      </c>
      <c r="G70" s="539"/>
      <c r="H70" s="539"/>
      <c r="I70" s="539"/>
      <c r="J70" s="539"/>
      <c r="K70" s="539"/>
      <c r="L70" s="539"/>
      <c r="M70" s="539"/>
      <c r="N70" s="588"/>
      <c r="O70" s="589"/>
      <c r="P70" s="590"/>
      <c r="Q70" s="596"/>
    </row>
    <row r="71" spans="1:17" s="46" customFormat="1" ht="11.5" customHeight="1">
      <c r="A71" s="594"/>
      <c r="B71" s="591"/>
      <c r="C71" s="595"/>
      <c r="D71" s="592"/>
      <c r="E71" s="591"/>
      <c r="F71" s="591"/>
      <c r="G71" s="591"/>
      <c r="H71" s="591"/>
      <c r="I71" s="591"/>
      <c r="J71" s="591"/>
      <c r="K71" s="591"/>
      <c r="L71" s="591"/>
      <c r="M71" s="591"/>
      <c r="N71" s="592"/>
      <c r="O71" s="591"/>
      <c r="P71" s="593"/>
      <c r="Q71" s="597"/>
    </row>
    <row r="72" spans="1:17" s="46" customFormat="1" ht="21" customHeight="1">
      <c r="A72" s="346"/>
      <c r="C72" s="413"/>
      <c r="D72" s="414"/>
      <c r="N72" s="414"/>
      <c r="P72" s="93"/>
      <c r="Q72" s="347"/>
    </row>
    <row r="73" spans="1:17" s="46" customFormat="1" ht="14.5" customHeight="1">
      <c r="B73" s="1334" t="s">
        <v>2991</v>
      </c>
      <c r="C73" s="1334"/>
      <c r="D73" s="1334"/>
      <c r="F73" s="168"/>
      <c r="N73" s="414"/>
      <c r="P73" s="93"/>
      <c r="Q73" s="347"/>
    </row>
    <row r="74" spans="1:17" s="51" customFormat="1" ht="20.149999999999999" customHeight="1">
      <c r="A74" s="540"/>
      <c r="C74" s="541"/>
      <c r="D74" s="561" t="s">
        <v>2918</v>
      </c>
      <c r="F74" s="1087"/>
      <c r="H74" s="45" t="str">
        <f>IF(AND(F74="",F69&lt;&gt;""),"Information manquante!","")</f>
        <v>Information manquante!</v>
      </c>
      <c r="N74" s="418"/>
      <c r="P74" s="151"/>
      <c r="Q74" s="542"/>
    </row>
    <row r="75" spans="1:17" s="322" customFormat="1" ht="4.5" customHeight="1">
      <c r="A75" s="543"/>
      <c r="C75" s="544"/>
      <c r="D75" s="545"/>
      <c r="F75" s="845"/>
      <c r="N75" s="546"/>
      <c r="P75" s="547"/>
      <c r="Q75" s="548"/>
    </row>
    <row r="76" spans="1:17" s="566" customFormat="1" ht="18.649999999999999" customHeight="1">
      <c r="A76" s="741"/>
      <c r="B76" s="742"/>
      <c r="C76" s="743"/>
      <c r="D76" s="751" t="s">
        <v>2919</v>
      </c>
      <c r="F76" s="846"/>
      <c r="N76" s="744"/>
      <c r="P76" s="745"/>
      <c r="Q76" s="746"/>
    </row>
    <row r="77" spans="1:17" s="322" customFormat="1" ht="5.5" customHeight="1">
      <c r="A77" s="543"/>
      <c r="B77" s="550"/>
      <c r="C77" s="544"/>
      <c r="D77" s="538"/>
      <c r="F77" s="847"/>
      <c r="N77" s="546"/>
      <c r="P77" s="547"/>
      <c r="Q77" s="548"/>
    </row>
    <row r="78" spans="1:17" s="51" customFormat="1" ht="17.5" customHeight="1">
      <c r="A78" s="540"/>
      <c r="B78" s="549"/>
      <c r="C78" s="541"/>
      <c r="D78" s="418" t="s">
        <v>2920</v>
      </c>
      <c r="F78" s="846"/>
      <c r="N78" s="418"/>
      <c r="P78" s="151"/>
      <c r="Q78" s="542"/>
    </row>
    <row r="79" spans="1:17" s="46" customFormat="1" ht="20.149999999999999" customHeight="1">
      <c r="A79" s="416"/>
      <c r="B79" s="415"/>
      <c r="C79" s="413"/>
      <c r="F79" s="176"/>
      <c r="Q79" s="347"/>
    </row>
    <row r="80" spans="1:17" s="46" customFormat="1" ht="8.15" customHeight="1" thickBot="1">
      <c r="A80" s="246"/>
      <c r="B80" s="247"/>
      <c r="C80" s="247"/>
      <c r="D80" s="247"/>
      <c r="E80" s="247"/>
      <c r="F80" s="247"/>
      <c r="G80" s="247"/>
      <c r="H80" s="247"/>
      <c r="I80" s="247"/>
      <c r="J80" s="247"/>
      <c r="K80" s="247"/>
      <c r="L80" s="247"/>
      <c r="M80" s="247"/>
      <c r="N80" s="247"/>
      <c r="O80" s="247"/>
      <c r="P80" s="247"/>
      <c r="Q80" s="248"/>
    </row>
    <row r="81" spans="1:18" s="46" customFormat="1" ht="21.65" customHeight="1" thickTop="1"/>
    <row r="82" spans="1:18" s="46" customFormat="1" ht="23.5" customHeight="1">
      <c r="A82" s="571" t="s">
        <v>2906</v>
      </c>
      <c r="B82" s="559" t="s">
        <v>2898</v>
      </c>
      <c r="C82" s="409"/>
      <c r="D82" s="409"/>
    </row>
    <row r="83" spans="1:18" s="46" customFormat="1" ht="12" customHeight="1" thickBot="1">
      <c r="A83" s="557"/>
      <c r="B83" s="558"/>
    </row>
    <row r="84" spans="1:18" s="168" customFormat="1" ht="37.5" customHeight="1" thickBot="1">
      <c r="A84" s="614"/>
      <c r="B84" s="617"/>
      <c r="C84" s="617"/>
      <c r="D84" s="618" t="s">
        <v>1820</v>
      </c>
      <c r="E84" s="617"/>
      <c r="F84" s="618" t="s">
        <v>2899</v>
      </c>
      <c r="G84" s="564"/>
      <c r="H84" s="46"/>
      <c r="I84" s="103"/>
      <c r="J84" s="103"/>
      <c r="K84" s="103"/>
      <c r="L84" s="103"/>
      <c r="M84" s="103"/>
      <c r="N84" s="103"/>
      <c r="O84" s="598"/>
      <c r="P84" s="103"/>
      <c r="Q84" s="46"/>
      <c r="R84" s="46"/>
    </row>
    <row r="85" spans="1:18" s="168" customFormat="1" ht="19.5" customHeight="1" thickTop="1">
      <c r="A85" s="615"/>
      <c r="B85" s="568" t="s">
        <v>2900</v>
      </c>
      <c r="C85" s="189"/>
      <c r="D85" s="238"/>
      <c r="E85" s="189"/>
      <c r="F85" s="238"/>
      <c r="G85" s="555"/>
      <c r="H85" s="103"/>
      <c r="I85" s="103"/>
      <c r="J85" s="103"/>
      <c r="K85" s="103"/>
      <c r="L85" s="103"/>
      <c r="M85" s="103"/>
      <c r="N85" s="103"/>
      <c r="O85" s="103"/>
      <c r="P85" s="103"/>
      <c r="Q85" s="46"/>
      <c r="R85" s="46"/>
    </row>
    <row r="86" spans="1:18" s="168" customFormat="1" ht="18.649999999999999" customHeight="1">
      <c r="A86" s="615"/>
      <c r="B86" s="563" t="s">
        <v>2901</v>
      </c>
      <c r="C86" s="189"/>
      <c r="D86" s="238"/>
      <c r="E86" s="189"/>
      <c r="F86" s="238"/>
      <c r="G86" s="555"/>
      <c r="H86" s="103"/>
      <c r="I86" s="103"/>
      <c r="J86" s="103"/>
      <c r="K86" s="103"/>
      <c r="L86" s="103"/>
      <c r="M86" s="103"/>
      <c r="N86" s="103"/>
      <c r="O86" s="103"/>
      <c r="P86" s="103"/>
      <c r="Q86" s="46"/>
      <c r="R86" s="46"/>
    </row>
    <row r="87" spans="1:18" s="168" customFormat="1" ht="15.65" customHeight="1">
      <c r="A87" s="615"/>
      <c r="B87" s="563" t="s">
        <v>7</v>
      </c>
      <c r="C87" s="189"/>
      <c r="D87" s="190"/>
      <c r="E87" s="189"/>
      <c r="F87" s="190"/>
      <c r="G87" s="555"/>
      <c r="H87" s="103"/>
      <c r="I87" s="103"/>
      <c r="J87" s="103"/>
      <c r="K87" s="103"/>
      <c r="L87" s="103"/>
      <c r="M87" s="103"/>
      <c r="N87" s="103"/>
      <c r="O87" s="103"/>
      <c r="P87" s="103"/>
      <c r="Q87" s="46"/>
      <c r="R87" s="46"/>
    </row>
    <row r="88" spans="1:18" s="168" customFormat="1" ht="18" customHeight="1">
      <c r="A88" s="615"/>
      <c r="B88" s="562"/>
      <c r="C88" s="189"/>
      <c r="D88" s="238"/>
      <c r="E88" s="189"/>
      <c r="F88" s="238"/>
      <c r="G88" s="555"/>
      <c r="H88" s="103"/>
      <c r="I88" s="103"/>
      <c r="J88" s="103"/>
      <c r="K88" s="103"/>
      <c r="L88" s="103"/>
      <c r="M88" s="103"/>
      <c r="N88" s="103"/>
      <c r="O88" s="103"/>
      <c r="P88" s="103"/>
      <c r="Q88" s="46"/>
      <c r="R88" s="46"/>
    </row>
    <row r="89" spans="1:18" s="168" customFormat="1" ht="18" customHeight="1">
      <c r="A89" s="615"/>
      <c r="B89" s="562"/>
      <c r="C89" s="189"/>
      <c r="D89" s="238"/>
      <c r="E89" s="189"/>
      <c r="F89" s="238"/>
      <c r="G89" s="555"/>
      <c r="H89" s="103"/>
      <c r="I89" s="103"/>
      <c r="J89" s="103"/>
      <c r="K89" s="103"/>
      <c r="L89" s="103"/>
      <c r="M89" s="103"/>
      <c r="N89" s="103"/>
      <c r="O89" s="103"/>
      <c r="P89" s="103"/>
      <c r="Q89" s="46"/>
      <c r="R89" s="46"/>
    </row>
    <row r="90" spans="1:18" s="168" customFormat="1" ht="18" customHeight="1">
      <c r="A90" s="615"/>
      <c r="B90" s="562"/>
      <c r="C90" s="189"/>
      <c r="D90" s="238"/>
      <c r="E90" s="189"/>
      <c r="F90" s="238"/>
      <c r="G90" s="555"/>
      <c r="H90" s="103"/>
      <c r="I90" s="103"/>
      <c r="J90" s="103"/>
      <c r="K90" s="103"/>
      <c r="L90" s="103"/>
      <c r="M90" s="103"/>
      <c r="N90" s="103"/>
      <c r="O90" s="103"/>
      <c r="P90" s="103"/>
      <c r="Q90" s="46"/>
      <c r="R90" s="46"/>
    </row>
    <row r="91" spans="1:18" s="168" customFormat="1" ht="18" customHeight="1">
      <c r="A91" s="615"/>
      <c r="B91" s="560"/>
      <c r="C91" s="189"/>
      <c r="D91" s="238"/>
      <c r="E91" s="189"/>
      <c r="F91" s="238"/>
      <c r="G91" s="555"/>
      <c r="H91" s="103"/>
      <c r="I91" s="103"/>
      <c r="J91" s="103"/>
      <c r="K91" s="103"/>
      <c r="L91" s="103"/>
      <c r="M91" s="103"/>
      <c r="N91" s="103"/>
      <c r="O91" s="103"/>
      <c r="P91" s="103"/>
      <c r="Q91" s="46"/>
      <c r="R91" s="46"/>
    </row>
    <row r="92" spans="1:18" s="168" customFormat="1" ht="18" customHeight="1">
      <c r="A92" s="615"/>
      <c r="B92" s="560"/>
      <c r="C92" s="189"/>
      <c r="D92" s="238"/>
      <c r="E92" s="189"/>
      <c r="F92" s="238"/>
      <c r="G92" s="555"/>
      <c r="H92" s="103"/>
      <c r="I92" s="103"/>
      <c r="J92" s="103"/>
      <c r="K92" s="103"/>
      <c r="L92" s="103"/>
      <c r="M92" s="103"/>
      <c r="N92" s="103"/>
      <c r="O92" s="103"/>
      <c r="P92" s="103"/>
      <c r="Q92" s="46"/>
      <c r="R92" s="46"/>
    </row>
    <row r="93" spans="1:18" s="168" customFormat="1" ht="18" customHeight="1">
      <c r="A93" s="615"/>
      <c r="B93" s="560"/>
      <c r="C93" s="189"/>
      <c r="D93" s="238"/>
      <c r="E93" s="189"/>
      <c r="F93" s="238"/>
      <c r="G93" s="555"/>
      <c r="H93" s="103"/>
      <c r="I93" s="103"/>
      <c r="J93" s="103"/>
      <c r="K93" s="103"/>
      <c r="L93" s="103"/>
      <c r="M93" s="103"/>
      <c r="N93" s="103"/>
      <c r="O93" s="103"/>
      <c r="P93" s="103"/>
      <c r="Q93" s="46"/>
      <c r="R93" s="46"/>
    </row>
    <row r="94" spans="1:18" s="168" customFormat="1" ht="18" customHeight="1" thickBot="1">
      <c r="A94" s="616"/>
      <c r="B94" s="245"/>
      <c r="C94" s="244"/>
      <c r="D94" s="244"/>
      <c r="E94" s="244"/>
      <c r="F94" s="244"/>
      <c r="G94" s="556"/>
      <c r="H94" s="103"/>
      <c r="I94" s="46"/>
      <c r="J94" s="46"/>
      <c r="K94" s="46"/>
      <c r="L94" s="46"/>
      <c r="M94" s="46"/>
      <c r="N94" s="46"/>
      <c r="O94" s="46"/>
      <c r="P94" s="103"/>
      <c r="Q94" s="46"/>
      <c r="R94" s="46"/>
    </row>
    <row r="95" spans="1:18" s="168" customFormat="1" ht="23.5" customHeight="1">
      <c r="A95" s="46"/>
      <c r="B95" s="250"/>
    </row>
    <row r="96" spans="1:18" s="168" customFormat="1" ht="11.5">
      <c r="B96" s="250"/>
    </row>
    <row r="97" spans="1:29" s="168" customFormat="1" ht="23.15" customHeight="1">
      <c r="A97" s="571" t="s">
        <v>2908</v>
      </c>
      <c r="B97" s="559" t="s">
        <v>2907</v>
      </c>
    </row>
    <row r="98" spans="1:29" s="168" customFormat="1" ht="11.5">
      <c r="B98" s="250"/>
    </row>
    <row r="99" spans="1:29" s="168" customFormat="1" ht="3" customHeight="1" thickBot="1">
      <c r="B99" s="250"/>
    </row>
    <row r="100" spans="1:29" s="168" customFormat="1" ht="24" customHeight="1">
      <c r="B100" s="569" t="s">
        <v>2902</v>
      </c>
      <c r="C100" s="417"/>
      <c r="D100" s="554"/>
      <c r="E100" s="417"/>
      <c r="F100" s="90"/>
      <c r="G100" s="90"/>
      <c r="H100" s="90"/>
      <c r="I100" s="615"/>
      <c r="J100" s="46"/>
      <c r="K100" s="46"/>
      <c r="L100" s="46"/>
      <c r="M100" s="46"/>
      <c r="N100" s="46"/>
      <c r="O100" s="46"/>
      <c r="P100" s="46"/>
      <c r="Q100" s="46"/>
      <c r="R100" s="46"/>
      <c r="S100" s="46"/>
      <c r="T100" s="46"/>
      <c r="U100" s="46"/>
      <c r="V100" s="46"/>
      <c r="W100" s="46"/>
      <c r="X100" s="46"/>
      <c r="Y100" s="46"/>
      <c r="Z100" s="46"/>
      <c r="AA100" s="46"/>
      <c r="AB100" s="46"/>
      <c r="AC100" s="46"/>
    </row>
    <row r="101" spans="1:29" s="566" customFormat="1" ht="28.5" customHeight="1">
      <c r="B101" s="570" t="s">
        <v>2903</v>
      </c>
      <c r="D101" s="567" t="s">
        <v>20</v>
      </c>
      <c r="F101" s="1335" t="s">
        <v>2904</v>
      </c>
      <c r="G101" s="1335"/>
      <c r="H101" s="1336"/>
      <c r="I101" s="619"/>
      <c r="J101" s="51"/>
      <c r="K101" s="51"/>
      <c r="L101" s="51"/>
      <c r="M101" s="51"/>
      <c r="N101" s="51"/>
      <c r="O101" s="51"/>
      <c r="P101" s="51"/>
      <c r="Q101" s="51"/>
      <c r="R101" s="51"/>
      <c r="S101" s="51"/>
      <c r="T101" s="51"/>
      <c r="U101" s="51"/>
      <c r="V101" s="51"/>
      <c r="W101" s="51"/>
      <c r="X101" s="51"/>
      <c r="Y101" s="51"/>
      <c r="Z101" s="51"/>
    </row>
    <row r="102" spans="1:29" s="168" customFormat="1" ht="12" thickBot="1">
      <c r="B102" s="565"/>
      <c r="C102" s="249"/>
      <c r="D102" s="249"/>
      <c r="E102" s="249"/>
      <c r="F102" s="249"/>
      <c r="G102" s="249"/>
      <c r="H102" s="249"/>
      <c r="I102" s="615"/>
      <c r="J102" s="46"/>
      <c r="K102" s="46"/>
      <c r="L102" s="46"/>
      <c r="M102" s="46"/>
      <c r="N102" s="46"/>
      <c r="O102" s="46"/>
      <c r="P102" s="46"/>
      <c r="Q102" s="46"/>
      <c r="R102" s="46"/>
      <c r="S102" s="46"/>
      <c r="T102" s="46"/>
      <c r="U102" s="46"/>
      <c r="V102" s="46"/>
      <c r="W102" s="46"/>
      <c r="X102" s="46"/>
      <c r="Y102" s="46"/>
    </row>
    <row r="103" spans="1:29" s="46" customFormat="1" ht="18.5" customHeight="1">
      <c r="B103" s="101"/>
    </row>
    <row r="104" spans="1:29" s="46" customFormat="1" ht="11.5">
      <c r="B104" s="101"/>
    </row>
    <row r="105" spans="1:29" s="46" customFormat="1" ht="11.5">
      <c r="B105" s="101"/>
    </row>
    <row r="106" spans="1:29" s="46" customFormat="1" ht="35.5" customHeight="1">
      <c r="A106" s="848" t="s">
        <v>2909</v>
      </c>
      <c r="B106" s="1337" t="s">
        <v>3017</v>
      </c>
      <c r="C106" s="1337"/>
      <c r="D106" s="1337"/>
      <c r="E106" s="1337"/>
      <c r="F106" s="1337"/>
      <c r="G106" s="1337"/>
      <c r="H106" s="1337"/>
      <c r="I106" s="1337"/>
      <c r="J106" s="1337"/>
      <c r="K106" s="1337"/>
      <c r="L106" s="1337"/>
      <c r="M106" s="1337"/>
      <c r="N106" s="1337"/>
    </row>
    <row r="107" spans="1:29" s="46" customFormat="1" ht="14.5" thickBot="1">
      <c r="A107" s="849"/>
      <c r="B107" s="63"/>
    </row>
    <row r="108" spans="1:29" s="46" customFormat="1" ht="163" customHeight="1" thickBot="1">
      <c r="B108" s="1338"/>
      <c r="C108" s="1339"/>
      <c r="D108" s="1339"/>
      <c r="E108" s="1339"/>
      <c r="F108" s="1339"/>
      <c r="G108" s="1339"/>
      <c r="H108" s="1339"/>
      <c r="I108" s="1339"/>
      <c r="J108" s="1339"/>
      <c r="K108" s="1339"/>
      <c r="L108" s="1339"/>
      <c r="M108" s="1339"/>
      <c r="N108" s="1340"/>
    </row>
    <row r="109" spans="1:29" s="46" customFormat="1" ht="40.5" customHeight="1">
      <c r="B109" s="101"/>
    </row>
    <row r="110" spans="1:29" s="46" customFormat="1" ht="27" customHeight="1">
      <c r="A110" s="420" t="s">
        <v>3018</v>
      </c>
      <c r="B110" s="1341" t="s">
        <v>2921</v>
      </c>
      <c r="C110" s="1341"/>
      <c r="D110" s="1341"/>
      <c r="E110" s="1341"/>
      <c r="F110" s="1341"/>
      <c r="G110" s="1341"/>
      <c r="H110" s="1341"/>
      <c r="I110" s="573"/>
      <c r="L110" s="1329" t="s">
        <v>197</v>
      </c>
      <c r="M110" s="1329"/>
      <c r="O110" s="252"/>
      <c r="Q110" s="252"/>
      <c r="R110" s="252"/>
      <c r="S110" s="252"/>
      <c r="T110" s="252"/>
    </row>
    <row r="111" spans="1:29" s="46" customFormat="1" ht="4.5" customHeight="1">
      <c r="B111" s="101"/>
    </row>
    <row r="112" spans="1:29" s="46" customFormat="1" ht="27.5" customHeight="1">
      <c r="B112" s="101"/>
    </row>
    <row r="113" spans="1:14" s="168" customFormat="1" ht="26.5" customHeight="1">
      <c r="A113" s="420" t="s">
        <v>3019</v>
      </c>
      <c r="B113" s="1342" t="s">
        <v>2975</v>
      </c>
      <c r="C113" s="1342"/>
      <c r="D113" s="1342"/>
      <c r="E113" s="1342"/>
      <c r="F113" s="1342"/>
      <c r="G113" s="1342"/>
      <c r="H113" s="1342"/>
      <c r="I113" s="1342"/>
      <c r="L113" s="1329" t="s">
        <v>235</v>
      </c>
      <c r="M113" s="1329"/>
    </row>
    <row r="114" spans="1:14" s="168" customFormat="1" ht="14.5" customHeight="1">
      <c r="B114" s="250"/>
    </row>
    <row r="115" spans="1:14" s="168" customFormat="1" ht="28" customHeight="1">
      <c r="B115" s="1343" t="s">
        <v>2914</v>
      </c>
      <c r="C115" s="1343"/>
      <c r="D115" s="1343"/>
      <c r="E115" s="1343"/>
      <c r="F115" s="1343"/>
      <c r="G115" s="1343"/>
      <c r="H115" s="1343"/>
      <c r="I115" s="1343"/>
    </row>
    <row r="116" spans="1:14" s="168" customFormat="1" ht="3" customHeight="1">
      <c r="B116" s="599"/>
      <c r="C116" s="599"/>
      <c r="D116" s="599"/>
      <c r="E116" s="599"/>
      <c r="F116" s="599"/>
      <c r="G116" s="599"/>
      <c r="H116" s="599"/>
      <c r="I116" s="46"/>
    </row>
    <row r="117" spans="1:14" s="168" customFormat="1" ht="41.5" customHeight="1">
      <c r="B117" s="1328" t="s">
        <v>2912</v>
      </c>
      <c r="C117" s="1328"/>
      <c r="D117" s="1328"/>
      <c r="E117" s="1328"/>
      <c r="F117" s="1328"/>
      <c r="G117" s="1328"/>
      <c r="H117" s="1328"/>
      <c r="I117" s="1328"/>
      <c r="J117" s="578"/>
      <c r="L117" s="1329" t="s">
        <v>235</v>
      </c>
      <c r="M117" s="1329"/>
      <c r="N117" s="250" t="str">
        <f>IF(AND(L117&lt;&gt;"«Confirmer»",L113="«Confirmer»"),"Répondez d'abord à la question précédente!","")</f>
        <v/>
      </c>
    </row>
    <row r="118" spans="1:14" s="168" customFormat="1" ht="6" customHeight="1">
      <c r="B118" s="600"/>
      <c r="C118" s="600"/>
      <c r="D118" s="600"/>
      <c r="E118" s="600"/>
      <c r="F118" s="600"/>
      <c r="G118" s="600"/>
      <c r="H118" s="600"/>
      <c r="I118" s="578"/>
      <c r="J118" s="578"/>
      <c r="L118" s="579"/>
      <c r="M118" s="579"/>
    </row>
    <row r="119" spans="1:14" s="168" customFormat="1" ht="26.15" customHeight="1">
      <c r="B119" s="1328" t="s">
        <v>2981</v>
      </c>
      <c r="C119" s="1328"/>
      <c r="D119" s="1328"/>
      <c r="E119" s="1328"/>
      <c r="F119" s="1328"/>
      <c r="G119" s="1328"/>
      <c r="H119" s="1328"/>
      <c r="I119" s="1328"/>
      <c r="J119" s="578"/>
      <c r="L119" s="1329" t="s">
        <v>235</v>
      </c>
      <c r="M119" s="1329"/>
    </row>
    <row r="120" spans="1:14" s="168" customFormat="1" ht="6" customHeight="1">
      <c r="B120" s="600"/>
      <c r="C120" s="600"/>
      <c r="D120" s="600"/>
      <c r="E120" s="600"/>
      <c r="F120" s="600"/>
      <c r="G120" s="600"/>
      <c r="H120" s="600"/>
      <c r="I120" s="578"/>
      <c r="J120" s="578"/>
      <c r="L120" s="580"/>
      <c r="M120" s="580"/>
    </row>
    <row r="121" spans="1:14" s="168" customFormat="1" ht="30" customHeight="1">
      <c r="B121" s="1328" t="s">
        <v>2980</v>
      </c>
      <c r="C121" s="1328"/>
      <c r="D121" s="1328"/>
      <c r="E121" s="1328"/>
      <c r="F121" s="1328"/>
      <c r="G121" s="1328"/>
      <c r="H121" s="1328"/>
      <c r="I121" s="578"/>
      <c r="J121" s="578"/>
      <c r="L121" s="1329" t="s">
        <v>235</v>
      </c>
      <c r="M121" s="1329"/>
    </row>
    <row r="122" spans="1:14" s="168" customFormat="1" ht="6" customHeight="1">
      <c r="B122" s="101"/>
      <c r="C122" s="46"/>
      <c r="D122" s="46"/>
      <c r="E122" s="46"/>
      <c r="F122" s="46"/>
      <c r="G122" s="46"/>
      <c r="H122" s="46"/>
      <c r="I122" s="46"/>
    </row>
    <row r="123" spans="1:14" s="168" customFormat="1" ht="22" customHeight="1">
      <c r="B123" s="1328" t="s">
        <v>2913</v>
      </c>
      <c r="C123" s="1328"/>
      <c r="D123" s="1328"/>
      <c r="E123" s="1328"/>
      <c r="F123" s="1328"/>
      <c r="G123" s="1328"/>
      <c r="H123" s="1328"/>
      <c r="I123" s="46"/>
      <c r="L123" s="1329" t="s">
        <v>235</v>
      </c>
      <c r="M123" s="1329"/>
    </row>
    <row r="124" spans="1:14" s="168" customFormat="1" ht="6" customHeight="1">
      <c r="B124" s="328"/>
      <c r="C124" s="328"/>
      <c r="D124" s="328"/>
      <c r="E124" s="328"/>
      <c r="F124" s="328"/>
      <c r="G124" s="328"/>
      <c r="H124" s="328"/>
      <c r="I124" s="46"/>
      <c r="L124" s="580"/>
      <c r="M124" s="580"/>
    </row>
    <row r="125" spans="1:14" s="168" customFormat="1" ht="22" customHeight="1">
      <c r="B125" s="1328" t="s">
        <v>2982</v>
      </c>
      <c r="C125" s="1328"/>
      <c r="D125" s="1328"/>
      <c r="E125" s="1328"/>
      <c r="F125" s="1328"/>
      <c r="G125" s="1328"/>
      <c r="H125" s="1328"/>
      <c r="I125" s="46"/>
      <c r="L125" s="1329" t="s">
        <v>235</v>
      </c>
      <c r="M125" s="1329"/>
    </row>
    <row r="126" spans="1:14" s="168" customFormat="1" ht="6" customHeight="1">
      <c r="B126" s="328"/>
      <c r="C126" s="328"/>
      <c r="D126" s="328"/>
      <c r="E126" s="328"/>
      <c r="F126" s="328"/>
      <c r="G126" s="328"/>
      <c r="H126" s="328"/>
      <c r="I126" s="46"/>
      <c r="L126" s="580"/>
      <c r="M126" s="580"/>
    </row>
    <row r="127" spans="1:14" s="168" customFormat="1" ht="22" customHeight="1">
      <c r="B127" s="1328" t="s">
        <v>2983</v>
      </c>
      <c r="C127" s="1328"/>
      <c r="D127" s="1328"/>
      <c r="E127" s="1328"/>
      <c r="F127" s="1328"/>
      <c r="G127" s="1328"/>
      <c r="H127" s="1328"/>
      <c r="I127" s="46"/>
      <c r="L127" s="1329" t="s">
        <v>235</v>
      </c>
      <c r="M127" s="1329"/>
    </row>
    <row r="128" spans="1:14" s="168" customFormat="1" ht="22" customHeight="1">
      <c r="B128" s="581"/>
      <c r="C128" s="581"/>
      <c r="D128" s="581"/>
      <c r="E128" s="581"/>
      <c r="F128" s="581"/>
      <c r="G128" s="581"/>
      <c r="H128" s="581"/>
      <c r="L128" s="580"/>
      <c r="M128" s="580"/>
    </row>
    <row r="129" spans="1:20" s="168" customFormat="1" ht="22" customHeight="1">
      <c r="B129" s="250"/>
    </row>
    <row r="130" spans="1:20" s="168" customFormat="1" ht="22" customHeight="1">
      <c r="A130" s="551" t="s">
        <v>2877</v>
      </c>
      <c r="B130" s="552" t="s">
        <v>2911</v>
      </c>
      <c r="C130" s="553"/>
      <c r="D130" s="553"/>
      <c r="E130" s="553"/>
      <c r="F130" s="574"/>
      <c r="G130" s="575"/>
      <c r="H130" s="576"/>
      <c r="I130" s="576"/>
      <c r="J130" s="576"/>
      <c r="K130" s="576"/>
      <c r="L130" s="576"/>
      <c r="M130" s="576"/>
      <c r="N130" s="576"/>
    </row>
    <row r="131" spans="1:20" s="168" customFormat="1" ht="22" customHeight="1">
      <c r="A131" s="46"/>
      <c r="B131" s="101"/>
      <c r="C131" s="46"/>
      <c r="D131" s="46"/>
      <c r="E131" s="46"/>
      <c r="F131" s="46"/>
      <c r="G131" s="46"/>
      <c r="H131" s="46"/>
      <c r="I131" s="46"/>
      <c r="J131" s="46"/>
      <c r="K131" s="46"/>
    </row>
    <row r="132" spans="1:20" s="168" customFormat="1" ht="24.65" customHeight="1">
      <c r="A132" s="46"/>
      <c r="B132" s="1330" t="s">
        <v>2915</v>
      </c>
      <c r="C132" s="1330"/>
      <c r="D132" s="1330"/>
      <c r="E132" s="1330"/>
      <c r="F132" s="1330"/>
      <c r="G132" s="1330"/>
      <c r="H132" s="1330"/>
      <c r="I132" s="46"/>
      <c r="J132" s="46"/>
      <c r="K132" s="46"/>
      <c r="L132" s="1329" t="s">
        <v>235</v>
      </c>
      <c r="M132" s="1329"/>
    </row>
    <row r="133" spans="1:20" s="168" customFormat="1" ht="18.649999999999999" customHeight="1" thickBot="1">
      <c r="A133" s="46"/>
      <c r="B133" s="94" t="s">
        <v>2916</v>
      </c>
      <c r="C133" s="253"/>
      <c r="D133" s="253"/>
      <c r="E133" s="253"/>
      <c r="F133" s="253"/>
      <c r="G133" s="253"/>
      <c r="H133" s="253"/>
      <c r="I133" s="46"/>
      <c r="J133" s="46"/>
      <c r="K133" s="46"/>
      <c r="L133" s="580"/>
      <c r="M133" s="580"/>
    </row>
    <row r="134" spans="1:20" s="46" customFormat="1" ht="60.65" customHeight="1" thickBot="1">
      <c r="B134" s="1331"/>
      <c r="C134" s="1332"/>
      <c r="D134" s="1332"/>
      <c r="E134" s="1332"/>
      <c r="F134" s="1332"/>
      <c r="G134" s="1332"/>
      <c r="H134" s="1332"/>
      <c r="I134" s="1332"/>
      <c r="J134" s="1332"/>
      <c r="K134" s="1332"/>
      <c r="L134" s="1332"/>
      <c r="M134" s="1332"/>
      <c r="N134" s="1333"/>
    </row>
    <row r="135" spans="1:20" s="46" customFormat="1" ht="19" customHeight="1">
      <c r="B135" s="253"/>
      <c r="C135" s="253"/>
      <c r="D135" s="253"/>
      <c r="E135" s="253"/>
      <c r="F135" s="253"/>
      <c r="G135" s="253"/>
      <c r="H135" s="253"/>
      <c r="L135" s="523"/>
      <c r="M135" s="523"/>
    </row>
    <row r="136" spans="1:20" s="46" customFormat="1" ht="18.649999999999999" customHeight="1" thickBot="1">
      <c r="B136" s="850" t="s">
        <v>2923</v>
      </c>
      <c r="C136" s="101"/>
      <c r="D136" s="101"/>
      <c r="E136" s="101"/>
      <c r="F136" s="101"/>
      <c r="G136" s="101"/>
      <c r="H136" s="101"/>
    </row>
    <row r="137" spans="1:20" s="46" customFormat="1" ht="30" customHeight="1" thickBot="1">
      <c r="B137" s="1323"/>
      <c r="C137" s="1324"/>
      <c r="D137" s="1324"/>
      <c r="E137" s="1324"/>
      <c r="F137" s="1324"/>
      <c r="G137" s="1324"/>
      <c r="H137" s="1325"/>
    </row>
    <row r="138" spans="1:20" s="46" customFormat="1" ht="18.649999999999999" customHeight="1">
      <c r="B138" s="850"/>
      <c r="C138" s="101"/>
      <c r="D138" s="101"/>
      <c r="E138" s="101"/>
      <c r="F138" s="101"/>
      <c r="G138" s="101"/>
      <c r="H138" s="101"/>
    </row>
    <row r="139" spans="1:20" s="46" customFormat="1" ht="18.649999999999999" customHeight="1" thickBot="1">
      <c r="B139" s="850" t="s">
        <v>2922</v>
      </c>
      <c r="C139" s="101"/>
      <c r="D139" s="101"/>
      <c r="E139" s="101"/>
      <c r="F139" s="101"/>
      <c r="G139" s="101"/>
      <c r="H139" s="101"/>
    </row>
    <row r="140" spans="1:20" s="46" customFormat="1" ht="30" customHeight="1" thickBot="1">
      <c r="B140" s="1323"/>
      <c r="C140" s="1324"/>
      <c r="D140" s="1324"/>
      <c r="E140" s="1324"/>
      <c r="F140" s="1324"/>
      <c r="G140" s="1324"/>
      <c r="H140" s="1325"/>
    </row>
    <row r="141" spans="1:20" s="46" customFormat="1" ht="6.75" customHeight="1">
      <c r="A141" s="252"/>
      <c r="C141" s="669"/>
      <c r="D141" s="669"/>
      <c r="E141" s="669"/>
      <c r="F141" s="669"/>
      <c r="G141" s="670"/>
      <c r="H141" s="670"/>
      <c r="I141" s="252"/>
      <c r="J141" s="252"/>
      <c r="K141" s="252"/>
      <c r="L141" s="252"/>
      <c r="M141" s="252"/>
      <c r="N141" s="252"/>
      <c r="O141" s="252"/>
      <c r="P141" s="252"/>
      <c r="Q141" s="252"/>
      <c r="R141" s="252"/>
      <c r="S141" s="252"/>
      <c r="T141" s="252"/>
    </row>
    <row r="142" spans="1:20" s="46" customFormat="1" ht="28.5" customHeight="1">
      <c r="C142" s="669"/>
      <c r="D142" s="669"/>
      <c r="E142" s="669"/>
      <c r="F142" s="669"/>
      <c r="G142" s="670"/>
      <c r="H142" s="670"/>
      <c r="I142" s="252"/>
      <c r="J142" s="252"/>
      <c r="K142" s="252"/>
      <c r="L142" s="252"/>
      <c r="M142" s="252"/>
      <c r="N142" s="252"/>
      <c r="O142" s="252"/>
      <c r="P142" s="252"/>
      <c r="Q142" s="252"/>
      <c r="R142" s="252"/>
      <c r="S142" s="252"/>
      <c r="T142" s="252"/>
    </row>
    <row r="143" spans="1:20" s="46" customFormat="1" ht="3.75" hidden="1" customHeight="1">
      <c r="A143" s="251"/>
      <c r="B143" s="89"/>
      <c r="C143" s="101"/>
      <c r="D143" s="101"/>
      <c r="E143" s="101"/>
      <c r="F143" s="101"/>
      <c r="G143" s="101"/>
      <c r="H143" s="101"/>
    </row>
    <row r="144" spans="1:20" s="168" customFormat="1" ht="16" customHeight="1">
      <c r="B144" s="740" t="s">
        <v>308</v>
      </c>
      <c r="C144" s="250"/>
      <c r="E144" s="250"/>
      <c r="F144" s="250"/>
      <c r="G144" s="250"/>
      <c r="H144" s="250"/>
    </row>
    <row r="145" spans="1:17" s="168" customFormat="1" ht="12.65" customHeight="1">
      <c r="B145" s="334"/>
      <c r="C145" s="334"/>
      <c r="D145" s="334"/>
      <c r="E145" s="334"/>
      <c r="F145" s="334"/>
      <c r="G145" s="334"/>
      <c r="H145" s="334"/>
      <c r="I145" s="334"/>
      <c r="J145" s="334"/>
      <c r="K145" s="334"/>
      <c r="L145" s="334"/>
      <c r="M145" s="334"/>
      <c r="N145" s="334"/>
      <c r="O145" s="334"/>
      <c r="P145" s="334"/>
    </row>
    <row r="146" spans="1:17">
      <c r="B146" s="334"/>
      <c r="C146" s="334"/>
      <c r="D146" s="334"/>
      <c r="E146" s="334"/>
      <c r="F146" s="334"/>
      <c r="G146" s="334"/>
      <c r="H146" s="334"/>
      <c r="I146" s="334"/>
      <c r="J146" s="334"/>
      <c r="K146" s="334"/>
      <c r="L146" s="334"/>
      <c r="M146" s="334"/>
      <c r="N146" s="334"/>
      <c r="O146" s="334"/>
      <c r="P146" s="334"/>
    </row>
    <row r="147" spans="1:17" s="46" customFormat="1" ht="18.649999999999999" customHeight="1">
      <c r="A147" s="255"/>
      <c r="B147" s="334"/>
      <c r="C147" s="334"/>
      <c r="D147" s="334"/>
      <c r="E147" s="334"/>
      <c r="F147" s="334"/>
      <c r="G147" s="334"/>
      <c r="H147" s="334"/>
      <c r="I147" s="334"/>
      <c r="J147" s="334"/>
      <c r="K147" s="334"/>
      <c r="L147" s="334"/>
      <c r="M147" s="334"/>
      <c r="N147" s="334"/>
      <c r="O147" s="334"/>
      <c r="P147" s="334"/>
    </row>
    <row r="148" spans="1:17" s="46" customFormat="1" ht="22.5" customHeight="1">
      <c r="B148" s="334"/>
      <c r="C148" s="334"/>
      <c r="D148" s="334"/>
      <c r="E148" s="334"/>
      <c r="F148" s="334"/>
      <c r="G148" s="334"/>
      <c r="H148" s="334"/>
      <c r="I148" s="334"/>
      <c r="J148" s="334"/>
      <c r="K148" s="334"/>
      <c r="L148" s="334"/>
      <c r="M148" s="334"/>
      <c r="N148" s="334"/>
      <c r="O148" s="334"/>
      <c r="P148" s="334"/>
    </row>
    <row r="149" spans="1:17" s="46" customFormat="1" ht="22.5" customHeight="1">
      <c r="B149" s="256"/>
      <c r="C149" s="252"/>
      <c r="D149" s="252"/>
      <c r="E149" s="252"/>
      <c r="F149" s="252"/>
      <c r="G149" s="252"/>
      <c r="H149" s="252"/>
    </row>
    <row r="150" spans="1:17" ht="17.25" customHeight="1">
      <c r="A150" s="483" t="s">
        <v>305</v>
      </c>
    </row>
    <row r="151" spans="1:17" ht="72" customHeight="1">
      <c r="A151" s="1326" t="s">
        <v>2970</v>
      </c>
      <c r="B151" s="1327"/>
      <c r="C151" s="1327"/>
      <c r="D151" s="1327"/>
      <c r="E151" s="1327"/>
      <c r="F151" s="1327"/>
      <c r="G151" s="1327"/>
      <c r="H151" s="1327"/>
      <c r="I151" s="1327"/>
      <c r="J151" s="1327"/>
      <c r="K151" s="1327"/>
      <c r="L151" s="1327"/>
      <c r="M151" s="1327"/>
      <c r="N151" s="1327"/>
      <c r="O151" s="1327"/>
      <c r="P151" s="1327"/>
      <c r="Q151" s="257"/>
    </row>
    <row r="152" spans="1:17" ht="14.5">
      <c r="A152" s="740" t="s">
        <v>2936</v>
      </c>
      <c r="B152" s="176"/>
    </row>
    <row r="155" spans="1:17">
      <c r="B155" s="419"/>
    </row>
  </sheetData>
  <sheetProtection algorithmName="SHA-512" hashValue="OBMAyOYWKde1JXa9XRLBlvr0fHQ7kR0+7SJ8C8Wa2b98VDxS2hpFEw/SyNPZtXNqa/o61B5H/V7G2UMVlTp1tg==" saltValue="1uSfdxe2x3UEz4UYKWBHuQ==" spinCount="100000" sheet="1" objects="1" formatCells="0" formatRows="0"/>
  <mergeCells count="33">
    <mergeCell ref="B70:D70"/>
    <mergeCell ref="B8:D8"/>
    <mergeCell ref="B10:D10"/>
    <mergeCell ref="B12:D12"/>
    <mergeCell ref="B14:D14"/>
    <mergeCell ref="B69:D69"/>
    <mergeCell ref="B119:I119"/>
    <mergeCell ref="L119:M119"/>
    <mergeCell ref="B73:D73"/>
    <mergeCell ref="F101:H101"/>
    <mergeCell ref="B106:N106"/>
    <mergeCell ref="B108:N108"/>
    <mergeCell ref="B110:H110"/>
    <mergeCell ref="L110:M110"/>
    <mergeCell ref="B113:I113"/>
    <mergeCell ref="L113:M113"/>
    <mergeCell ref="B115:I115"/>
    <mergeCell ref="B117:I117"/>
    <mergeCell ref="L117:M117"/>
    <mergeCell ref="B121:H121"/>
    <mergeCell ref="L121:M121"/>
    <mergeCell ref="B123:H123"/>
    <mergeCell ref="L123:M123"/>
    <mergeCell ref="B125:H125"/>
    <mergeCell ref="L125:M125"/>
    <mergeCell ref="B140:H140"/>
    <mergeCell ref="A151:P151"/>
    <mergeCell ref="B127:H127"/>
    <mergeCell ref="L127:M127"/>
    <mergeCell ref="B132:H132"/>
    <mergeCell ref="L132:M132"/>
    <mergeCell ref="B134:N134"/>
    <mergeCell ref="B137:H137"/>
  </mergeCells>
  <conditionalFormatting sqref="B133">
    <cfRule type="expression" dxfId="31" priority="9">
      <formula>$L$132="Oui"</formula>
    </cfRule>
  </conditionalFormatting>
  <conditionalFormatting sqref="F5">
    <cfRule type="containsText" dxfId="30" priority="5" operator="containsText" text="inform">
      <formula>NOT(ISERROR(SEARCH("inform",F5)))</formula>
    </cfRule>
  </conditionalFormatting>
  <conditionalFormatting sqref="F8">
    <cfRule type="expression" dxfId="29" priority="3">
      <formula>AND($F$8="",$B$22&lt;&gt;"")</formula>
    </cfRule>
  </conditionalFormatting>
  <conditionalFormatting sqref="F10">
    <cfRule type="expression" dxfId="28" priority="7">
      <formula>AND($F$10="«Confirmer»",$B$22&lt;&gt;"")</formula>
    </cfRule>
  </conditionalFormatting>
  <conditionalFormatting sqref="F12">
    <cfRule type="expression" dxfId="27" priority="6">
      <formula>AND($B$22&lt;&gt;"",$F$12="«Confirmer»")</formula>
    </cfRule>
  </conditionalFormatting>
  <conditionalFormatting sqref="F14">
    <cfRule type="expression" dxfId="26" priority="4">
      <formula>AND($F$14="«Confirmer»",$B$22&lt;&gt;"")</formula>
    </cfRule>
  </conditionalFormatting>
  <conditionalFormatting sqref="H6">
    <cfRule type="containsText" dxfId="25" priority="2" operator="containsText" text="Veuillez">
      <formula>NOT(ISERROR(SEARCH("Veuillez",H6)))</formula>
    </cfRule>
  </conditionalFormatting>
  <conditionalFormatting sqref="H8">
    <cfRule type="containsText" dxfId="24" priority="8" operator="containsText" text="information">
      <formula>NOT(ISERROR(SEARCH("information",H8)))</formula>
    </cfRule>
  </conditionalFormatting>
  <conditionalFormatting sqref="H16:H17">
    <cfRule type="containsText" dxfId="23" priority="13" operator="containsText" text="Veuillez">
      <formula>NOT(ISERROR(SEARCH("Veuillez",H16)))</formula>
    </cfRule>
  </conditionalFormatting>
  <conditionalFormatting sqref="H74">
    <cfRule type="containsText" dxfId="22" priority="1" operator="containsText" text="information">
      <formula>NOT(ISERROR(SEARCH("information",H74)))</formula>
    </cfRule>
  </conditionalFormatting>
  <conditionalFormatting sqref="H130">
    <cfRule type="containsText" dxfId="21" priority="12" operator="containsText" text="Veuillez">
      <formula>NOT(ISERROR(SEARCH("Veuillez",H130)))</formula>
    </cfRule>
  </conditionalFormatting>
  <conditionalFormatting sqref="J117:N117 B115:N116 B117 B118:N118 B119 J119:N119 B120:N120 B121 I121:N121 B122:N122 B123 I123:N123 B124:N124 B125 I125:N125 B126:N126 B127 I127:N127 L135:M135">
    <cfRule type="expression" dxfId="20" priority="11">
      <formula>$L$113="Non"</formula>
    </cfRule>
  </conditionalFormatting>
  <conditionalFormatting sqref="N117">
    <cfRule type="containsText" dxfId="19" priority="10" operator="containsText" text="question">
      <formula>NOT(ISERROR(SEARCH("question",N117)))</formula>
    </cfRule>
  </conditionalFormatting>
  <dataValidations count="9">
    <dataValidation allowBlank="1" showInputMessage="1" showErrorMessage="1" promptTitle="Inscrire un nombre" prompt="Inscrire un nombre" sqref="F85:F94" xr:uid="{0949F2FD-3132-4D72-B05C-185757B6CC91}"/>
    <dataValidation type="whole" allowBlank="1" showInputMessage="1" showErrorMessage="1" prompt="Inscrire un nombre" sqref="F78 F76" xr:uid="{2D2E6106-0FA1-4CE0-A2F0-C5FAD74B54D0}">
      <formula1>0</formula1>
      <formula2>100</formula2>
    </dataValidation>
    <dataValidation allowBlank="1" showInputMessage="1" sqref="F11 F13" xr:uid="{5ECF3028-4A95-488E-A4F3-8F816395404C}"/>
    <dataValidation type="list" allowBlank="1" showInputMessage="1" sqref="F10 F12 F14 L117:M117 L119:M119 L121:M121 L123:M123 L125:M127 L113:M113 L132:M133 L135:M135" xr:uid="{FE412D21-F151-4923-AC00-96B650D71DAB}">
      <formula1>"«Confirmer»,Oui,Non"</formula1>
    </dataValidation>
    <dataValidation type="whole" allowBlank="1" showInputMessage="1" showErrorMessage="1" promptTitle="Inscrire un nombre" prompt="Inscrire un nombre" sqref="D100 D85:D94" xr:uid="{CA058BC7-DD38-4E8B-99FF-655682B664CE}">
      <formula1>0</formula1>
      <formula2>200</formula2>
    </dataValidation>
    <dataValidation type="whole" allowBlank="1" showInputMessage="1" showErrorMessage="1" promptTitle="Inscrire un nombre" prompt="Inscrire un nombre" sqref="F75 F77" xr:uid="{64032729-9BE8-4126-B15F-CE135C7644D4}">
      <formula1>1</formula1>
      <formula2>100</formula2>
    </dataValidation>
    <dataValidation type="list" allowBlank="1" showInputMessage="1" showErrorMessage="1" sqref="G130" xr:uid="{FEB136ED-5984-4644-889E-BBFF5EEBA6A9}">
      <formula1>"Choisir,OUI,NON"</formula1>
    </dataValidation>
    <dataValidation type="list" allowBlank="1" showInputMessage="1" sqref="L128 L110 L124 L118 L120" xr:uid="{5767C492-B086-4ACC-8A13-0B02C8334AD4}">
      <formula1>"«Choisir»,Oui,Non"</formula1>
    </dataValidation>
    <dataValidation type="date" operator="lessThan" allowBlank="1" showInputMessage="1" showErrorMessage="1" promptTitle="Format : Année-mois-jour" prompt="Format : Année-mois-jour" sqref="F8" xr:uid="{E8908ED9-CFE9-40C2-8BE5-2212E4B40573}">
      <formula1>55153</formula1>
    </dataValidation>
  </dataValidations>
  <hyperlinks>
    <hyperlink ref="A152" r:id="rId1" location="DiversiteCulturelle" xr:uid="{3B6147BB-6F06-4788-B362-B4F8AF436766}"/>
    <hyperlink ref="B144" location="Gouvernance!A1" display="Retour en haut de la page" xr:uid="{FCFD7619-FC27-41AC-AFE9-E509037BDFDE}"/>
    <hyperlink ref="D76" location="Gouvernance!A150" display="de la diversité culturelle" xr:uid="{9F27E821-4A7D-48F8-97F8-2DF16AD05D18}"/>
  </hyperlinks>
  <pageMargins left="0.55118110236220474" right="0.43307086614173229" top="0.51181102362204722" bottom="0.43307086614173229" header="0.23622047244094491" footer="0.23622047244094491"/>
  <pageSetup scale="80" orientation="landscape" r:id="rId2"/>
  <headerFooter>
    <oddFooter>&amp;RRapport final d'activité</oddFooter>
  </headerFooter>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C5D14-A225-45C9-9618-E1E670E80A1C}">
  <dimension ref="A1:Z121"/>
  <sheetViews>
    <sheetView showGridLines="0" zoomScale="90" zoomScaleNormal="90" zoomScaleSheetLayoutView="100" workbookViewId="0">
      <selection activeCell="C15" sqref="C15"/>
    </sheetView>
  </sheetViews>
  <sheetFormatPr baseColWidth="10" defaultColWidth="11.453125" defaultRowHeight="10"/>
  <cols>
    <col min="1" max="1" width="4.6328125" style="267" customWidth="1"/>
    <col min="2" max="2" width="49.1796875" style="273" customWidth="1"/>
    <col min="3" max="3" width="11.81640625" style="267" customWidth="1"/>
    <col min="4" max="4" width="3.26953125" style="267" customWidth="1"/>
    <col min="5" max="5" width="2.54296875" style="267" customWidth="1"/>
    <col min="6" max="6" width="15.7265625" style="909" customWidth="1"/>
    <col min="7" max="7" width="10.6328125" style="267" customWidth="1"/>
    <col min="8" max="8" width="9.54296875" style="267" customWidth="1"/>
    <col min="9" max="9" width="1.81640625" style="267" customWidth="1"/>
    <col min="10" max="10" width="2.26953125" style="267" customWidth="1"/>
    <col min="11" max="11" width="15.7265625" style="919" customWidth="1"/>
    <col min="12" max="12" width="10.6328125" style="267" customWidth="1"/>
    <col min="13" max="13" width="10.54296875" style="267" customWidth="1"/>
    <col min="14" max="14" width="2" style="267" customWidth="1"/>
    <col min="15" max="15" width="1.7265625" style="267" customWidth="1"/>
    <col min="16" max="16" width="15.90625" style="919" customWidth="1"/>
    <col min="17" max="17" width="1.26953125" style="267" customWidth="1"/>
    <col min="18" max="18" width="11.453125" style="267"/>
    <col min="19" max="19" width="15.54296875" style="267" customWidth="1"/>
    <col min="20" max="20" width="11.453125" style="267"/>
    <col min="21" max="21" width="1.81640625" style="267" customWidth="1"/>
    <col min="22" max="22" width="11.453125" style="267"/>
    <col min="23" max="23" width="1.453125" style="267" customWidth="1"/>
    <col min="24" max="24" width="11.453125" style="267"/>
    <col min="25" max="25" width="1.26953125" style="267" customWidth="1"/>
    <col min="26" max="26" width="11.453125" style="267"/>
    <col min="27" max="27" width="9.7265625" style="267" customWidth="1"/>
    <col min="28" max="16384" width="11.453125" style="267"/>
  </cols>
  <sheetData>
    <row r="1" spans="1:26" s="263" customFormat="1" ht="20.25" customHeight="1">
      <c r="A1" s="321" t="str">
        <f>"Statistiques d'emploi "&amp;'Identification '!D7&amp;" - Données réelles"</f>
        <v>Statistiques d'emploi 2025-2026 - Données réelles</v>
      </c>
      <c r="B1" s="321"/>
      <c r="C1" s="300"/>
      <c r="D1" s="300"/>
      <c r="E1" s="300"/>
      <c r="F1" s="879"/>
      <c r="G1" s="259"/>
      <c r="H1" s="260"/>
      <c r="I1" s="260"/>
      <c r="J1" s="260"/>
      <c r="K1" s="759"/>
      <c r="L1" s="261"/>
      <c r="M1" s="261"/>
      <c r="N1" s="261"/>
      <c r="O1" s="261"/>
      <c r="P1" s="778"/>
      <c r="Q1" s="262"/>
    </row>
    <row r="2" spans="1:26" ht="15.65" customHeight="1">
      <c r="B2" s="264"/>
      <c r="C2" s="265"/>
      <c r="D2" s="265"/>
      <c r="E2" s="265"/>
      <c r="F2" s="880"/>
      <c r="G2" s="265"/>
      <c r="H2" s="265"/>
      <c r="I2" s="265"/>
      <c r="J2" s="265"/>
      <c r="K2" s="760"/>
      <c r="L2" s="265"/>
      <c r="M2" s="265"/>
      <c r="N2" s="265"/>
      <c r="O2" s="265"/>
      <c r="Q2" s="266"/>
    </row>
    <row r="3" spans="1:26" ht="54" customHeight="1">
      <c r="A3" s="1347" t="s">
        <v>2993</v>
      </c>
      <c r="B3" s="1347"/>
      <c r="C3" s="1347"/>
      <c r="D3" s="1347"/>
      <c r="E3" s="1347"/>
      <c r="F3" s="1347"/>
      <c r="G3" s="1347"/>
      <c r="H3" s="1347"/>
      <c r="I3" s="1347"/>
      <c r="J3" s="1347"/>
      <c r="K3" s="1347"/>
      <c r="L3" s="1347"/>
      <c r="M3" s="1347"/>
      <c r="N3" s="1347"/>
      <c r="O3" s="265"/>
      <c r="Q3" s="266"/>
    </row>
    <row r="4" spans="1:26" ht="15.5" customHeight="1">
      <c r="B4" s="1052"/>
      <c r="C4" s="1053"/>
      <c r="D4" s="1053"/>
      <c r="E4" s="1053"/>
      <c r="F4" s="1054"/>
      <c r="G4" s="1053"/>
      <c r="H4" s="1053"/>
      <c r="I4" s="1053"/>
      <c r="J4" s="1053"/>
      <c r="K4" s="1053"/>
      <c r="L4" s="1053"/>
      <c r="M4" s="1053"/>
      <c r="N4" s="1053"/>
      <c r="O4" s="265"/>
      <c r="Q4" s="266"/>
    </row>
    <row r="5" spans="1:26" ht="15.65" customHeight="1">
      <c r="B5" s="264"/>
      <c r="C5" s="265"/>
      <c r="D5" s="265"/>
      <c r="E5" s="265"/>
      <c r="F5" s="880"/>
      <c r="G5" s="265"/>
      <c r="H5" s="265"/>
      <c r="I5" s="265"/>
      <c r="J5" s="265"/>
      <c r="K5" s="760"/>
      <c r="L5" s="265"/>
      <c r="M5" s="265"/>
      <c r="N5" s="265"/>
      <c r="O5" s="265"/>
      <c r="Q5" s="266"/>
    </row>
    <row r="6" spans="1:26" ht="19.5" customHeight="1">
      <c r="B6" s="268" t="s">
        <v>257</v>
      </c>
      <c r="C6" s="536" t="str">
        <f>IF(AND('Identification '!$F$11="",'Identification '!$F$15&lt;&gt;""),'Identification '!$F$15,IF('Identification '!$F$11="","",IF('Identification '!$F$13="Inscrire le nom de votre organisme dans la cellule F15",'Identification '!$F$15,'Identification '!$F$13)))</f>
        <v/>
      </c>
      <c r="D6" s="536"/>
      <c r="E6" s="536"/>
      <c r="F6" s="536"/>
      <c r="G6" s="536"/>
      <c r="H6" s="536"/>
      <c r="I6" s="536"/>
      <c r="J6" s="536"/>
      <c r="K6" s="536"/>
      <c r="L6" s="536"/>
      <c r="M6" s="536"/>
      <c r="N6" s="536"/>
      <c r="O6" s="536"/>
      <c r="Q6" s="266"/>
      <c r="V6" s="1260"/>
    </row>
    <row r="7" spans="1:26" ht="16.5" customHeight="1">
      <c r="B7" s="506" t="s">
        <v>2971</v>
      </c>
      <c r="C7" s="754" t="str">
        <f>IF('Identification '!$F$11="","",'Identification '!$F$11)</f>
        <v/>
      </c>
      <c r="D7" s="755"/>
      <c r="E7" s="412"/>
      <c r="F7" s="881"/>
      <c r="G7" s="212"/>
      <c r="H7" s="212"/>
      <c r="I7" s="212"/>
      <c r="J7" s="212"/>
      <c r="K7" s="912"/>
      <c r="L7" s="212"/>
      <c r="M7" s="212"/>
      <c r="N7" s="212"/>
      <c r="O7" s="212"/>
      <c r="Q7" s="266"/>
      <c r="V7" s="1260"/>
    </row>
    <row r="8" spans="1:26" ht="12.65" hidden="1" customHeight="1">
      <c r="B8" s="269"/>
      <c r="C8" s="269"/>
      <c r="D8" s="269"/>
      <c r="E8" s="269"/>
      <c r="F8" s="882"/>
      <c r="G8" s="269"/>
      <c r="H8" s="269"/>
      <c r="I8" s="269"/>
      <c r="J8" s="269"/>
      <c r="K8" s="761"/>
      <c r="L8" s="269"/>
      <c r="M8" s="269"/>
      <c r="N8" s="269"/>
      <c r="O8" s="269"/>
      <c r="Q8" s="266"/>
      <c r="S8" s="1260"/>
    </row>
    <row r="9" spans="1:26" ht="48.5" customHeight="1" thickBot="1">
      <c r="B9" s="269"/>
      <c r="C9" s="269"/>
      <c r="D9" s="269"/>
      <c r="E9" s="269"/>
      <c r="F9" s="882"/>
      <c r="G9" s="269"/>
      <c r="H9" s="269"/>
      <c r="I9" s="269"/>
      <c r="J9" s="269"/>
      <c r="K9" s="761"/>
      <c r="L9" s="269"/>
      <c r="M9" s="269"/>
      <c r="N9" s="269"/>
      <c r="O9" s="269"/>
      <c r="Q9" s="266"/>
    </row>
    <row r="10" spans="1:26" ht="23" customHeight="1" thickTop="1" thickBot="1">
      <c r="A10" s="1095">
        <v>1</v>
      </c>
      <c r="B10" s="949" t="s">
        <v>3040</v>
      </c>
      <c r="C10" s="942"/>
      <c r="D10" s="943"/>
      <c r="E10" s="943"/>
      <c r="F10" s="943"/>
      <c r="G10" s="947"/>
      <c r="H10" s="946"/>
      <c r="I10" s="943"/>
      <c r="J10" s="943"/>
      <c r="K10" s="943"/>
      <c r="L10" s="944"/>
      <c r="M10" s="948"/>
      <c r="N10" s="943"/>
      <c r="O10" s="943"/>
      <c r="P10" s="945"/>
      <c r="Q10" s="271"/>
      <c r="T10" s="1261"/>
      <c r="V10" s="1262"/>
      <c r="Z10" s="1262"/>
    </row>
    <row r="11" spans="1:26" ht="31.5" customHeight="1" thickTop="1" thickBot="1">
      <c r="A11" s="1061" t="s">
        <v>3037</v>
      </c>
      <c r="B11" s="1061" t="s">
        <v>3196</v>
      </c>
      <c r="C11" s="998"/>
      <c r="D11" s="999"/>
      <c r="E11" s="999"/>
      <c r="F11" s="999"/>
      <c r="G11" s="1000"/>
      <c r="H11" s="998"/>
      <c r="I11" s="1228"/>
      <c r="J11" s="1228"/>
      <c r="K11" s="1228"/>
      <c r="L11" s="1001"/>
      <c r="M11" s="1002"/>
      <c r="N11" s="999"/>
      <c r="O11" s="999"/>
      <c r="P11" s="1003"/>
      <c r="Q11" s="271"/>
      <c r="T11" s="1261"/>
      <c r="V11" s="1262"/>
      <c r="Z11" s="1262"/>
    </row>
    <row r="12" spans="1:26" ht="32" customHeight="1" thickTop="1" thickBot="1">
      <c r="B12" s="1366"/>
      <c r="C12" s="1368" t="s">
        <v>2927</v>
      </c>
      <c r="D12" s="1369"/>
      <c r="E12" s="1369"/>
      <c r="F12" s="1370"/>
      <c r="G12" s="854"/>
      <c r="H12" s="1371" t="s">
        <v>2926</v>
      </c>
      <c r="I12" s="1372"/>
      <c r="J12" s="1372"/>
      <c r="K12" s="1373"/>
      <c r="L12" s="374"/>
      <c r="M12" s="1363" t="s">
        <v>3043</v>
      </c>
      <c r="N12" s="1364"/>
      <c r="O12" s="1364"/>
      <c r="P12" s="1365"/>
      <c r="Q12" s="271"/>
      <c r="T12" s="1261"/>
      <c r="V12" s="1262"/>
      <c r="Z12" s="1262"/>
    </row>
    <row r="13" spans="1:26" ht="27" customHeight="1" thickBot="1">
      <c r="B13" s="1367"/>
      <c r="C13" s="993" t="s">
        <v>2929</v>
      </c>
      <c r="D13" s="993"/>
      <c r="E13" s="993"/>
      <c r="F13" s="994" t="s">
        <v>1823</v>
      </c>
      <c r="G13" s="966"/>
      <c r="H13" s="993" t="s">
        <v>1821</v>
      </c>
      <c r="I13" s="995"/>
      <c r="J13" s="995"/>
      <c r="K13" s="993" t="s">
        <v>1824</v>
      </c>
      <c r="L13" s="262"/>
      <c r="M13" s="993" t="s">
        <v>2929</v>
      </c>
      <c r="N13" s="993"/>
      <c r="O13" s="993"/>
      <c r="P13" s="996" t="s">
        <v>1824</v>
      </c>
      <c r="Q13" s="272"/>
      <c r="S13" s="1263"/>
      <c r="T13" s="1264"/>
      <c r="U13" s="1264"/>
    </row>
    <row r="14" spans="1:26" s="758" customFormat="1" ht="24" customHeight="1">
      <c r="B14" s="977" t="s">
        <v>1832</v>
      </c>
      <c r="C14" s="428"/>
      <c r="D14" s="428"/>
      <c r="E14" s="428"/>
      <c r="F14" s="893"/>
      <c r="G14" s="427"/>
      <c r="H14" s="428"/>
      <c r="I14" s="428"/>
      <c r="J14" s="428"/>
      <c r="K14" s="482"/>
      <c r="L14" s="427"/>
      <c r="M14" s="428"/>
      <c r="N14" s="428"/>
      <c r="O14" s="427"/>
      <c r="P14" s="928"/>
      <c r="Q14" s="275"/>
      <c r="S14" s="1265"/>
      <c r="T14" s="1264"/>
    </row>
    <row r="15" spans="1:26" s="758" customFormat="1" ht="31.5" customHeight="1">
      <c r="B15" s="855" t="s">
        <v>2994</v>
      </c>
      <c r="C15" s="950"/>
      <c r="D15" s="951"/>
      <c r="E15" s="952"/>
      <c r="F15" s="953"/>
      <c r="G15" s="954"/>
      <c r="H15" s="955"/>
      <c r="I15" s="952"/>
      <c r="J15" s="952"/>
      <c r="K15" s="956"/>
      <c r="L15" s="954"/>
      <c r="M15" s="955"/>
      <c r="N15" s="952"/>
      <c r="O15" s="954"/>
      <c r="P15" s="957"/>
      <c r="Q15" s="275"/>
      <c r="S15" s="1265"/>
    </row>
    <row r="16" spans="1:26" s="758" customFormat="1" ht="22.5" customHeight="1">
      <c r="B16" s="855" t="s">
        <v>2995</v>
      </c>
      <c r="C16" s="950"/>
      <c r="D16" s="951"/>
      <c r="E16" s="952"/>
      <c r="F16" s="953"/>
      <c r="G16" s="954"/>
      <c r="H16" s="955"/>
      <c r="I16" s="952"/>
      <c r="J16" s="952"/>
      <c r="K16" s="956"/>
      <c r="L16" s="954"/>
      <c r="M16" s="955"/>
      <c r="N16" s="952"/>
      <c r="O16" s="954"/>
      <c r="P16" s="957"/>
      <c r="Q16" s="275"/>
      <c r="R16" s="1266"/>
      <c r="S16" s="1265"/>
    </row>
    <row r="17" spans="2:19" s="758" customFormat="1" ht="23" customHeight="1">
      <c r="B17" s="855" t="s">
        <v>2996</v>
      </c>
      <c r="C17" s="958"/>
      <c r="D17" s="951"/>
      <c r="E17" s="952"/>
      <c r="F17" s="959"/>
      <c r="G17" s="954"/>
      <c r="H17" s="960"/>
      <c r="I17" s="952"/>
      <c r="J17" s="952"/>
      <c r="K17" s="961"/>
      <c r="L17" s="954"/>
      <c r="M17" s="960"/>
      <c r="N17" s="952"/>
      <c r="O17" s="954"/>
      <c r="P17" s="962"/>
      <c r="Q17" s="275"/>
      <c r="S17" s="1265"/>
    </row>
    <row r="18" spans="2:19" ht="13.5" customHeight="1">
      <c r="B18" s="856"/>
      <c r="C18" s="951"/>
      <c r="D18" s="951"/>
      <c r="E18" s="952"/>
      <c r="F18" s="1230"/>
      <c r="G18" s="954"/>
      <c r="H18" s="952"/>
      <c r="I18" s="952"/>
      <c r="J18" s="952"/>
      <c r="K18" s="1231"/>
      <c r="L18" s="262"/>
      <c r="M18" s="952"/>
      <c r="N18" s="952"/>
      <c r="O18" s="954"/>
      <c r="P18" s="1232"/>
      <c r="Q18" s="275"/>
      <c r="S18" s="1267"/>
    </row>
    <row r="19" spans="2:19" ht="20" customHeight="1" thickBot="1">
      <c r="B19" s="857" t="s">
        <v>32</v>
      </c>
      <c r="C19" s="963">
        <f>SUM(C15:C17)</f>
        <v>0</v>
      </c>
      <c r="D19" s="951"/>
      <c r="E19" s="952"/>
      <c r="F19" s="964">
        <f>SUM(F15:F17)</f>
        <v>0</v>
      </c>
      <c r="G19" s="954"/>
      <c r="H19" s="963">
        <f>SUM(H15:H17)</f>
        <v>0</v>
      </c>
      <c r="I19" s="952"/>
      <c r="J19" s="952"/>
      <c r="K19" s="965">
        <f>SUM(K15:K17)</f>
        <v>0</v>
      </c>
      <c r="L19" s="262"/>
      <c r="M19" s="963">
        <f>SUM(M15:M17)</f>
        <v>0</v>
      </c>
      <c r="N19" s="966"/>
      <c r="O19" s="954"/>
      <c r="P19" s="967">
        <f>SUM(P15:P17)</f>
        <v>0</v>
      </c>
      <c r="Q19" s="275"/>
      <c r="S19" s="1267"/>
    </row>
    <row r="20" spans="2:19" s="280" customFormat="1" ht="9" customHeight="1" thickBot="1">
      <c r="B20" s="857"/>
      <c r="C20" s="276"/>
      <c r="D20" s="276"/>
      <c r="E20" s="276"/>
      <c r="F20" s="884"/>
      <c r="G20" s="277"/>
      <c r="H20" s="278"/>
      <c r="I20" s="278"/>
      <c r="J20" s="278"/>
      <c r="K20" s="913"/>
      <c r="L20" s="279"/>
      <c r="M20" s="278"/>
      <c r="N20" s="278"/>
      <c r="O20" s="277"/>
      <c r="P20" s="921"/>
      <c r="Q20" s="278"/>
      <c r="S20" s="1268"/>
    </row>
    <row r="21" spans="2:19" ht="5.5" customHeight="1" thickBot="1">
      <c r="B21" s="858"/>
      <c r="C21" s="859"/>
      <c r="D21" s="859"/>
      <c r="E21" s="860"/>
      <c r="F21" s="885"/>
      <c r="G21" s="860"/>
      <c r="H21" s="281"/>
      <c r="I21" s="281"/>
      <c r="J21" s="281"/>
      <c r="K21" s="914"/>
      <c r="L21" s="281"/>
      <c r="M21" s="281"/>
      <c r="N21" s="860"/>
      <c r="O21" s="860"/>
      <c r="P21" s="922"/>
      <c r="Q21" s="282"/>
      <c r="S21" s="1269"/>
    </row>
    <row r="22" spans="2:19" s="280" customFormat="1" ht="21.65" customHeight="1">
      <c r="B22" s="978" t="s">
        <v>1833</v>
      </c>
      <c r="C22" s="1011"/>
      <c r="D22" s="1011"/>
      <c r="E22" s="1012"/>
      <c r="F22" s="1013"/>
      <c r="G22" s="1014"/>
      <c r="H22" s="1012"/>
      <c r="I22" s="1012"/>
      <c r="J22" s="1012"/>
      <c r="K22" s="1015"/>
      <c r="L22" s="1016"/>
      <c r="M22" s="1012"/>
      <c r="N22" s="1012"/>
      <c r="O22" s="1014"/>
      <c r="P22" s="1017"/>
      <c r="Q22" s="284"/>
      <c r="S22" s="1267"/>
    </row>
    <row r="23" spans="2:19" s="280" customFormat="1" ht="23" customHeight="1">
      <c r="B23" s="1004" t="s">
        <v>2997</v>
      </c>
      <c r="C23" s="1005"/>
      <c r="D23" s="1006"/>
      <c r="E23" s="981"/>
      <c r="F23" s="1007"/>
      <c r="G23" s="262"/>
      <c r="H23" s="984"/>
      <c r="I23" s="981"/>
      <c r="J23" s="981"/>
      <c r="K23" s="1008"/>
      <c r="L23" s="262"/>
      <c r="M23" s="984"/>
      <c r="N23" s="981"/>
      <c r="O23" s="262"/>
      <c r="P23" s="1009"/>
      <c r="Q23" s="279"/>
      <c r="S23" s="1270"/>
    </row>
    <row r="24" spans="2:19" s="280" customFormat="1" ht="23" customHeight="1">
      <c r="B24" s="1004" t="s">
        <v>2847</v>
      </c>
      <c r="C24" s="1005"/>
      <c r="D24" s="1006"/>
      <c r="E24" s="981"/>
      <c r="F24" s="1007"/>
      <c r="G24" s="1010"/>
      <c r="H24" s="984"/>
      <c r="I24" s="981"/>
      <c r="J24" s="981"/>
      <c r="K24" s="1008"/>
      <c r="L24" s="262"/>
      <c r="M24" s="984"/>
      <c r="N24" s="981"/>
      <c r="O24" s="1010"/>
      <c r="P24" s="1009"/>
      <c r="Q24" s="863"/>
      <c r="S24" s="1271"/>
    </row>
    <row r="25" spans="2:19" s="757" customFormat="1" ht="13" customHeight="1">
      <c r="B25" s="862"/>
      <c r="C25" s="1233"/>
      <c r="D25" s="951"/>
      <c r="E25" s="952"/>
      <c r="F25" s="1230"/>
      <c r="G25" s="260"/>
      <c r="H25" s="952"/>
      <c r="I25" s="952"/>
      <c r="J25" s="952"/>
      <c r="K25" s="1231"/>
      <c r="L25" s="954"/>
      <c r="M25" s="952"/>
      <c r="N25" s="952"/>
      <c r="O25" s="260"/>
      <c r="P25" s="1234"/>
      <c r="Q25" s="271"/>
    </row>
    <row r="26" spans="2:19" s="280" customFormat="1" ht="20.5" customHeight="1" thickBot="1">
      <c r="B26" s="992" t="s">
        <v>32</v>
      </c>
      <c r="C26" s="963">
        <f>C23+C24</f>
        <v>0</v>
      </c>
      <c r="D26" s="966"/>
      <c r="E26" s="968"/>
      <c r="F26" s="964">
        <f>F23+F24</f>
        <v>0</v>
      </c>
      <c r="G26" s="969"/>
      <c r="H26" s="970">
        <f>H23+H24</f>
        <v>0</v>
      </c>
      <c r="I26" s="968"/>
      <c r="J26" s="968"/>
      <c r="K26" s="965">
        <f>K23+K24</f>
        <v>0</v>
      </c>
      <c r="L26" s="971"/>
      <c r="M26" s="970">
        <f>M23+M24</f>
        <v>0</v>
      </c>
      <c r="N26" s="972"/>
      <c r="O26" s="969"/>
      <c r="P26" s="967">
        <f>P23+P24</f>
        <v>0</v>
      </c>
      <c r="Q26" s="271"/>
    </row>
    <row r="27" spans="2:19" ht="7.5" customHeight="1" thickBot="1">
      <c r="B27" s="864"/>
      <c r="C27" s="285"/>
      <c r="D27" s="285"/>
      <c r="E27" s="285"/>
      <c r="F27" s="887"/>
      <c r="G27" s="285"/>
      <c r="H27" s="285"/>
      <c r="I27" s="285"/>
      <c r="J27" s="285"/>
      <c r="K27" s="763"/>
      <c r="L27" s="285"/>
      <c r="M27" s="285"/>
      <c r="N27" s="285"/>
      <c r="O27" s="285"/>
      <c r="P27" s="923"/>
      <c r="Q27" s="282"/>
    </row>
    <row r="28" spans="2:19" ht="7.5" customHeight="1" thickBot="1">
      <c r="B28" s="865"/>
      <c r="C28" s="866"/>
      <c r="D28" s="866"/>
      <c r="E28" s="866"/>
      <c r="F28" s="888"/>
      <c r="G28" s="286"/>
      <c r="H28" s="286"/>
      <c r="I28" s="286"/>
      <c r="J28" s="286"/>
      <c r="K28" s="764"/>
      <c r="L28" s="286"/>
      <c r="M28" s="702"/>
      <c r="N28" s="866"/>
      <c r="O28" s="866"/>
      <c r="P28" s="924"/>
      <c r="Q28" s="282"/>
    </row>
    <row r="29" spans="2:19" s="280" customFormat="1" ht="19.5" customHeight="1">
      <c r="B29" s="978" t="s">
        <v>1827</v>
      </c>
      <c r="C29" s="1012"/>
      <c r="D29" s="1012"/>
      <c r="E29" s="1012"/>
      <c r="F29" s="893"/>
      <c r="G29" s="427"/>
      <c r="H29" s="428"/>
      <c r="I29" s="428"/>
      <c r="J29" s="428"/>
      <c r="K29" s="482"/>
      <c r="L29" s="349"/>
      <c r="M29" s="1012"/>
      <c r="N29" s="1012"/>
      <c r="O29" s="1014"/>
      <c r="P29" s="1017"/>
      <c r="Q29" s="284"/>
    </row>
    <row r="30" spans="2:19" s="757" customFormat="1" ht="30.5" customHeight="1">
      <c r="B30" s="861" t="s">
        <v>2998</v>
      </c>
      <c r="C30" s="955"/>
      <c r="D30" s="952"/>
      <c r="E30" s="952"/>
      <c r="F30" s="953"/>
      <c r="G30" s="954"/>
      <c r="H30" s="955"/>
      <c r="I30" s="952"/>
      <c r="J30" s="952"/>
      <c r="K30" s="956"/>
      <c r="L30" s="954"/>
      <c r="M30" s="955"/>
      <c r="N30" s="952"/>
      <c r="O30" s="954"/>
      <c r="P30" s="957"/>
      <c r="Q30" s="284"/>
    </row>
    <row r="31" spans="2:19" s="757" customFormat="1" ht="23" customHeight="1">
      <c r="B31" s="861" t="s">
        <v>2999</v>
      </c>
      <c r="C31" s="955"/>
      <c r="D31" s="952"/>
      <c r="E31" s="952"/>
      <c r="F31" s="953"/>
      <c r="G31" s="973"/>
      <c r="H31" s="955"/>
      <c r="I31" s="952"/>
      <c r="J31" s="952"/>
      <c r="K31" s="956"/>
      <c r="L31" s="954"/>
      <c r="M31" s="955"/>
      <c r="N31" s="952"/>
      <c r="O31" s="973"/>
      <c r="P31" s="957"/>
      <c r="Q31" s="283"/>
    </row>
    <row r="32" spans="2:19" s="757" customFormat="1" ht="23" customHeight="1">
      <c r="B32" s="861" t="s">
        <v>1828</v>
      </c>
      <c r="C32" s="955"/>
      <c r="D32" s="952"/>
      <c r="E32" s="952"/>
      <c r="F32" s="953"/>
      <c r="G32" s="973"/>
      <c r="H32" s="955"/>
      <c r="I32" s="952"/>
      <c r="J32" s="952"/>
      <c r="K32" s="956"/>
      <c r="L32" s="954"/>
      <c r="M32" s="955"/>
      <c r="N32" s="952"/>
      <c r="O32" s="973"/>
      <c r="P32" s="957"/>
      <c r="Q32" s="283"/>
    </row>
    <row r="33" spans="2:17" s="280" customFormat="1" ht="13">
      <c r="B33" s="867"/>
      <c r="C33" s="1235"/>
      <c r="D33" s="952"/>
      <c r="E33" s="952"/>
      <c r="F33" s="1230"/>
      <c r="G33" s="954"/>
      <c r="H33" s="952"/>
      <c r="I33" s="952"/>
      <c r="J33" s="952"/>
      <c r="K33" s="1236"/>
      <c r="L33" s="262"/>
      <c r="M33" s="1235"/>
      <c r="N33" s="952"/>
      <c r="O33" s="954"/>
      <c r="P33" s="1237"/>
      <c r="Q33" s="284"/>
    </row>
    <row r="34" spans="2:17" s="280" customFormat="1" ht="24.5" customHeight="1" thickBot="1">
      <c r="B34" s="992" t="s">
        <v>32</v>
      </c>
      <c r="C34" s="963">
        <f>C30+C31+C32</f>
        <v>0</v>
      </c>
      <c r="D34" s="966"/>
      <c r="E34" s="972"/>
      <c r="F34" s="964">
        <f>F30+F31+F32</f>
        <v>0</v>
      </c>
      <c r="G34" s="974"/>
      <c r="H34" s="970">
        <f>H30+H31+H32</f>
        <v>0</v>
      </c>
      <c r="I34" s="972"/>
      <c r="J34" s="972"/>
      <c r="K34" s="965">
        <f>K30+K31+K32</f>
        <v>0</v>
      </c>
      <c r="L34" s="262"/>
      <c r="M34" s="970">
        <f>M30+M31+M32</f>
        <v>0</v>
      </c>
      <c r="N34" s="975"/>
      <c r="O34" s="976"/>
      <c r="P34" s="967">
        <f>P30+P31+P32</f>
        <v>0</v>
      </c>
      <c r="Q34" s="278"/>
    </row>
    <row r="35" spans="2:17" s="280" customFormat="1" ht="6.65" customHeight="1" thickBot="1">
      <c r="B35" s="868"/>
      <c r="C35" s="869"/>
      <c r="D35" s="869"/>
      <c r="E35" s="870"/>
      <c r="F35" s="889"/>
      <c r="G35" s="871"/>
      <c r="H35" s="870"/>
      <c r="I35" s="870"/>
      <c r="J35" s="870"/>
      <c r="K35" s="915"/>
      <c r="L35" s="349"/>
      <c r="M35" s="870"/>
      <c r="N35" s="870"/>
      <c r="O35" s="871"/>
      <c r="P35" s="925"/>
      <c r="Q35" s="278"/>
    </row>
    <row r="36" spans="2:17" ht="25.5" customHeight="1">
      <c r="B36" s="979" t="s">
        <v>1829</v>
      </c>
      <c r="C36" s="1018"/>
      <c r="D36" s="1018"/>
      <c r="E36" s="1018"/>
      <c r="F36" s="1019"/>
      <c r="G36" s="1020"/>
      <c r="H36" s="1018"/>
      <c r="I36" s="1018"/>
      <c r="J36" s="1018"/>
      <c r="K36" s="1021"/>
      <c r="L36" s="1022"/>
      <c r="M36" s="1018"/>
      <c r="N36" s="1018"/>
      <c r="O36" s="1020"/>
      <c r="P36" s="1023"/>
      <c r="Q36" s="275"/>
    </row>
    <row r="37" spans="2:17" s="280" customFormat="1" ht="23" customHeight="1">
      <c r="B37" s="872" t="s">
        <v>2997</v>
      </c>
      <c r="C37" s="955"/>
      <c r="D37" s="952"/>
      <c r="E37" s="952"/>
      <c r="F37" s="953"/>
      <c r="G37" s="954"/>
      <c r="H37" s="955"/>
      <c r="I37" s="952"/>
      <c r="J37" s="952"/>
      <c r="K37" s="956"/>
      <c r="L37" s="262"/>
      <c r="M37" s="955"/>
      <c r="N37" s="952"/>
      <c r="O37" s="954"/>
      <c r="P37" s="957"/>
      <c r="Q37" s="284"/>
    </row>
    <row r="38" spans="2:17" ht="23" customHeight="1">
      <c r="B38" s="873" t="s">
        <v>1830</v>
      </c>
      <c r="C38" s="955"/>
      <c r="D38" s="952"/>
      <c r="E38" s="952"/>
      <c r="F38" s="953"/>
      <c r="G38" s="954"/>
      <c r="H38" s="955"/>
      <c r="I38" s="952"/>
      <c r="J38" s="952"/>
      <c r="K38" s="956"/>
      <c r="L38" s="262"/>
      <c r="M38" s="955"/>
      <c r="N38" s="952"/>
      <c r="O38" s="954"/>
      <c r="P38" s="957"/>
      <c r="Q38" s="275"/>
    </row>
    <row r="39" spans="2:17" ht="23" customHeight="1">
      <c r="B39" s="874" t="s">
        <v>1831</v>
      </c>
      <c r="C39" s="980"/>
      <c r="D39" s="981"/>
      <c r="E39" s="981"/>
      <c r="F39" s="953"/>
      <c r="G39" s="982"/>
      <c r="H39" s="980"/>
      <c r="I39" s="981"/>
      <c r="J39" s="981"/>
      <c r="K39" s="956"/>
      <c r="L39" s="262"/>
      <c r="M39" s="980"/>
      <c r="N39" s="981"/>
      <c r="O39" s="982"/>
      <c r="P39" s="957"/>
      <c r="Q39" s="288"/>
    </row>
    <row r="40" spans="2:17" ht="10" customHeight="1">
      <c r="B40" s="874"/>
      <c r="C40" s="981"/>
      <c r="D40" s="981"/>
      <c r="E40" s="981"/>
      <c r="F40" s="1230"/>
      <c r="G40" s="982"/>
      <c r="H40" s="981"/>
      <c r="I40" s="981"/>
      <c r="J40" s="981"/>
      <c r="K40" s="1231"/>
      <c r="L40" s="262"/>
      <c r="M40" s="981"/>
      <c r="N40" s="981"/>
      <c r="O40" s="982"/>
      <c r="P40" s="1232"/>
      <c r="Q40" s="288"/>
    </row>
    <row r="41" spans="2:17" s="280" customFormat="1" ht="22" customHeight="1" thickBot="1">
      <c r="B41" s="992" t="s">
        <v>32</v>
      </c>
      <c r="C41" s="970">
        <f>C37+C38+C39</f>
        <v>0</v>
      </c>
      <c r="D41" s="975"/>
      <c r="E41" s="975"/>
      <c r="F41" s="964">
        <f>F37+F38+F39</f>
        <v>0</v>
      </c>
      <c r="G41" s="983"/>
      <c r="H41" s="970">
        <f>H37+H38+H39</f>
        <v>0</v>
      </c>
      <c r="I41" s="972"/>
      <c r="J41" s="972"/>
      <c r="K41" s="965">
        <f>K37+K38+K39</f>
        <v>0</v>
      </c>
      <c r="L41" s="262"/>
      <c r="M41" s="970">
        <f>M37+M38+M39</f>
        <v>0</v>
      </c>
      <c r="N41" s="975"/>
      <c r="O41" s="983"/>
      <c r="P41" s="967">
        <f>P37+P38+P39</f>
        <v>0</v>
      </c>
      <c r="Q41" s="278"/>
    </row>
    <row r="42" spans="2:17" s="280" customFormat="1" ht="9" customHeight="1" thickBot="1">
      <c r="B42" s="868"/>
      <c r="C42" s="870"/>
      <c r="D42" s="870"/>
      <c r="E42" s="870"/>
      <c r="F42" s="889"/>
      <c r="G42" s="875"/>
      <c r="H42" s="870"/>
      <c r="I42" s="870"/>
      <c r="J42" s="870"/>
      <c r="K42" s="915"/>
      <c r="L42" s="349"/>
      <c r="M42" s="870"/>
      <c r="N42" s="870"/>
      <c r="O42" s="875"/>
      <c r="P42" s="925"/>
      <c r="Q42" s="278"/>
    </row>
    <row r="43" spans="2:17" s="280" customFormat="1" ht="23" customHeight="1" thickTop="1">
      <c r="B43" s="997" t="s">
        <v>2978</v>
      </c>
      <c r="C43" s="1238"/>
      <c r="D43" s="1238"/>
      <c r="E43" s="1238"/>
      <c r="F43" s="1239"/>
      <c r="G43" s="1240"/>
      <c r="H43" s="1238"/>
      <c r="I43" s="1238"/>
      <c r="J43" s="1238"/>
      <c r="K43" s="1241"/>
      <c r="L43" s="1242"/>
      <c r="M43" s="1238"/>
      <c r="N43" s="1238"/>
      <c r="O43" s="1240"/>
      <c r="P43" s="1243"/>
      <c r="Q43" s="284"/>
    </row>
    <row r="44" spans="2:17" s="280" customFormat="1" ht="23" customHeight="1">
      <c r="B44" s="874" t="s">
        <v>2979</v>
      </c>
      <c r="C44" s="984"/>
      <c r="D44" s="981"/>
      <c r="E44" s="981"/>
      <c r="F44" s="953"/>
      <c r="G44" s="262"/>
      <c r="H44" s="984"/>
      <c r="I44" s="981"/>
      <c r="J44" s="981"/>
      <c r="K44" s="956"/>
      <c r="L44" s="262"/>
      <c r="M44" s="984"/>
      <c r="N44" s="981"/>
      <c r="O44" s="262"/>
      <c r="P44" s="957"/>
      <c r="Q44" s="279"/>
    </row>
    <row r="45" spans="2:17" s="280" customFormat="1" ht="23" customHeight="1">
      <c r="B45" s="874" t="s">
        <v>2849</v>
      </c>
      <c r="C45" s="980"/>
      <c r="D45" s="981"/>
      <c r="E45" s="981"/>
      <c r="F45" s="953"/>
      <c r="G45" s="262"/>
      <c r="H45" s="980"/>
      <c r="I45" s="981"/>
      <c r="J45" s="981"/>
      <c r="K45" s="956"/>
      <c r="L45" s="262"/>
      <c r="M45" s="980"/>
      <c r="N45" s="981"/>
      <c r="O45" s="262"/>
      <c r="P45" s="957"/>
      <c r="Q45" s="279"/>
    </row>
    <row r="46" spans="2:17" s="280" customFormat="1" ht="23" customHeight="1">
      <c r="B46" s="876" t="s">
        <v>7</v>
      </c>
      <c r="C46" s="980"/>
      <c r="D46" s="952"/>
      <c r="E46" s="952"/>
      <c r="F46" s="953"/>
      <c r="G46" s="954"/>
      <c r="H46" s="980"/>
      <c r="I46" s="952"/>
      <c r="J46" s="952"/>
      <c r="K46" s="956"/>
      <c r="L46" s="262"/>
      <c r="M46" s="980"/>
      <c r="N46" s="952"/>
      <c r="O46" s="954"/>
      <c r="P46" s="957"/>
      <c r="Q46" s="284"/>
    </row>
    <row r="47" spans="2:17" s="280" customFormat="1" ht="11.5" customHeight="1">
      <c r="B47" s="876"/>
      <c r="C47" s="981"/>
      <c r="D47" s="952"/>
      <c r="E47" s="952"/>
      <c r="F47" s="1230"/>
      <c r="G47" s="954"/>
      <c r="H47" s="981"/>
      <c r="I47" s="952"/>
      <c r="J47" s="952"/>
      <c r="K47" s="1231"/>
      <c r="L47" s="262"/>
      <c r="M47" s="981"/>
      <c r="N47" s="952"/>
      <c r="O47" s="954"/>
      <c r="P47" s="1232"/>
      <c r="Q47" s="284"/>
    </row>
    <row r="48" spans="2:17" s="280" customFormat="1" ht="23" customHeight="1" thickBot="1">
      <c r="B48" s="992" t="s">
        <v>32</v>
      </c>
      <c r="C48" s="970">
        <f>SUM(C44:C46)</f>
        <v>0</v>
      </c>
      <c r="D48" s="952"/>
      <c r="E48" s="952"/>
      <c r="F48" s="964">
        <f>SUM(F44:F46)</f>
        <v>0</v>
      </c>
      <c r="G48" s="954"/>
      <c r="H48" s="970">
        <f>SUM(H44:H46)</f>
        <v>0</v>
      </c>
      <c r="I48" s="952"/>
      <c r="J48" s="952"/>
      <c r="K48" s="965">
        <f>SUM(K44:K46)</f>
        <v>0</v>
      </c>
      <c r="L48" s="262"/>
      <c r="M48" s="970">
        <f>SUM(M44:M46)</f>
        <v>0</v>
      </c>
      <c r="N48" s="952"/>
      <c r="O48" s="954"/>
      <c r="P48" s="967">
        <f>SUM(P44:P46)</f>
        <v>0</v>
      </c>
      <c r="Q48" s="284"/>
    </row>
    <row r="49" spans="1:18" ht="9" customHeight="1" thickBot="1">
      <c r="A49" s="1090"/>
      <c r="B49" s="1090"/>
      <c r="C49" s="1091"/>
      <c r="D49" s="1091"/>
      <c r="E49" s="1091"/>
      <c r="F49" s="1092"/>
      <c r="G49" s="430"/>
      <c r="H49" s="1091"/>
      <c r="I49" s="1091"/>
      <c r="J49" s="1091"/>
      <c r="K49" s="1093"/>
      <c r="L49" s="370"/>
      <c r="M49" s="1091"/>
      <c r="N49" s="1091"/>
      <c r="O49" s="430"/>
      <c r="P49" s="1094"/>
      <c r="Q49" s="289"/>
    </row>
    <row r="50" spans="1:18" ht="51" customHeight="1" thickTop="1" thickBot="1">
      <c r="B50" s="877"/>
      <c r="C50" s="289"/>
      <c r="D50" s="289"/>
      <c r="E50" s="289"/>
      <c r="F50" s="890"/>
      <c r="G50" s="290"/>
      <c r="H50" s="289"/>
      <c r="I50" s="289"/>
      <c r="J50" s="289"/>
      <c r="K50" s="916"/>
      <c r="L50" s="266"/>
      <c r="M50" s="289"/>
      <c r="N50" s="289"/>
      <c r="O50" s="290"/>
      <c r="P50" s="916"/>
      <c r="Q50" s="289"/>
    </row>
    <row r="51" spans="1:18" ht="34.5" customHeight="1" thickTop="1" thickBot="1">
      <c r="A51" s="1061" t="s">
        <v>3038</v>
      </c>
      <c r="B51" s="1083" t="s">
        <v>3039</v>
      </c>
      <c r="C51" s="878"/>
      <c r="D51" s="431"/>
      <c r="E51" s="431"/>
      <c r="F51" s="1050"/>
      <c r="G51" s="985"/>
      <c r="H51" s="986"/>
      <c r="I51" s="986"/>
      <c r="J51" s="986"/>
      <c r="K51" s="1050"/>
      <c r="L51" s="987"/>
      <c r="M51" s="986"/>
      <c r="N51" s="986"/>
      <c r="O51" s="988"/>
      <c r="P51" s="1051"/>
      <c r="Q51" s="274"/>
    </row>
    <row r="52" spans="1:18" ht="10" customHeight="1" thickBot="1">
      <c r="A52" s="935"/>
      <c r="B52" s="935"/>
      <c r="C52" s="430"/>
      <c r="D52" s="430"/>
      <c r="E52" s="430"/>
      <c r="F52" s="932"/>
      <c r="G52" s="432"/>
      <c r="H52" s="430"/>
      <c r="I52" s="430"/>
      <c r="J52" s="430"/>
      <c r="K52" s="933"/>
      <c r="L52" s="370"/>
      <c r="M52" s="430"/>
      <c r="N52" s="430"/>
      <c r="O52" s="432"/>
      <c r="P52" s="934"/>
      <c r="Q52" s="291"/>
    </row>
    <row r="53" spans="1:18" ht="2.5" customHeight="1" thickTop="1">
      <c r="B53" s="290"/>
      <c r="C53" s="290"/>
      <c r="D53" s="290"/>
      <c r="E53" s="290"/>
      <c r="F53" s="891"/>
      <c r="G53" s="291"/>
      <c r="H53" s="290"/>
      <c r="I53" s="290"/>
      <c r="J53" s="290"/>
      <c r="K53" s="761"/>
      <c r="L53" s="266"/>
      <c r="M53" s="290"/>
      <c r="N53" s="290"/>
      <c r="O53" s="291"/>
      <c r="P53" s="926"/>
      <c r="Q53" s="291"/>
    </row>
    <row r="54" spans="1:18" s="280" customFormat="1" ht="51" customHeight="1" thickBot="1">
      <c r="B54" s="1096"/>
      <c r="C54" s="283"/>
      <c r="D54" s="283"/>
      <c r="E54" s="283"/>
      <c r="F54" s="886"/>
      <c r="G54" s="284"/>
      <c r="H54" s="283"/>
      <c r="I54" s="283"/>
      <c r="J54" s="283"/>
      <c r="K54" s="429"/>
      <c r="L54" s="279"/>
      <c r="M54" s="283"/>
      <c r="N54" s="283"/>
      <c r="O54" s="284"/>
      <c r="P54" s="429"/>
      <c r="Q54" s="284"/>
    </row>
    <row r="55" spans="1:18" s="280" customFormat="1" ht="58" customHeight="1" thickTop="1" thickBot="1">
      <c r="A55" s="1061" t="s">
        <v>3041</v>
      </c>
      <c r="B55" s="1080" t="s">
        <v>3061</v>
      </c>
      <c r="C55" s="1055" t="s">
        <v>1821</v>
      </c>
      <c r="D55" s="1056"/>
      <c r="E55" s="1056"/>
      <c r="F55" s="1057" t="s">
        <v>1823</v>
      </c>
      <c r="G55" s="1058"/>
      <c r="H55" s="1056" t="s">
        <v>1821</v>
      </c>
      <c r="I55" s="1056"/>
      <c r="J55" s="1056"/>
      <c r="K55" s="1057" t="s">
        <v>1823</v>
      </c>
      <c r="L55" s="1059"/>
      <c r="M55" s="1056" t="s">
        <v>1821</v>
      </c>
      <c r="N55" s="1056"/>
      <c r="O55" s="1058"/>
      <c r="P55" s="1060" t="s">
        <v>1823</v>
      </c>
      <c r="Q55" s="284"/>
      <c r="R55" s="853"/>
    </row>
    <row r="56" spans="1:18" s="280" customFormat="1" ht="32.5" customHeight="1" thickTop="1">
      <c r="B56" s="779" t="s">
        <v>1825</v>
      </c>
      <c r="C56" s="1024"/>
      <c r="D56" s="952"/>
      <c r="E56" s="952"/>
      <c r="F56" s="1030"/>
      <c r="G56" s="954"/>
      <c r="H56" s="1024"/>
      <c r="I56" s="952"/>
      <c r="J56" s="952"/>
      <c r="K56" s="1025"/>
      <c r="L56" s="262"/>
      <c r="M56" s="1024"/>
      <c r="N56" s="952"/>
      <c r="O56" s="954"/>
      <c r="P56" s="1026"/>
      <c r="Q56" s="284"/>
      <c r="R56" s="1272" t="str">
        <f>IF(C67&gt;0,"N'oubliez pas de remplir cette section! Indiquez 0 lorsque il n'en y a pas!","")</f>
        <v/>
      </c>
    </row>
    <row r="57" spans="1:18" s="280" customFormat="1" ht="24.5" customHeight="1">
      <c r="B57" s="779" t="s">
        <v>1826</v>
      </c>
      <c r="C57" s="1027"/>
      <c r="D57" s="952"/>
      <c r="E57" s="952"/>
      <c r="F57" s="1030"/>
      <c r="G57" s="954"/>
      <c r="H57" s="1027"/>
      <c r="I57" s="952"/>
      <c r="J57" s="952"/>
      <c r="K57" s="1028"/>
      <c r="L57" s="262"/>
      <c r="M57" s="1027"/>
      <c r="N57" s="952"/>
      <c r="O57" s="954"/>
      <c r="P57" s="1029"/>
      <c r="Q57" s="284"/>
    </row>
    <row r="58" spans="1:18" s="280" customFormat="1" ht="27.5" customHeight="1">
      <c r="B58" s="779" t="s">
        <v>3004</v>
      </c>
      <c r="C58" s="1027"/>
      <c r="D58" s="952"/>
      <c r="E58" s="952"/>
      <c r="F58" s="1030"/>
      <c r="G58" s="954"/>
      <c r="H58" s="1027"/>
      <c r="I58" s="952"/>
      <c r="J58" s="952"/>
      <c r="K58" s="1028"/>
      <c r="L58" s="262"/>
      <c r="M58" s="1027"/>
      <c r="N58" s="952"/>
      <c r="O58" s="954"/>
      <c r="P58" s="1029"/>
      <c r="Q58" s="284"/>
    </row>
    <row r="59" spans="1:18" s="280" customFormat="1" ht="8" customHeight="1">
      <c r="A59" s="1101"/>
      <c r="B59" s="867"/>
      <c r="C59" s="283"/>
      <c r="D59" s="283"/>
      <c r="E59" s="283"/>
      <c r="F59" s="886"/>
      <c r="G59" s="284"/>
      <c r="H59" s="283"/>
      <c r="I59" s="283"/>
      <c r="J59" s="283"/>
      <c r="K59" s="429"/>
      <c r="L59" s="279"/>
      <c r="M59" s="283"/>
      <c r="N59" s="283"/>
      <c r="O59" s="284"/>
      <c r="P59" s="1089"/>
      <c r="Q59" s="284"/>
    </row>
    <row r="60" spans="1:18" ht="6" customHeight="1" thickBot="1">
      <c r="A60" s="1102"/>
      <c r="B60" s="1103"/>
      <c r="C60" s="1104"/>
      <c r="D60" s="1104"/>
      <c r="E60" s="1104"/>
      <c r="F60" s="1105"/>
      <c r="G60" s="1106"/>
      <c r="H60" s="1104"/>
      <c r="I60" s="1104"/>
      <c r="J60" s="1104"/>
      <c r="K60" s="1107"/>
      <c r="L60" s="370"/>
      <c r="M60" s="1104"/>
      <c r="N60" s="1104"/>
      <c r="O60" s="1106"/>
      <c r="P60" s="1108"/>
      <c r="Q60" s="275"/>
    </row>
    <row r="61" spans="1:18" ht="10.5" customHeight="1" thickTop="1">
      <c r="B61" s="266"/>
      <c r="C61" s="274"/>
      <c r="D61" s="274"/>
      <c r="E61" s="274"/>
      <c r="F61" s="883"/>
      <c r="G61" s="275"/>
      <c r="H61" s="274"/>
      <c r="I61" s="274"/>
      <c r="J61" s="274"/>
      <c r="K61" s="762"/>
      <c r="L61" s="266"/>
      <c r="M61" s="274"/>
      <c r="N61" s="274"/>
      <c r="O61" s="275"/>
      <c r="P61" s="929"/>
      <c r="Q61" s="275"/>
    </row>
    <row r="62" spans="1:18" ht="0.65" customHeight="1">
      <c r="B62" s="266"/>
      <c r="C62" s="274"/>
      <c r="D62" s="274"/>
      <c r="E62" s="274"/>
      <c r="F62" s="883"/>
      <c r="G62" s="275"/>
      <c r="H62" s="274"/>
      <c r="I62" s="274"/>
      <c r="J62" s="274"/>
      <c r="K62" s="762"/>
      <c r="L62" s="266"/>
      <c r="M62" s="274"/>
      <c r="N62" s="274"/>
      <c r="O62" s="275"/>
      <c r="P62" s="929"/>
      <c r="Q62" s="275"/>
    </row>
    <row r="63" spans="1:18" ht="33" customHeight="1" thickBot="1">
      <c r="B63" s="266"/>
      <c r="C63" s="274"/>
      <c r="D63" s="274"/>
      <c r="E63" s="274"/>
      <c r="F63" s="883"/>
      <c r="G63" s="275"/>
      <c r="H63" s="274"/>
      <c r="I63" s="274"/>
      <c r="J63" s="274"/>
      <c r="K63" s="762"/>
      <c r="L63" s="266"/>
      <c r="M63" s="274"/>
      <c r="N63" s="274"/>
      <c r="O63" s="275"/>
      <c r="P63" s="929"/>
      <c r="Q63" s="275"/>
    </row>
    <row r="64" spans="1:18" ht="30" customHeight="1" thickTop="1">
      <c r="A64" s="1348" t="s">
        <v>2848</v>
      </c>
      <c r="B64" s="1349"/>
      <c r="C64" s="1357" t="s">
        <v>2927</v>
      </c>
      <c r="D64" s="1358"/>
      <c r="E64" s="1358"/>
      <c r="F64" s="1358"/>
      <c r="G64" s="1097"/>
      <c r="H64" s="1357" t="s">
        <v>2926</v>
      </c>
      <c r="I64" s="1358"/>
      <c r="J64" s="1358"/>
      <c r="K64" s="1358"/>
      <c r="L64" s="1098"/>
      <c r="M64" s="1357" t="s">
        <v>1822</v>
      </c>
      <c r="N64" s="1358"/>
      <c r="O64" s="1358"/>
      <c r="P64" s="1359"/>
      <c r="Q64" s="291"/>
    </row>
    <row r="65" spans="1:18" s="263" customFormat="1" ht="30" customHeight="1" thickBot="1">
      <c r="A65" s="1350"/>
      <c r="B65" s="1351"/>
      <c r="C65" s="1075" t="s">
        <v>1821</v>
      </c>
      <c r="D65" s="1076"/>
      <c r="E65" s="1076"/>
      <c r="F65" s="1077" t="s">
        <v>1823</v>
      </c>
      <c r="G65" s="1078"/>
      <c r="H65" s="1075" t="s">
        <v>1821</v>
      </c>
      <c r="I65" s="1076"/>
      <c r="J65" s="1076"/>
      <c r="K65" s="1077" t="s">
        <v>1823</v>
      </c>
      <c r="L65" s="1079"/>
      <c r="M65" s="1075" t="s">
        <v>1821</v>
      </c>
      <c r="N65" s="1076"/>
      <c r="O65" s="1076"/>
      <c r="P65" s="1099" t="s">
        <v>1823</v>
      </c>
      <c r="Q65" s="1063"/>
    </row>
    <row r="66" spans="1:18" s="280" customFormat="1" ht="10" customHeight="1">
      <c r="A66" s="1350"/>
      <c r="B66" s="1351"/>
      <c r="C66" s="1074"/>
      <c r="D66" s="1064"/>
      <c r="E66" s="1065"/>
      <c r="F66" s="1066"/>
      <c r="G66" s="1067"/>
      <c r="H66" s="1070"/>
      <c r="I66" s="1065"/>
      <c r="J66" s="1065"/>
      <c r="K66" s="1071"/>
      <c r="L66" s="1062"/>
      <c r="M66" s="1070"/>
      <c r="N66" s="1064"/>
      <c r="O66" s="1073"/>
      <c r="P66" s="989"/>
      <c r="Q66" s="284"/>
    </row>
    <row r="67" spans="1:18" s="280" customFormat="1" ht="26.15" customHeight="1">
      <c r="A67" s="1350"/>
      <c r="B67" s="1351"/>
      <c r="C67" s="1285">
        <f>C48+C41+C34+C26+C19</f>
        <v>0</v>
      </c>
      <c r="D67" s="1068"/>
      <c r="E67" s="1065"/>
      <c r="F67" s="990">
        <f>F19+F26+F34+F41+F48</f>
        <v>0</v>
      </c>
      <c r="G67" s="1067"/>
      <c r="H67" s="1285">
        <f>H48+H41+H34+H26+H19</f>
        <v>0</v>
      </c>
      <c r="I67" s="1065"/>
      <c r="J67" s="1065"/>
      <c r="K67" s="991">
        <f>K19+K26+K34+K41+K48</f>
        <v>0</v>
      </c>
      <c r="L67" s="1062"/>
      <c r="M67" s="1285">
        <f>M48+M41+M34+M26+M19</f>
        <v>0</v>
      </c>
      <c r="N67" s="1068"/>
      <c r="O67" s="1073"/>
      <c r="P67" s="1100">
        <f>P19+P26+P34+P41+P48</f>
        <v>0</v>
      </c>
      <c r="Q67" s="284"/>
      <c r="R67" s="853"/>
    </row>
    <row r="68" spans="1:18" s="280" customFormat="1" ht="7" customHeight="1" thickBot="1">
      <c r="A68" s="1352"/>
      <c r="B68" s="1353"/>
      <c r="C68" s="780"/>
      <c r="D68" s="780"/>
      <c r="E68" s="780"/>
      <c r="F68" s="892"/>
      <c r="G68" s="1069"/>
      <c r="H68" s="1072"/>
      <c r="I68" s="780"/>
      <c r="J68" s="780"/>
      <c r="K68" s="781"/>
      <c r="L68" s="783"/>
      <c r="M68" s="1072"/>
      <c r="N68" s="780"/>
      <c r="O68" s="782"/>
      <c r="P68" s="927"/>
      <c r="Q68" s="284"/>
    </row>
    <row r="69" spans="1:18" ht="50" customHeight="1" thickTop="1" thickBot="1">
      <c r="B69" s="370"/>
      <c r="C69" s="274"/>
      <c r="D69" s="274"/>
      <c r="E69" s="274"/>
      <c r="F69" s="883"/>
      <c r="G69" s="275"/>
      <c r="H69" s="274"/>
      <c r="I69" s="274"/>
      <c r="J69" s="274"/>
      <c r="K69" s="762"/>
      <c r="L69" s="266"/>
      <c r="M69" s="274"/>
      <c r="N69" s="274"/>
      <c r="O69" s="275"/>
      <c r="P69" s="929"/>
      <c r="Q69" s="275"/>
    </row>
    <row r="70" spans="1:18" ht="32.5" customHeight="1" thickTop="1">
      <c r="A70" s="1082" t="s">
        <v>185</v>
      </c>
      <c r="B70" s="1082" t="s">
        <v>3042</v>
      </c>
      <c r="C70" s="1031"/>
      <c r="D70" s="1032"/>
      <c r="E70" s="1032"/>
      <c r="F70" s="1033"/>
      <c r="G70" s="1034"/>
      <c r="H70" s="1031"/>
      <c r="I70" s="1032"/>
      <c r="J70" s="1032"/>
      <c r="K70" s="1035"/>
      <c r="L70" s="1036"/>
      <c r="M70" s="275"/>
      <c r="P70" s="267"/>
    </row>
    <row r="71" spans="1:18" ht="10" customHeight="1">
      <c r="B71" s="371"/>
      <c r="C71" s="372"/>
      <c r="D71" s="373"/>
      <c r="E71" s="373"/>
      <c r="F71" s="894"/>
      <c r="G71" s="275"/>
      <c r="H71" s="372"/>
      <c r="I71" s="373"/>
      <c r="J71" s="373"/>
      <c r="K71" s="765"/>
      <c r="L71" s="936"/>
      <c r="M71" s="275"/>
      <c r="P71" s="267"/>
    </row>
    <row r="72" spans="1:18" ht="32" customHeight="1">
      <c r="B72" s="1081" t="s">
        <v>3035</v>
      </c>
      <c r="C72" s="1041" t="s">
        <v>2927</v>
      </c>
      <c r="D72" s="1046"/>
      <c r="E72" s="1046"/>
      <c r="F72" s="1047"/>
      <c r="G72" s="954"/>
      <c r="H72" s="1041" t="s">
        <v>2926</v>
      </c>
      <c r="I72" s="1048"/>
      <c r="J72" s="1048"/>
      <c r="K72" s="1049"/>
      <c r="L72" s="936"/>
      <c r="M72" s="275"/>
      <c r="P72" s="267"/>
    </row>
    <row r="73" spans="1:18" ht="10.5" customHeight="1">
      <c r="B73" s="1040"/>
      <c r="C73" s="937"/>
      <c r="D73" s="938"/>
      <c r="E73" s="938"/>
      <c r="F73" s="939"/>
      <c r="G73" s="275"/>
      <c r="H73" s="937"/>
      <c r="I73" s="938"/>
      <c r="J73" s="938"/>
      <c r="K73" s="940"/>
      <c r="L73" s="936"/>
      <c r="M73" s="275"/>
      <c r="P73" s="267"/>
    </row>
    <row r="74" spans="1:18" ht="24.65" customHeight="1">
      <c r="B74" s="1039" t="s">
        <v>3005</v>
      </c>
      <c r="C74" s="1361"/>
      <c r="D74" s="1361"/>
      <c r="E74" s="1361"/>
      <c r="F74" s="1361"/>
      <c r="G74" s="262"/>
      <c r="H74" s="1361"/>
      <c r="I74" s="1361"/>
      <c r="J74" s="1361"/>
      <c r="K74" s="1361"/>
      <c r="L74" s="936"/>
      <c r="M74" s="275"/>
      <c r="P74" s="267"/>
    </row>
    <row r="75" spans="1:18" ht="18.649999999999999" customHeight="1">
      <c r="B75" s="1037" t="s">
        <v>305</v>
      </c>
      <c r="C75" s="1362"/>
      <c r="D75" s="1362"/>
      <c r="E75" s="1362"/>
      <c r="F75" s="1362"/>
      <c r="G75" s="262"/>
      <c r="H75" s="1362"/>
      <c r="I75" s="1362"/>
      <c r="J75" s="1362"/>
      <c r="K75" s="1362"/>
      <c r="L75" s="936"/>
      <c r="M75" s="275"/>
      <c r="O75" s="853"/>
      <c r="P75" s="267"/>
    </row>
    <row r="76" spans="1:18" ht="18.649999999999999" customHeight="1">
      <c r="B76" s="1037" t="s">
        <v>307</v>
      </c>
      <c r="C76" s="1362"/>
      <c r="D76" s="1362"/>
      <c r="E76" s="1362"/>
      <c r="F76" s="1362"/>
      <c r="G76" s="262"/>
      <c r="H76" s="1362"/>
      <c r="I76" s="1362"/>
      <c r="J76" s="1362"/>
      <c r="K76" s="1362"/>
      <c r="L76" s="936"/>
      <c r="M76" s="275"/>
      <c r="P76" s="267"/>
    </row>
    <row r="77" spans="1:18" ht="18.649999999999999" customHeight="1">
      <c r="B77" s="1038" t="s">
        <v>2871</v>
      </c>
      <c r="C77" s="1362"/>
      <c r="D77" s="1362"/>
      <c r="E77" s="1362"/>
      <c r="F77" s="1362"/>
      <c r="G77" s="262"/>
      <c r="H77" s="1362"/>
      <c r="I77" s="1362"/>
      <c r="J77" s="1362"/>
      <c r="K77" s="1362"/>
      <c r="L77" s="936"/>
      <c r="M77" s="275"/>
      <c r="P77" s="267"/>
    </row>
    <row r="78" spans="1:18" ht="9" customHeight="1" thickBot="1">
      <c r="B78" s="375"/>
      <c r="C78" s="1244"/>
      <c r="D78" s="1244"/>
      <c r="E78" s="1244"/>
      <c r="F78" s="1245"/>
      <c r="G78" s="266"/>
      <c r="H78" s="1246"/>
      <c r="I78" s="1246"/>
      <c r="J78" s="1246"/>
      <c r="K78" s="1247"/>
      <c r="L78" s="936"/>
      <c r="M78" s="275"/>
      <c r="P78" s="267"/>
    </row>
    <row r="79" spans="1:18" s="1045" customFormat="1" ht="22.5" customHeight="1" thickBot="1">
      <c r="B79" s="1042" t="s">
        <v>8</v>
      </c>
      <c r="C79" s="1360">
        <f>SUM(C74:F77)</f>
        <v>0</v>
      </c>
      <c r="D79" s="1360"/>
      <c r="E79" s="1360"/>
      <c r="F79" s="1360"/>
      <c r="G79" s="1043"/>
      <c r="H79" s="1360">
        <f>SUM(H74:K77)</f>
        <v>0</v>
      </c>
      <c r="I79" s="1360"/>
      <c r="J79" s="1360"/>
      <c r="K79" s="1360"/>
      <c r="L79" s="1044"/>
      <c r="M79" s="1043"/>
    </row>
    <row r="80" spans="1:18" ht="10" customHeight="1">
      <c r="B80" s="424"/>
      <c r="C80" s="274"/>
      <c r="D80" s="274"/>
      <c r="E80" s="274"/>
      <c r="F80" s="883"/>
      <c r="G80" s="275"/>
      <c r="H80" s="274"/>
      <c r="I80" s="274"/>
      <c r="J80" s="274"/>
      <c r="K80" s="762"/>
      <c r="L80" s="936"/>
      <c r="M80" s="275"/>
      <c r="P80" s="267"/>
    </row>
    <row r="81" spans="1:19" s="280" customFormat="1" ht="10" customHeight="1" thickBot="1">
      <c r="A81" s="1120"/>
      <c r="B81" s="433"/>
      <c r="C81" s="434"/>
      <c r="D81" s="434"/>
      <c r="E81" s="434"/>
      <c r="F81" s="895"/>
      <c r="G81" s="434"/>
      <c r="H81" s="434"/>
      <c r="I81" s="434"/>
      <c r="J81" s="434"/>
      <c r="K81" s="766"/>
      <c r="L81" s="941"/>
      <c r="M81" s="279"/>
    </row>
    <row r="82" spans="1:19" ht="8.5" customHeight="1" thickTop="1">
      <c r="B82" s="1121"/>
      <c r="C82" s="265"/>
      <c r="D82" s="265"/>
      <c r="E82" s="265"/>
      <c r="F82" s="880"/>
      <c r="G82" s="265"/>
      <c r="H82" s="265"/>
      <c r="I82" s="265"/>
      <c r="J82" s="265"/>
      <c r="K82" s="760"/>
      <c r="L82" s="265"/>
      <c r="M82" s="265"/>
      <c r="N82" s="265"/>
      <c r="O82" s="265"/>
      <c r="P82" s="760"/>
      <c r="Q82" s="265"/>
    </row>
    <row r="83" spans="1:19" ht="50.5" customHeight="1" thickBot="1">
      <c r="B83" s="264"/>
      <c r="C83" s="265"/>
      <c r="D83" s="265"/>
      <c r="E83" s="265"/>
      <c r="F83" s="880"/>
      <c r="G83" s="265"/>
      <c r="H83" s="265"/>
      <c r="I83" s="265"/>
      <c r="J83" s="265"/>
      <c r="K83" s="760"/>
      <c r="L83" s="265"/>
      <c r="M83" s="265"/>
      <c r="N83" s="265"/>
      <c r="O83" s="265"/>
      <c r="P83" s="760"/>
      <c r="Q83" s="265"/>
    </row>
    <row r="84" spans="1:19" s="280" customFormat="1" ht="24.5" customHeight="1">
      <c r="A84" s="1084" t="s">
        <v>2877</v>
      </c>
      <c r="B84" s="1250" t="s">
        <v>3062</v>
      </c>
      <c r="C84" s="1251"/>
      <c r="D84" s="1251"/>
      <c r="E84" s="1252"/>
      <c r="F84" s="896"/>
      <c r="G84" s="348"/>
      <c r="H84" s="348"/>
      <c r="I84" s="348"/>
      <c r="J84" s="348"/>
      <c r="K84" s="767"/>
      <c r="L84" s="348"/>
      <c r="M84" s="348"/>
      <c r="N84" s="348"/>
      <c r="O84" s="348"/>
      <c r="P84" s="930"/>
      <c r="Q84" s="279"/>
    </row>
    <row r="85" spans="1:19" s="280" customFormat="1" ht="15.65" customHeight="1">
      <c r="A85" s="1248"/>
      <c r="B85" s="1253"/>
      <c r="C85" s="287"/>
      <c r="D85" s="287"/>
      <c r="E85" s="1254"/>
      <c r="F85" s="897"/>
      <c r="G85" s="287"/>
      <c r="H85" s="287"/>
      <c r="I85" s="287"/>
      <c r="J85" s="287"/>
      <c r="K85" s="768"/>
      <c r="L85" s="287"/>
      <c r="M85" s="287"/>
      <c r="N85" s="287"/>
      <c r="O85" s="287"/>
      <c r="P85" s="931"/>
      <c r="Q85" s="279"/>
    </row>
    <row r="86" spans="1:19" s="280" customFormat="1" ht="20.5" customHeight="1">
      <c r="A86" s="1248"/>
      <c r="B86" s="1255" t="s">
        <v>1836</v>
      </c>
      <c r="C86" s="376"/>
      <c r="D86" s="270"/>
      <c r="E86" s="1256"/>
      <c r="F86" s="898"/>
      <c r="G86" s="270"/>
      <c r="H86" s="270"/>
      <c r="I86" s="270"/>
      <c r="J86" s="270"/>
      <c r="K86" s="769"/>
      <c r="L86" s="292"/>
      <c r="M86" s="270"/>
      <c r="N86" s="270"/>
      <c r="O86" s="270"/>
      <c r="P86" s="769"/>
      <c r="Q86" s="292"/>
    </row>
    <row r="87" spans="1:19" s="280" customFormat="1" ht="22" customHeight="1">
      <c r="A87" s="1248"/>
      <c r="B87" s="1255" t="s">
        <v>1834</v>
      </c>
      <c r="C87" s="377"/>
      <c r="D87" s="292"/>
      <c r="E87" s="1257"/>
      <c r="F87" s="899"/>
      <c r="G87" s="292"/>
      <c r="H87" s="292"/>
      <c r="I87" s="292"/>
      <c r="J87" s="292"/>
      <c r="K87" s="770"/>
      <c r="L87" s="292"/>
      <c r="M87" s="292"/>
      <c r="N87" s="292"/>
      <c r="O87" s="292"/>
      <c r="P87" s="770"/>
      <c r="Q87" s="292"/>
    </row>
    <row r="88" spans="1:19" s="280" customFormat="1" ht="12" customHeight="1" thickBot="1">
      <c r="A88" s="1249"/>
      <c r="B88" s="1258"/>
      <c r="C88" s="277"/>
      <c r="D88" s="277"/>
      <c r="E88" s="1259"/>
      <c r="F88" s="899"/>
      <c r="G88" s="292"/>
      <c r="H88" s="292"/>
      <c r="I88" s="292"/>
      <c r="J88" s="292"/>
      <c r="K88" s="770"/>
      <c r="L88" s="292"/>
      <c r="M88" s="292"/>
      <c r="N88" s="292"/>
      <c r="O88" s="292"/>
      <c r="P88" s="770"/>
      <c r="Q88" s="292"/>
    </row>
    <row r="89" spans="1:19" s="280" customFormat="1" ht="36.65" customHeight="1" thickTop="1">
      <c r="B89" s="283"/>
      <c r="C89" s="292"/>
      <c r="D89" s="292"/>
      <c r="E89" s="292"/>
      <c r="F89" s="899"/>
      <c r="G89" s="292"/>
      <c r="H89" s="292"/>
      <c r="I89" s="292"/>
      <c r="J89" s="292"/>
      <c r="K89" s="770"/>
      <c r="L89" s="292"/>
      <c r="M89" s="292"/>
      <c r="N89" s="292"/>
      <c r="O89" s="292"/>
      <c r="P89" s="770"/>
      <c r="Q89" s="292"/>
    </row>
    <row r="90" spans="1:19" ht="1.5" customHeight="1">
      <c r="B90" s="274"/>
      <c r="C90" s="1355"/>
      <c r="D90" s="1355"/>
      <c r="E90" s="1355"/>
      <c r="F90" s="1355"/>
      <c r="G90" s="1355"/>
      <c r="H90" s="1355"/>
      <c r="I90" s="1355"/>
      <c r="J90" s="1355"/>
      <c r="K90" s="1355"/>
      <c r="L90" s="350"/>
      <c r="M90" s="1355"/>
      <c r="N90" s="1355"/>
      <c r="O90" s="1355"/>
      <c r="P90" s="1355"/>
      <c r="Q90" s="291"/>
    </row>
    <row r="91" spans="1:19" ht="8.5" customHeight="1">
      <c r="B91" s="264"/>
      <c r="C91" s="265"/>
      <c r="D91" s="265"/>
      <c r="E91" s="265"/>
      <c r="F91" s="880"/>
      <c r="G91" s="265"/>
      <c r="H91" s="265"/>
      <c r="I91" s="265"/>
      <c r="J91" s="265"/>
      <c r="K91" s="760"/>
      <c r="L91" s="265"/>
      <c r="M91" s="265"/>
      <c r="N91" s="265"/>
      <c r="O91" s="265"/>
      <c r="Q91" s="266"/>
      <c r="S91" s="267" t="s">
        <v>89</v>
      </c>
    </row>
    <row r="92" spans="1:19" ht="19.5" hidden="1" customHeight="1">
      <c r="B92" s="293"/>
      <c r="C92" s="293"/>
      <c r="D92" s="293"/>
      <c r="E92" s="293"/>
      <c r="F92" s="900"/>
      <c r="G92" s="293"/>
      <c r="H92" s="293"/>
      <c r="I92" s="293"/>
      <c r="J92" s="293"/>
      <c r="K92" s="771"/>
      <c r="L92" s="293"/>
      <c r="M92" s="293"/>
      <c r="N92" s="293"/>
      <c r="O92" s="293"/>
      <c r="P92" s="771"/>
      <c r="Q92" s="293"/>
    </row>
    <row r="93" spans="1:19" ht="62.5" customHeight="1">
      <c r="B93" s="703" t="s">
        <v>2947</v>
      </c>
      <c r="C93" s="293"/>
      <c r="D93" s="293"/>
      <c r="E93" s="293"/>
      <c r="F93" s="900"/>
      <c r="G93" s="293"/>
      <c r="H93" s="293"/>
      <c r="I93" s="293"/>
      <c r="J93" s="293"/>
      <c r="K93" s="771"/>
      <c r="L93" s="293"/>
      <c r="M93" s="293"/>
      <c r="N93" s="293"/>
      <c r="O93" s="293"/>
      <c r="P93" s="771"/>
      <c r="Q93" s="293"/>
    </row>
    <row r="94" spans="1:19" ht="44.15" customHeight="1">
      <c r="B94" s="294"/>
      <c r="C94" s="293"/>
      <c r="D94" s="293"/>
      <c r="E94" s="293"/>
      <c r="F94" s="900"/>
      <c r="G94" s="293"/>
      <c r="H94" s="293"/>
      <c r="I94" s="293"/>
      <c r="J94" s="293"/>
      <c r="K94" s="771"/>
      <c r="L94" s="293"/>
      <c r="M94" s="293"/>
      <c r="N94" s="293"/>
      <c r="O94" s="293"/>
      <c r="P94" s="771"/>
      <c r="Q94" s="293"/>
    </row>
    <row r="95" spans="1:19" ht="21" customHeight="1">
      <c r="B95" s="610" t="s">
        <v>2937</v>
      </c>
      <c r="C95" s="611"/>
      <c r="D95" s="611"/>
      <c r="E95" s="611"/>
      <c r="F95" s="896"/>
      <c r="G95" s="611"/>
      <c r="H95" s="611"/>
      <c r="I95" s="611"/>
      <c r="J95" s="611"/>
      <c r="K95" s="767"/>
      <c r="L95" s="611"/>
      <c r="M95" s="611"/>
      <c r="N95" s="611"/>
      <c r="O95" s="611"/>
      <c r="P95" s="767"/>
      <c r="Q95" s="295"/>
    </row>
    <row r="96" spans="1:19" ht="14.5" customHeight="1">
      <c r="B96" s="295"/>
      <c r="C96" s="295"/>
      <c r="D96" s="295"/>
      <c r="E96" s="295"/>
      <c r="F96" s="901"/>
      <c r="G96" s="295"/>
      <c r="H96" s="295"/>
      <c r="I96" s="295"/>
      <c r="J96" s="295"/>
      <c r="K96" s="772"/>
      <c r="L96" s="295"/>
      <c r="M96" s="295"/>
      <c r="N96" s="295"/>
      <c r="O96" s="295"/>
      <c r="P96" s="772"/>
      <c r="Q96" s="295"/>
    </row>
    <row r="97" spans="2:17" ht="17.149999999999999" hidden="1" customHeight="1">
      <c r="C97" s="297"/>
      <c r="D97" s="297"/>
      <c r="E97" s="297"/>
      <c r="F97" s="902"/>
      <c r="G97" s="297"/>
      <c r="H97" s="297"/>
      <c r="I97" s="297"/>
      <c r="J97" s="297"/>
      <c r="K97" s="773"/>
      <c r="L97" s="297"/>
      <c r="M97" s="297"/>
      <c r="N97" s="297"/>
      <c r="O97" s="297"/>
      <c r="P97" s="773"/>
      <c r="Q97" s="296"/>
    </row>
    <row r="98" spans="2:17" ht="17.149999999999999" customHeight="1">
      <c r="B98" s="506" t="s">
        <v>3006</v>
      </c>
      <c r="C98" s="297"/>
      <c r="D98" s="297"/>
      <c r="E98" s="297"/>
      <c r="F98" s="902"/>
      <c r="G98" s="297"/>
      <c r="H98" s="297"/>
      <c r="I98" s="297"/>
      <c r="J98" s="297"/>
      <c r="K98" s="773"/>
      <c r="L98" s="297"/>
      <c r="M98" s="297"/>
      <c r="N98" s="297"/>
      <c r="O98" s="297"/>
      <c r="P98" s="773"/>
      <c r="Q98" s="296"/>
    </row>
    <row r="99" spans="2:17" ht="27" customHeight="1">
      <c r="B99" s="1356" t="s">
        <v>3007</v>
      </c>
      <c r="C99" s="1356"/>
      <c r="D99" s="1356"/>
      <c r="E99" s="1356"/>
      <c r="F99" s="1356"/>
      <c r="G99" s="1356"/>
      <c r="H99" s="1356"/>
      <c r="I99" s="1356"/>
      <c r="J99" s="1356"/>
      <c r="K99" s="1356"/>
      <c r="L99" s="297"/>
      <c r="M99" s="297"/>
      <c r="N99" s="297"/>
      <c r="O99" s="297"/>
      <c r="P99" s="773"/>
      <c r="Q99" s="296"/>
    </row>
    <row r="100" spans="2:17" ht="6" customHeight="1">
      <c r="B100" s="298"/>
      <c r="C100" s="298"/>
      <c r="D100" s="298"/>
      <c r="E100" s="298"/>
      <c r="F100" s="903"/>
      <c r="G100" s="298"/>
      <c r="H100" s="298"/>
      <c r="I100" s="298"/>
      <c r="J100" s="298"/>
      <c r="K100" s="298"/>
      <c r="L100" s="297"/>
      <c r="M100" s="297"/>
      <c r="N100" s="297"/>
      <c r="O100" s="297"/>
      <c r="P100" s="773"/>
      <c r="Q100" s="296"/>
    </row>
    <row r="101" spans="2:17" ht="24" customHeight="1">
      <c r="B101" s="808" t="s">
        <v>2934</v>
      </c>
      <c r="C101" s="504"/>
      <c r="D101" s="504"/>
      <c r="E101" s="504"/>
      <c r="F101" s="904"/>
      <c r="G101" s="504"/>
      <c r="H101" s="504"/>
      <c r="I101" s="504"/>
      <c r="J101" s="504"/>
      <c r="K101" s="774"/>
      <c r="L101" s="504"/>
      <c r="M101" s="504"/>
      <c r="N101" s="504"/>
      <c r="O101" s="504"/>
      <c r="P101" s="774"/>
      <c r="Q101" s="295"/>
    </row>
    <row r="102" spans="2:17" ht="14.5" customHeight="1">
      <c r="B102" s="262" t="s">
        <v>2867</v>
      </c>
      <c r="C102" s="298"/>
      <c r="D102" s="298"/>
      <c r="E102" s="298"/>
      <c r="F102" s="903"/>
      <c r="G102" s="298"/>
      <c r="H102" s="298"/>
      <c r="I102" s="298"/>
      <c r="J102" s="298"/>
      <c r="K102" s="775"/>
      <c r="L102" s="298"/>
      <c r="M102" s="298"/>
      <c r="N102" s="298"/>
      <c r="O102" s="298"/>
      <c r="P102" s="775"/>
      <c r="Q102" s="298"/>
    </row>
    <row r="103" spans="2:17" ht="33.75" customHeight="1">
      <c r="B103" s="506" t="s">
        <v>2935</v>
      </c>
      <c r="C103" s="298"/>
      <c r="D103" s="298"/>
      <c r="E103" s="298"/>
      <c r="F103" s="903"/>
      <c r="G103" s="298"/>
      <c r="H103" s="298"/>
      <c r="I103" s="298"/>
      <c r="J103" s="298"/>
      <c r="K103" s="775"/>
      <c r="L103" s="298"/>
      <c r="M103" s="298"/>
      <c r="N103" s="298"/>
      <c r="O103" s="298"/>
      <c r="P103" s="775"/>
      <c r="Q103" s="298"/>
    </row>
    <row r="104" spans="2:17" ht="14.5" customHeight="1">
      <c r="B104" s="503" t="s">
        <v>2986</v>
      </c>
      <c r="C104" s="298"/>
      <c r="D104" s="298"/>
      <c r="E104" s="298"/>
      <c r="F104" s="903"/>
      <c r="G104" s="298"/>
      <c r="H104" s="298"/>
      <c r="I104" s="298"/>
      <c r="J104" s="298"/>
      <c r="K104" s="775"/>
      <c r="L104" s="298"/>
      <c r="M104" s="298"/>
      <c r="N104" s="298"/>
      <c r="O104" s="298"/>
      <c r="P104" s="775"/>
      <c r="Q104" s="298"/>
    </row>
    <row r="105" spans="2:17" ht="30" customHeight="1">
      <c r="B105" s="505" t="s">
        <v>2868</v>
      </c>
      <c r="C105" s="504"/>
      <c r="D105" s="504"/>
      <c r="E105" s="504"/>
      <c r="F105" s="904"/>
      <c r="G105" s="504"/>
      <c r="H105" s="504"/>
      <c r="I105" s="504"/>
      <c r="J105" s="504"/>
      <c r="K105" s="774"/>
      <c r="L105" s="504"/>
      <c r="M105" s="504"/>
      <c r="N105" s="504"/>
      <c r="O105" s="504"/>
      <c r="P105" s="774"/>
      <c r="Q105" s="295"/>
    </row>
    <row r="106" spans="2:17" ht="14.15" customHeight="1">
      <c r="B106" s="503" t="s">
        <v>2869</v>
      </c>
      <c r="C106" s="296"/>
      <c r="D106" s="296"/>
      <c r="E106" s="296"/>
      <c r="F106" s="905"/>
      <c r="G106" s="296"/>
      <c r="H106" s="296"/>
      <c r="I106" s="296"/>
      <c r="J106" s="296"/>
      <c r="K106" s="776"/>
      <c r="L106" s="296"/>
      <c r="M106" s="296"/>
      <c r="N106" s="296"/>
      <c r="O106" s="296"/>
      <c r="P106" s="776"/>
      <c r="Q106" s="296"/>
    </row>
    <row r="107" spans="2:17" ht="39.65" customHeight="1">
      <c r="B107" s="505" t="s">
        <v>1835</v>
      </c>
      <c r="C107" s="504"/>
      <c r="D107" s="504"/>
      <c r="E107" s="504"/>
      <c r="F107" s="904"/>
      <c r="G107" s="504"/>
      <c r="H107" s="504"/>
      <c r="I107" s="504"/>
      <c r="J107" s="504"/>
      <c r="K107" s="774"/>
      <c r="L107" s="504"/>
      <c r="M107" s="504"/>
      <c r="N107" s="504"/>
      <c r="O107" s="504"/>
      <c r="P107" s="774"/>
      <c r="Q107" s="295"/>
    </row>
    <row r="108" spans="2:17" ht="87" customHeight="1">
      <c r="B108" s="1354" t="s">
        <v>2928</v>
      </c>
      <c r="C108" s="1354"/>
      <c r="D108" s="1354"/>
      <c r="E108" s="1354"/>
      <c r="F108" s="1354"/>
      <c r="G108" s="1354"/>
      <c r="H108" s="1354"/>
      <c r="I108" s="1354"/>
      <c r="J108" s="1354"/>
      <c r="K108" s="1354"/>
      <c r="L108" s="1354"/>
      <c r="M108" s="1354"/>
      <c r="N108" s="1354"/>
      <c r="O108" s="1354"/>
      <c r="P108" s="1354"/>
      <c r="Q108" s="296"/>
    </row>
    <row r="109" spans="2:17" s="48" customFormat="1" ht="20.5" customHeight="1">
      <c r="B109" s="164" t="s">
        <v>2936</v>
      </c>
      <c r="C109" s="435"/>
      <c r="D109" s="435"/>
      <c r="E109" s="435"/>
      <c r="F109" s="906"/>
      <c r="G109" s="435"/>
      <c r="K109" s="917"/>
      <c r="P109" s="917"/>
    </row>
    <row r="110" spans="2:17" s="95" customFormat="1" ht="36.65" customHeight="1">
      <c r="B110" s="438" t="s">
        <v>307</v>
      </c>
      <c r="C110" s="436"/>
      <c r="D110" s="436"/>
      <c r="E110" s="436"/>
      <c r="F110" s="907"/>
      <c r="G110" s="436"/>
      <c r="K110" s="918"/>
      <c r="P110" s="918"/>
    </row>
    <row r="111" spans="2:17" s="48" customFormat="1" ht="12" customHeight="1">
      <c r="B111" s="353" t="s">
        <v>2987</v>
      </c>
      <c r="C111" s="154"/>
      <c r="D111" s="154"/>
      <c r="E111" s="154"/>
      <c r="F111" s="908"/>
      <c r="G111" s="154"/>
      <c r="K111" s="917"/>
      <c r="P111" s="917"/>
    </row>
    <row r="113" spans="2:16" ht="22" customHeight="1">
      <c r="B113" s="1229" t="s">
        <v>2871</v>
      </c>
    </row>
    <row r="114" spans="2:16" ht="15.65" customHeight="1">
      <c r="B114" s="145" t="s">
        <v>2850</v>
      </c>
      <c r="C114" s="145"/>
      <c r="D114" s="145"/>
      <c r="E114" s="145"/>
      <c r="F114" s="910"/>
      <c r="G114" s="145"/>
      <c r="H114" s="145"/>
      <c r="I114" s="145"/>
      <c r="J114" s="145"/>
      <c r="K114" s="920"/>
      <c r="L114" s="145"/>
      <c r="M114" s="145"/>
      <c r="N114" s="145"/>
      <c r="O114" s="145"/>
      <c r="P114" s="920"/>
    </row>
    <row r="115" spans="2:16" ht="10" customHeight="1">
      <c r="B115" s="437"/>
      <c r="C115" s="437"/>
      <c r="D115" s="437"/>
      <c r="E115" s="437"/>
      <c r="F115" s="911"/>
      <c r="G115" s="437"/>
      <c r="H115" s="437"/>
      <c r="I115" s="437"/>
      <c r="J115" s="437"/>
      <c r="K115" s="777"/>
      <c r="L115" s="437"/>
      <c r="M115" s="437"/>
      <c r="N115" s="437"/>
      <c r="O115" s="437"/>
      <c r="P115" s="777"/>
    </row>
    <row r="121" spans="2:16" ht="13">
      <c r="C121" s="601"/>
    </row>
  </sheetData>
  <sheetProtection algorithmName="SHA-512" hashValue="a/5lv5s1dU2oWdRozTBk2nmFLyTAkzltyqtQ/QpzSgPvoYGNzNbqCp96oLYSDC2uWlbAmkEMCx2lHeLxiy+9Lg==" saltValue="nb1dxKgXWiYmVZx4iedoTw==" spinCount="100000" sheet="1" objects="1" formatCells="0"/>
  <mergeCells count="24">
    <mergeCell ref="B12:B13"/>
    <mergeCell ref="H74:K74"/>
    <mergeCell ref="H75:K75"/>
    <mergeCell ref="H77:K77"/>
    <mergeCell ref="C76:F76"/>
    <mergeCell ref="C12:F12"/>
    <mergeCell ref="H12:K12"/>
    <mergeCell ref="H76:K76"/>
    <mergeCell ref="A3:N3"/>
    <mergeCell ref="A64:B67"/>
    <mergeCell ref="A68:B68"/>
    <mergeCell ref="B108:P108"/>
    <mergeCell ref="C90:K90"/>
    <mergeCell ref="M90:P90"/>
    <mergeCell ref="B99:K99"/>
    <mergeCell ref="C64:F64"/>
    <mergeCell ref="H64:K64"/>
    <mergeCell ref="M64:P64"/>
    <mergeCell ref="C79:F79"/>
    <mergeCell ref="H79:K79"/>
    <mergeCell ref="C74:F74"/>
    <mergeCell ref="C75:F75"/>
    <mergeCell ref="C77:F77"/>
    <mergeCell ref="M12:P12"/>
  </mergeCells>
  <hyperlinks>
    <hyperlink ref="B109" r:id="rId1" location="DiversiteCulturelle" xr:uid="{CCBE0E7B-4127-437C-BCB2-B5DC68BA6855}"/>
    <hyperlink ref="B75" location="'Statistiques d''emploi'!A108" display="Diversité culturelle" xr:uid="{57C637ED-1C9C-4F8D-AAEF-C50259971A27}"/>
    <hyperlink ref="B77" location="'Statistiques d''emploi'!A114" display="En situation de handicap" xr:uid="{3DFE2D4C-A612-4156-B25B-3E1E35241F9A}"/>
    <hyperlink ref="B76" location="'Statistiques d''emploi'!A111" display="Relève" xr:uid="{277B8005-6240-4753-AB7E-F5281BB373D8}"/>
    <hyperlink ref="B93" location="'Statistiques d''emploi'!A1" display="Retour vers le haut de la page" xr:uid="{22018222-A6F1-4CB9-9B81-B082CB2E5B13}"/>
  </hyperlinks>
  <printOptions horizontalCentered="1"/>
  <pageMargins left="0.23622047244094491" right="0.23622047244094491" top="0.39370078740157483" bottom="0.39370078740157483" header="0.31496062992125984" footer="0.23622047244094491"/>
  <pageSetup scale="70" fitToWidth="0" fitToHeight="0" orientation="portrait" r:id="rId2"/>
  <headerFooter>
    <oddFooter>&amp;R&amp;8Rapport final d'activité</oddFooter>
  </headerFooter>
  <rowBreaks count="1" manualBreakCount="1">
    <brk id="94" max="16383" man="1"/>
  </rowBreak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E4FAB-A7C5-425F-A275-7B880707C563}">
  <dimension ref="A1:Y390"/>
  <sheetViews>
    <sheetView showGridLines="0" zoomScale="90" zoomScaleNormal="90" workbookViewId="0">
      <selection activeCell="D8" sqref="D8"/>
    </sheetView>
  </sheetViews>
  <sheetFormatPr baseColWidth="10" defaultColWidth="10.81640625" defaultRowHeight="12.5"/>
  <cols>
    <col min="1" max="1" width="36.453125" style="158" customWidth="1"/>
    <col min="2" max="2" width="21.54296875" style="158" customWidth="1"/>
    <col min="3" max="3" width="43.6328125" style="158" customWidth="1"/>
    <col min="4" max="4" width="18.1796875" style="158" customWidth="1"/>
    <col min="5" max="5" width="19.90625" style="158" customWidth="1"/>
    <col min="6" max="6" width="22.26953125" style="158" customWidth="1"/>
    <col min="7" max="7" width="14.7265625" style="158" customWidth="1"/>
    <col min="8" max="8" width="30.81640625" style="158" customWidth="1"/>
    <col min="9" max="9" width="14.1796875" style="158" customWidth="1"/>
    <col min="10" max="10" width="18.453125" style="158" customWidth="1"/>
    <col min="11" max="11" width="11.1796875" style="158" customWidth="1"/>
    <col min="12" max="15" width="6.453125" style="158" customWidth="1"/>
    <col min="16" max="19" width="12.1796875" style="158" customWidth="1"/>
    <col min="20" max="20" width="12.54296875" style="158" customWidth="1"/>
    <col min="21" max="21" width="14.81640625" style="158" customWidth="1"/>
    <col min="22" max="22" width="13.453125" style="158" customWidth="1"/>
    <col min="23" max="16384" width="10.81640625" style="158"/>
  </cols>
  <sheetData>
    <row r="1" spans="1:25" ht="18">
      <c r="A1" s="310" t="str">
        <f>"Section 10a : Bilan de diffusion en "&amp;'Identification '!D7</f>
        <v>Section 10a : Bilan de diffusion en 2025-2026</v>
      </c>
      <c r="B1" s="324"/>
      <c r="I1" s="654" t="s">
        <v>139</v>
      </c>
      <c r="J1" s="493"/>
      <c r="K1" s="493"/>
      <c r="L1" s="198"/>
    </row>
    <row r="2" spans="1:25" s="198" customFormat="1" ht="20.149999999999999" customHeight="1">
      <c r="A2" s="810"/>
      <c r="B2" s="810"/>
      <c r="C2" s="200"/>
      <c r="D2" s="200"/>
      <c r="E2" s="200"/>
      <c r="F2" s="200"/>
      <c r="G2" s="200"/>
      <c r="H2" s="200"/>
      <c r="I2" s="655" t="s">
        <v>140</v>
      </c>
      <c r="J2" s="494"/>
      <c r="K2" s="494"/>
      <c r="M2" s="200"/>
      <c r="N2" s="200"/>
      <c r="O2" s="200"/>
      <c r="P2" s="199"/>
    </row>
    <row r="3" spans="1:25" s="708" customFormat="1" ht="20" customHeight="1">
      <c r="A3" s="202" t="s">
        <v>103</v>
      </c>
      <c r="B3" s="536" t="str">
        <f>IF(AND('Identification '!$F$11="",'Identification '!$F$15&lt;&gt;""),'Identification '!$F$15,IF('Identification '!$F$11="","",IF('Identification '!$F$13="Inscrire le nom de votre organisme dans la cellule F15",'Identification '!$F$15,'Identification '!$F$13)))</f>
        <v/>
      </c>
      <c r="C3" s="536"/>
      <c r="D3" s="536"/>
      <c r="E3" s="536"/>
      <c r="F3"/>
      <c r="G3" s="158"/>
      <c r="H3" s="158"/>
      <c r="Q3" s="709"/>
      <c r="R3" s="710"/>
      <c r="T3" s="710"/>
      <c r="U3" s="710"/>
      <c r="V3" s="710"/>
      <c r="X3" s="709"/>
      <c r="Y3" s="709"/>
    </row>
    <row r="4" spans="1:25" s="198" customFormat="1" ht="16.5" customHeight="1">
      <c r="A4" s="789" t="s">
        <v>2989</v>
      </c>
      <c r="B4" s="790" t="str">
        <f>IF('Identification '!$F$11="","",'Identification '!$F$11)</f>
        <v/>
      </c>
      <c r="P4" s="708"/>
      <c r="V4" s="495"/>
    </row>
    <row r="5" spans="1:25" s="198" customFormat="1">
      <c r="A5" s="204"/>
      <c r="B5" s="204"/>
      <c r="C5" s="204"/>
      <c r="D5" s="204"/>
      <c r="E5" s="204"/>
      <c r="F5" s="204"/>
      <c r="G5" s="204"/>
      <c r="N5" s="204"/>
      <c r="O5" s="204"/>
      <c r="P5" s="1128"/>
      <c r="Q5" s="204"/>
      <c r="R5" s="204"/>
      <c r="V5" s="495"/>
    </row>
    <row r="6" spans="1:25" s="198" customFormat="1" ht="21.5" customHeight="1">
      <c r="A6" s="204"/>
      <c r="B6" s="204"/>
      <c r="C6" s="809" t="s">
        <v>3008</v>
      </c>
      <c r="D6" s="1168"/>
      <c r="E6" s="624" t="str">
        <f>IF(AND(D6="",P21&gt;0),"Information manquante. SVP corrigez la situation.","")</f>
        <v/>
      </c>
      <c r="F6" s="204"/>
      <c r="G6" s="204"/>
      <c r="J6"/>
      <c r="N6" s="204"/>
      <c r="O6" s="204"/>
      <c r="P6" s="1128"/>
      <c r="Q6" s="204"/>
      <c r="R6" s="204"/>
      <c r="V6" s="495"/>
    </row>
    <row r="7" spans="1:25" s="198" customFormat="1" ht="8.5" customHeight="1">
      <c r="A7" s="204"/>
      <c r="B7" s="204"/>
      <c r="C7" s="204"/>
      <c r="D7" s="1128"/>
      <c r="E7" s="204"/>
      <c r="F7" s="204"/>
      <c r="H7" s="1374" t="s">
        <v>3045</v>
      </c>
      <c r="I7" s="1374"/>
      <c r="J7" s="1374"/>
      <c r="M7" s="198" t="s">
        <v>89</v>
      </c>
      <c r="N7" s="204"/>
      <c r="O7" s="204"/>
      <c r="P7" s="1128"/>
      <c r="Q7" s="204"/>
      <c r="R7" s="204"/>
      <c r="V7" s="495"/>
    </row>
    <row r="8" spans="1:25" s="198" customFormat="1" ht="21" customHeight="1">
      <c r="A8" s="204"/>
      <c r="B8" s="204"/>
      <c r="C8" s="511" t="s">
        <v>2863</v>
      </c>
      <c r="D8" s="1168"/>
      <c r="E8" s="1375" t="str">
        <f>IF(AND(D8="",P21&gt;0)," Information manquante. SVP corrigez la situation, si vous ne faites pas de location indiquer 0.","")</f>
        <v/>
      </c>
      <c r="F8" s="1376"/>
      <c r="G8" s="1376"/>
      <c r="H8" s="1374"/>
      <c r="I8" s="1374"/>
      <c r="J8" s="1374"/>
      <c r="K8" s="1194"/>
      <c r="L8" s="1088" t="str">
        <f>IF(AND(K8="",K14&gt;0),"Information manquante!; inscrivez 0 si non applicable.","")</f>
        <v/>
      </c>
      <c r="R8" s="204"/>
      <c r="V8" s="495"/>
    </row>
    <row r="9" spans="1:25" s="198" customFormat="1" ht="13">
      <c r="A9" s="204"/>
      <c r="B9" s="204"/>
      <c r="C9" s="511"/>
      <c r="D9" s="511"/>
      <c r="E9" s="511"/>
      <c r="F9" s="511"/>
      <c r="G9" s="204"/>
      <c r="N9" s="204"/>
      <c r="O9" s="204"/>
      <c r="P9" s="1128"/>
      <c r="Q9" s="204"/>
      <c r="R9" s="204"/>
      <c r="V9" s="495"/>
    </row>
    <row r="10" spans="1:25" s="198" customFormat="1" ht="16.5" customHeight="1">
      <c r="A10" s="199"/>
      <c r="B10" s="199"/>
      <c r="C10" s="1124" t="s">
        <v>3009</v>
      </c>
      <c r="D10" s="205"/>
      <c r="E10" s="158"/>
      <c r="F10" s="625" t="s">
        <v>2959</v>
      </c>
      <c r="G10" s="628"/>
      <c r="I10" s="1138" t="s">
        <v>2940</v>
      </c>
      <c r="J10" s="1139"/>
      <c r="K10" s="1140"/>
      <c r="P10" s="708"/>
      <c r="Q10" s="626" t="s">
        <v>240</v>
      </c>
      <c r="R10" s="627"/>
      <c r="S10" s="627"/>
      <c r="T10" s="627"/>
      <c r="U10" s="627"/>
      <c r="V10" s="628"/>
    </row>
    <row r="11" spans="1:25" s="198" customFormat="1" ht="15" customHeight="1">
      <c r="A11" s="199"/>
      <c r="B11" s="199"/>
      <c r="C11" s="508" t="s">
        <v>159</v>
      </c>
      <c r="D11" s="486" t="str">
        <f>IFERROR(SUMIF($F$26:$F$355,"Achat",$P$26:$P$355)&amp;CONCATENATE( "  (",(TEXT((SUMIF($F$26:$F$355,"Achat",$P$26:$P$355)/$D$16),"0%")),")"),"")</f>
        <v/>
      </c>
      <c r="F11" s="629" t="s">
        <v>2859</v>
      </c>
      <c r="G11" s="509" t="str">
        <f>IFERROR((SUMIFS($P$26:$P$355,$I$26:$I$355,"Préscolaire",$F$26:$F$355,"&lt;&gt;Location")+SUMIFS($P$26:$P$355,$I$26:$I$355,"Primaire",$F$26:$F$355,"&lt;&gt;Location"))&amp;CONCATENATE(" (",(TEXT(((SUMIFS($P$26:$P$355,$I$26:$I$355,"Préscolaire",$F$26:$F$355,"&lt;&gt;Location")+SUMIFS($P$26:$P$355,$I$26:$I$355,"Primaire",$F$26:$F$355,"&lt;&gt;Location"))/$G$16),"0%")),")"),"")</f>
        <v/>
      </c>
      <c r="I11" s="796"/>
      <c r="J11" s="797" t="s">
        <v>2866</v>
      </c>
      <c r="K11" s="798">
        <f>SUMIF($J$26:$J$355,J11,$K$26:$K355)</f>
        <v>0</v>
      </c>
      <c r="P11" s="708"/>
      <c r="Q11" s="630" t="s">
        <v>241</v>
      </c>
      <c r="R11" s="631" t="str">
        <f>IFERROR(SUMIFS($P$26:$P$355,$E$26:$E$355,Q11,$F$26:$F$355,"&lt;&gt;Location")&amp;CONCATENATE( "  (",(TEXT((SUMIFS($P$26:P355,$E$26:$E$355,Q11,$F$26:$F$355,"&lt;&gt;Location")/SUMIF($F$26:$F$405,"&lt;&gt;Location",$P$26:$P$405)),"0%")),")"),"")</f>
        <v/>
      </c>
      <c r="S11" s="632" t="s">
        <v>123</v>
      </c>
      <c r="T11" s="631" t="str">
        <f>IFERROR(SUMIFS($P$26:$P$355,$E$26:$E$355,S11,$F$26:$F$355,"&lt;&gt;Location")&amp;CONCATENATE( "  (",(TEXT((SUMIFS($P$26:P355,$E$26:$E$355,S11,$F$26:$F$355,"&lt;&gt;Location")/SUMIF($F$26:$F$405,"&lt;&gt;Location",$P$26:$P$405)),"0%")),")"),"")</f>
        <v/>
      </c>
      <c r="U11" s="633" t="s">
        <v>127</v>
      </c>
      <c r="V11" s="634" t="str">
        <f>IFERROR(SUMIFS($P$26:$P$355,$E$26:$E$355,U11,$F$26:$F$355,"&lt;&gt;Location")&amp;CONCATENATE( "  (",(TEXT((SUMIFS($P$26:P355,$E$26:$E$355,U11,$F$26:$F$355,"&lt;&gt;Location")/SUMIF($F$26:$F$405,"&lt;&gt;Location",$P$26:$P$405)),"0%")),")"),"")</f>
        <v/>
      </c>
    </row>
    <row r="12" spans="1:25" s="198" customFormat="1" ht="15" customHeight="1">
      <c r="A12" s="199"/>
      <c r="B12" s="199"/>
      <c r="C12" s="508" t="s">
        <v>158</v>
      </c>
      <c r="D12" s="486" t="str">
        <f>IFERROR(SUMIF($F$26:$F$355,"Codiffusion",$P$26:$P$355)&amp;CONCATENATE( "  (",(TEXT((SUMIF($F$26:$F$355,"Codiffusion",$P$26:$P$355)/$D$16),"0%")),")"),"")</f>
        <v/>
      </c>
      <c r="F12" s="508" t="s">
        <v>1845</v>
      </c>
      <c r="G12" s="509" t="str">
        <f>IFERROR(SUMIFS($P$26:$P$355,$I$26:$I$355,F12,$F$26:$F$355,"&lt;&gt;Location")&amp;CONCATENATE(" (",(TEXT((SUMIFS($P$26:$P$355,$I$26:$I$355,F12,$F$26:$F$355,"&lt;&gt;Location")/$G$16),"0%")),")"),"")</f>
        <v/>
      </c>
      <c r="I12" s="796"/>
      <c r="J12" s="797" t="s">
        <v>2873</v>
      </c>
      <c r="K12" s="799">
        <f>SUMIF($J$26:$J$355,J12,$K$26:$K356)</f>
        <v>0</v>
      </c>
      <c r="P12" s="708"/>
      <c r="Q12" s="635" t="s">
        <v>131</v>
      </c>
      <c r="R12" s="631" t="str">
        <f>IFERROR(SUMIFS($P$26:$P$355,$E$26:$E$355,Q12,$F$26:$F$355,"&lt;&gt;Location")&amp;CONCATENATE( "  (",(TEXT((SUMIFS($P$26:P355,$E$26:$E$355,Q12,$F$26:$F$355,"&lt;&gt;Location")/SUMIF($F$26:$F$405,"&lt;&gt;Location",$P$26:$P$405)),"0%")),")"),"")</f>
        <v/>
      </c>
      <c r="S12" s="636" t="s">
        <v>244</v>
      </c>
      <c r="T12" s="631" t="str">
        <f>IFERROR(SUMIFS($P$26:$P$355,$E$26:$E$355,S12,$F$26:$F$355,"&lt;&gt;Location")&amp;CONCATENATE( "  (",(TEXT((SUMIFS($P$26:P355,$E$26:$E$355,S12,$F$26:$F$355,"&lt;&gt;Location")/SUMIF($F$26:$F$405,"&lt;&gt;Location",$P$26:$P$405)),"0%")),")"),"")</f>
        <v/>
      </c>
      <c r="U12" s="637" t="s">
        <v>316</v>
      </c>
      <c r="V12" s="634" t="str">
        <f>IFERROR(SUMIFS($P$26:$P$355,$E$26:$E$355,U12,$F$26:$F$355,"&lt;&gt;Location")&amp;CONCATENATE( "  (",(TEXT((SUMIFS($P$26:P355,$E$26:$E$355,U12,$F$26:$F$355,"&lt;&gt;Location")/SUMIF($F$26:$F$405,"&lt;&gt;Location",$P$26:$P$405)),"0%")),")"),"")</f>
        <v/>
      </c>
    </row>
    <row r="13" spans="1:25" s="198" customFormat="1" ht="15" customHeight="1">
      <c r="C13" s="508" t="s">
        <v>309</v>
      </c>
      <c r="D13" s="486" t="str">
        <f>IFERROR(SUMIF($F$26:$F$355,"Résidence",$P$26:$P$355)&amp;CONCATENATE( "  (",(TEXT((SUMIF($F$26:$F$355,"Résidence",$P$26:$P$355)/$D$16),"0%")),")"),"")</f>
        <v/>
      </c>
      <c r="F13" s="508" t="s">
        <v>2860</v>
      </c>
      <c r="G13" s="509" t="str">
        <f>IFERROR(SUMIFS($P$26:$P$355,$I$26:$I$355,F13,$F$26:$F$355,"&lt;&gt;Location")&amp;CONCATENATE(" (",(TEXT((SUMIFS($P$26:$P$355,$I$26:$I$355,F13,$F$26:$F$355,"&lt;&gt;Location")/$G$16),"0%")),")"),"")</f>
        <v/>
      </c>
      <c r="I13" s="796"/>
      <c r="J13" s="797" t="s">
        <v>2874</v>
      </c>
      <c r="K13" s="799">
        <f>SUMIF($J$26:$J$355,J13,$K$26:$K357)</f>
        <v>0</v>
      </c>
      <c r="L13"/>
      <c r="M13"/>
      <c r="N13"/>
      <c r="O13"/>
      <c r="P13"/>
      <c r="Q13" s="635" t="s">
        <v>243</v>
      </c>
      <c r="R13" s="631" t="str">
        <f>IFERROR(SUMIFS($P$26:$P$355,$E$26:$E$355,Q13,$F$26:$F$355,"&lt;&gt;Location")&amp;CONCATENATE( "  (",(TEXT((SUMIFS($P$26:P355,$E$26:$E$355,Q13,$F$26:$F$355,"&lt;&gt;Location")/SUMIF($F$26:$F$405,"&lt;&gt;Location",$P$26:$P$405)),"0%")),")"),"")</f>
        <v/>
      </c>
      <c r="S13" s="638" t="s">
        <v>242</v>
      </c>
      <c r="T13" s="631" t="str">
        <f>IFERROR(SUMIFS($P$26:$P$355,$E$26:$E$355,S13,$F$26:$F$355,"&lt;&gt;Location")&amp;CONCATENATE( "  (",(TEXT((SUMIFS($P$26:P355,$E$26:$E$355,S13,$F$26:$F$355,"&lt;&gt;Location")/SUMIF($F$26:$F$405,"&lt;&gt;Location",$P$26:$P$405)),"0%")),")"),"")</f>
        <v/>
      </c>
      <c r="U13" s="636" t="s">
        <v>7</v>
      </c>
      <c r="V13" s="634" t="str">
        <f>IFERROR(SUMIFS($P$26:P355,$E$26:$E$355,U13,$F$26:$F$355,"&lt;&gt;Location")&amp;CONCATENATE( "  (",(TEXT((SUMIFS($P$26:P355,$E$26:$E$355,U13,$F$26:$F$355,"&lt;&gt;Location")/SUMIF($F$26:$F$405,"&lt;&gt;Location",$P$26:$P$405)),"0%")),")"),"")</f>
        <v/>
      </c>
    </row>
    <row r="14" spans="1:25" s="198" customFormat="1" ht="15" customHeight="1">
      <c r="A14" s="199"/>
      <c r="B14" s="199"/>
      <c r="C14" s="508" t="s">
        <v>160</v>
      </c>
      <c r="D14" s="486" t="str">
        <f>IFERROR(SUMIF($F$26:$F$355,"Production",$P$26:$P$355)+SUMIF($F$26:$F$355,"coProduction",$P$26:$P$355)&amp;CONCATENATE( "  (",(TEXT(((SUMIF($F$26:$F$355,"Production",$P$26:$P$355)+SUMIF($F$26:$F$355,"coProduction",$P$26:$P$355))/$D$16),"0%")),")"),"")</f>
        <v/>
      </c>
      <c r="F14" s="508" t="s">
        <v>2861</v>
      </c>
      <c r="G14" s="509" t="str">
        <f>IFERROR(SUMIFS($P$26:$P$355,$I$26:$I$355,F14,$F$26:$F$355,"&lt;&gt;Location")&amp;CONCATENATE(" (",(TEXT((SUMIFS($P$26:$P$355,$I$26:$I$355,F14,$F$26:$F$355,"&lt;&gt;Location")/$G$16),"0%")),")"),"")</f>
        <v/>
      </c>
      <c r="I14" s="1141"/>
      <c r="J14" s="1142" t="s">
        <v>2865</v>
      </c>
      <c r="K14" s="800">
        <f>SUM(K11:K13)</f>
        <v>0</v>
      </c>
      <c r="L14"/>
      <c r="M14"/>
      <c r="N14"/>
      <c r="O14"/>
      <c r="P14"/>
      <c r="Q14" s="639"/>
      <c r="R14" s="640"/>
      <c r="S14" s="641"/>
      <c r="T14" s="641"/>
      <c r="U14" s="641"/>
      <c r="V14" s="642"/>
    </row>
    <row r="15" spans="1:25" s="198" customFormat="1" ht="15" customHeight="1">
      <c r="A15" s="199"/>
      <c r="B15" s="199"/>
      <c r="C15" s="643" t="s">
        <v>2863</v>
      </c>
      <c r="D15" s="486" t="str">
        <f>IFERROR(D8&amp;CONCATENATE( "  (",(TEXT((D8/$D$16),"0%")),")"),"")</f>
        <v/>
      </c>
      <c r="F15" s="508" t="s">
        <v>1852</v>
      </c>
      <c r="G15" s="509" t="str">
        <f>IFERROR(SUMIFS($P$26:$P$355,$I$26:$I$355,F15,$F$26:$F$355,"&lt;&gt;Location")&amp;CONCATENATE(" (",(TEXT((SUMIFS($P$26:$P$355,$I$26:$I$355,F15,$F$26:$F$355,"&lt;&gt;Location")/$G$16),"0%")),")"),"")</f>
        <v/>
      </c>
      <c r="I15"/>
      <c r="J15"/>
      <c r="K15"/>
      <c r="L15"/>
      <c r="M15"/>
      <c r="N15"/>
      <c r="O15"/>
      <c r="P15"/>
      <c r="V15" s="495"/>
    </row>
    <row r="16" spans="1:25" s="198" customFormat="1" ht="15" customHeight="1">
      <c r="A16" s="199"/>
      <c r="B16" s="199"/>
      <c r="C16" s="644" t="s">
        <v>8</v>
      </c>
      <c r="D16" s="487">
        <f>P21+D8</f>
        <v>0</v>
      </c>
      <c r="F16" s="510" t="s">
        <v>2864</v>
      </c>
      <c r="G16" s="645">
        <f>SUMIF(F26:F355,"&lt;&gt;Location",P26:P355)</f>
        <v>0</v>
      </c>
      <c r="L16"/>
      <c r="M16"/>
      <c r="N16"/>
      <c r="O16"/>
      <c r="P16"/>
    </row>
    <row r="17" spans="1:23" s="198" customFormat="1" ht="15" customHeight="1">
      <c r="A17" s="199"/>
      <c r="B17" s="199"/>
      <c r="C17" s="1380" t="s">
        <v>2955</v>
      </c>
      <c r="D17" s="1380"/>
      <c r="F17" s="158"/>
      <c r="G17" s="158"/>
      <c r="J17" s="203"/>
      <c r="W17" s="204"/>
    </row>
    <row r="18" spans="1:23" s="198" customFormat="1" ht="4.5" customHeight="1" thickBot="1">
      <c r="A18" s="199"/>
      <c r="B18" s="199"/>
      <c r="C18" s="1381"/>
      <c r="D18" s="1381"/>
      <c r="E18" s="646"/>
      <c r="F18" s="209"/>
      <c r="G18" s="209"/>
      <c r="H18" s="209"/>
      <c r="I18" s="204"/>
      <c r="J18" s="204"/>
      <c r="W18" s="204"/>
    </row>
    <row r="19" spans="1:23" s="198" customFormat="1" ht="38" customHeight="1" thickBot="1">
      <c r="A19" s="199"/>
      <c r="B19" s="199"/>
      <c r="C19" s="1381"/>
      <c r="D19" s="1381"/>
      <c r="E19" s="646"/>
      <c r="F19" s="209"/>
      <c r="G19" s="209"/>
      <c r="H19" s="209"/>
      <c r="J19" s="1378" t="s">
        <v>2939</v>
      </c>
      <c r="K19" s="1379"/>
      <c r="L19" s="1384" t="s">
        <v>3152</v>
      </c>
      <c r="M19" s="1385"/>
      <c r="N19" s="1385"/>
      <c r="O19" s="1386"/>
      <c r="W19" s="204"/>
    </row>
    <row r="20" spans="1:23" customFormat="1" ht="7.5" customHeight="1">
      <c r="K20" s="40"/>
      <c r="L20" s="40"/>
      <c r="M20" s="40"/>
      <c r="N20" s="40"/>
      <c r="O20" s="40"/>
    </row>
    <row r="21" spans="1:23" s="198" customFormat="1" ht="17.5" customHeight="1">
      <c r="A21" s="199"/>
      <c r="B21" s="199"/>
      <c r="C21" s="653"/>
      <c r="D21" s="653"/>
      <c r="E21" s="646"/>
      <c r="F21" s="209"/>
      <c r="G21" s="209"/>
      <c r="H21" s="209"/>
      <c r="I21" s="488"/>
      <c r="J21" s="203" t="s">
        <v>2865</v>
      </c>
      <c r="K21" s="206">
        <f>SUM(K26:K355)-SUMIF($F$26:$F$355,"Location",K26:K355)</f>
        <v>0</v>
      </c>
      <c r="L21" s="206">
        <f>SUMIFS($P$26:$P$355,L$26:L$355,"x",$F$26:$F$355,"&lt;&gt;Location")</f>
        <v>0</v>
      </c>
      <c r="M21" s="207">
        <f>SUMIFS($P$26:$P$355,M$26:M$355,"x",$F$26:$F$355,"&lt;&gt;Location")</f>
        <v>0</v>
      </c>
      <c r="N21" s="207">
        <f>SUMIFS($P$26:$P$355,N$26:N$355,"x",$F$26:$F$355,"&lt;&gt;Location")</f>
        <v>0</v>
      </c>
      <c r="O21" s="208">
        <f>SUMIFS($P$26:$P$355,O$26:O$355,"x",$F$26:$F$355,"&lt;&gt;Location")</f>
        <v>0</v>
      </c>
      <c r="P21" s="207">
        <f t="shared" ref="P21:V21" si="0">SUM(P26:P355)-SUMIF($F$26:$F$355,"Location",P26:P355)</f>
        <v>0</v>
      </c>
      <c r="Q21" s="207">
        <f t="shared" si="0"/>
        <v>0</v>
      </c>
      <c r="R21" s="207">
        <f t="shared" si="0"/>
        <v>0</v>
      </c>
      <c r="S21" s="207">
        <f t="shared" si="0"/>
        <v>0</v>
      </c>
      <c r="T21" s="496">
        <f t="shared" si="0"/>
        <v>0</v>
      </c>
      <c r="U21" s="496">
        <f t="shared" si="0"/>
        <v>0</v>
      </c>
      <c r="V21" s="497">
        <f t="shared" si="0"/>
        <v>0</v>
      </c>
      <c r="W21" s="204"/>
    </row>
    <row r="22" spans="1:23" ht="7.5" customHeight="1">
      <c r="J22" s="204"/>
      <c r="K22" s="204"/>
      <c r="L22" s="1143"/>
      <c r="M22" s="204"/>
      <c r="N22" s="204"/>
      <c r="O22" s="1144"/>
      <c r="P22" s="708"/>
      <c r="Q22" s="198"/>
      <c r="R22" s="198"/>
      <c r="S22" s="198"/>
      <c r="T22" s="198"/>
      <c r="U22" s="198"/>
      <c r="V22" s="198"/>
    </row>
    <row r="23" spans="1:23" ht="19" customHeight="1">
      <c r="J23" s="488" t="s">
        <v>2862</v>
      </c>
      <c r="K23" s="489">
        <f>SUBTOTAL(9,K26:K355)-SUMIF($F$26:$F$355,"Location",K26:K355)</f>
        <v>0</v>
      </c>
      <c r="L23" s="489" cm="1">
        <f t="array" aca="1" ref="L23" ca="1">IFERROR(SUMPRODUCT((L$26:L$355="x")*($F$26:$F$355&lt;&gt;"Location")*(SUBTOTAL(103,OFFSET($P$26,ROW($P$26:$P$355)-ROW($P$26),0,1))*$P$26:$P$355)),"")</f>
        <v>0</v>
      </c>
      <c r="M23" s="490" cm="1">
        <f t="array" aca="1" ref="M23" ca="1">IFERROR(SUMPRODUCT((M$26:M$355="x")*($F$26:$F$355&lt;&gt;"Location")*(SUBTOTAL(103,OFFSET($P$26,ROW($P$26:$P$355)-ROW($P$26),0,1))*$P$26:$P$355)),"")</f>
        <v>0</v>
      </c>
      <c r="N23" s="490" cm="1">
        <f t="array" aca="1" ref="N23" ca="1">IFERROR(SUMPRODUCT((N$26:N$355="x")*($F$26:$F$355&lt;&gt;"Location")*(SUBTOTAL(103,OFFSET($P$26,ROW($P$26:$P$355)-ROW($P$26),0,1))*$P$26:$P$355)),"")</f>
        <v>0</v>
      </c>
      <c r="O23" s="491" cm="1">
        <f t="array" aca="1" ref="O23" ca="1">IFERROR(SUMPRODUCT((O$26:O$355="x")*($F$26:$F$355&lt;&gt;"Location")*(SUBTOTAL(103,OFFSET($P$26,ROW($P$26:$P$355)-ROW($P$26),0,1))*$P$26:$P$355)),"")</f>
        <v>0</v>
      </c>
      <c r="P23" s="490">
        <f t="shared" ref="P23:V23" si="1">SUBTOTAL(9,P26:P355)-SUMIF($F$26:$F$355,"Location",P26:P355)</f>
        <v>0</v>
      </c>
      <c r="Q23" s="490">
        <f t="shared" si="1"/>
        <v>0</v>
      </c>
      <c r="R23" s="490">
        <f t="shared" si="1"/>
        <v>0</v>
      </c>
      <c r="S23" s="490">
        <f t="shared" si="1"/>
        <v>0</v>
      </c>
      <c r="T23" s="498">
        <f t="shared" si="1"/>
        <v>0</v>
      </c>
      <c r="U23" s="498">
        <f t="shared" si="1"/>
        <v>0</v>
      </c>
      <c r="V23" s="499">
        <f t="shared" si="1"/>
        <v>0</v>
      </c>
    </row>
    <row r="24" spans="1:23" ht="7.5" customHeight="1" thickBot="1">
      <c r="J24" s="1135"/>
      <c r="K24" s="1135"/>
    </row>
    <row r="25" spans="1:23" s="484" customFormat="1" ht="114.5" customHeight="1" thickBot="1">
      <c r="A25" s="1118" t="s">
        <v>3036</v>
      </c>
      <c r="B25" s="1119" t="s">
        <v>3059</v>
      </c>
      <c r="C25" s="1118" t="s">
        <v>18</v>
      </c>
      <c r="D25" s="1118" t="s">
        <v>124</v>
      </c>
      <c r="E25" s="1118" t="s">
        <v>3060</v>
      </c>
      <c r="F25" s="1125" t="s">
        <v>3104</v>
      </c>
      <c r="G25" s="1126" t="s">
        <v>3066</v>
      </c>
      <c r="H25" s="1118" t="s">
        <v>3067</v>
      </c>
      <c r="I25" s="1118" t="s">
        <v>3064</v>
      </c>
      <c r="J25" s="1281" t="s">
        <v>3203</v>
      </c>
      <c r="K25" s="1282" t="s">
        <v>3100</v>
      </c>
      <c r="L25" s="1136" t="s">
        <v>2870</v>
      </c>
      <c r="M25" s="1137" t="s">
        <v>3044</v>
      </c>
      <c r="N25" s="1137" t="s">
        <v>1034</v>
      </c>
      <c r="O25" s="1137" t="s">
        <v>1035</v>
      </c>
      <c r="P25" s="1118" t="s">
        <v>3068</v>
      </c>
      <c r="Q25" s="1118" t="s">
        <v>24</v>
      </c>
      <c r="R25" s="1118" t="s">
        <v>12</v>
      </c>
      <c r="S25" s="1118" t="s">
        <v>13</v>
      </c>
      <c r="T25" s="1118" t="s">
        <v>22</v>
      </c>
      <c r="U25" s="1118" t="s">
        <v>117</v>
      </c>
      <c r="V25" s="1127" t="s">
        <v>3069</v>
      </c>
    </row>
    <row r="26" spans="1:23" s="514" customFormat="1" ht="30" customHeight="1">
      <c r="A26" s="1179"/>
      <c r="B26" s="1179"/>
      <c r="C26" s="1179"/>
      <c r="D26" s="1178"/>
      <c r="E26" s="515" t="s">
        <v>197</v>
      </c>
      <c r="F26" s="515" t="s">
        <v>197</v>
      </c>
      <c r="G26" s="516"/>
      <c r="H26" s="516"/>
      <c r="I26" s="517" t="s">
        <v>197</v>
      </c>
      <c r="J26" s="492" t="s">
        <v>197</v>
      </c>
      <c r="K26" s="516"/>
      <c r="L26" s="516"/>
      <c r="M26" s="516"/>
      <c r="N26" s="516"/>
      <c r="O26" s="516"/>
      <c r="P26" s="518"/>
      <c r="Q26" s="1180"/>
      <c r="R26" s="1180"/>
      <c r="S26" s="1180"/>
      <c r="T26" s="1181"/>
      <c r="U26" s="1181"/>
      <c r="V26" s="1181"/>
    </row>
    <row r="27" spans="1:23" s="514" customFormat="1" ht="30" customHeight="1">
      <c r="A27" s="1179"/>
      <c r="B27" s="1179"/>
      <c r="C27" s="1179"/>
      <c r="D27" s="1178"/>
      <c r="E27" s="515" t="s">
        <v>197</v>
      </c>
      <c r="F27" s="515" t="s">
        <v>197</v>
      </c>
      <c r="G27" s="516"/>
      <c r="H27" s="516"/>
      <c r="I27" s="517" t="s">
        <v>197</v>
      </c>
      <c r="J27" s="492" t="s">
        <v>197</v>
      </c>
      <c r="K27" s="516"/>
      <c r="L27" s="516"/>
      <c r="M27" s="516"/>
      <c r="N27" s="516"/>
      <c r="O27" s="516"/>
      <c r="P27" s="518"/>
      <c r="Q27" s="1180"/>
      <c r="R27" s="1180"/>
      <c r="S27" s="1180"/>
      <c r="T27" s="1181"/>
      <c r="U27" s="1181"/>
      <c r="V27" s="1181"/>
    </row>
    <row r="28" spans="1:23" s="514" customFormat="1" ht="30" customHeight="1">
      <c r="A28" s="1179"/>
      <c r="B28" s="1179"/>
      <c r="C28" s="1179"/>
      <c r="D28" s="1178"/>
      <c r="E28" s="515" t="s">
        <v>197</v>
      </c>
      <c r="F28" s="515" t="s">
        <v>197</v>
      </c>
      <c r="G28" s="516"/>
      <c r="H28" s="516"/>
      <c r="I28" s="517" t="s">
        <v>197</v>
      </c>
      <c r="J28" s="492" t="s">
        <v>197</v>
      </c>
      <c r="K28" s="516"/>
      <c r="L28" s="516"/>
      <c r="M28" s="516"/>
      <c r="N28" s="516"/>
      <c r="O28" s="516"/>
      <c r="P28" s="518"/>
      <c r="Q28" s="1180"/>
      <c r="R28" s="1180"/>
      <c r="S28" s="1180"/>
      <c r="T28" s="1181"/>
      <c r="U28" s="1181"/>
      <c r="V28" s="1181"/>
    </row>
    <row r="29" spans="1:23" s="514" customFormat="1" ht="30" customHeight="1">
      <c r="A29" s="1179"/>
      <c r="B29" s="1179"/>
      <c r="C29" s="1179"/>
      <c r="D29" s="1178"/>
      <c r="E29" s="515" t="s">
        <v>197</v>
      </c>
      <c r="F29" s="515" t="s">
        <v>197</v>
      </c>
      <c r="G29" s="516"/>
      <c r="H29" s="516"/>
      <c r="I29" s="517" t="s">
        <v>197</v>
      </c>
      <c r="J29" s="492" t="s">
        <v>197</v>
      </c>
      <c r="K29" s="516"/>
      <c r="L29" s="516"/>
      <c r="M29" s="516"/>
      <c r="N29" s="516"/>
      <c r="O29" s="516"/>
      <c r="P29" s="518"/>
      <c r="Q29" s="1180"/>
      <c r="R29" s="1180"/>
      <c r="S29" s="1180"/>
      <c r="T29" s="1181"/>
      <c r="U29" s="1181"/>
      <c r="V29" s="1181"/>
    </row>
    <row r="30" spans="1:23" s="514" customFormat="1" ht="30" customHeight="1">
      <c r="A30" s="1179"/>
      <c r="B30" s="1179"/>
      <c r="C30" s="1179"/>
      <c r="D30" s="1178"/>
      <c r="E30" s="515" t="s">
        <v>197</v>
      </c>
      <c r="F30" s="515" t="s">
        <v>197</v>
      </c>
      <c r="G30" s="516"/>
      <c r="H30" s="516"/>
      <c r="I30" s="517" t="s">
        <v>197</v>
      </c>
      <c r="J30" s="492" t="s">
        <v>197</v>
      </c>
      <c r="K30" s="516"/>
      <c r="L30" s="516"/>
      <c r="M30" s="516"/>
      <c r="N30" s="516"/>
      <c r="O30" s="516"/>
      <c r="P30" s="518"/>
      <c r="Q30" s="1180"/>
      <c r="R30" s="1180"/>
      <c r="S30" s="1180"/>
      <c r="T30" s="1181"/>
      <c r="U30" s="1181"/>
      <c r="V30" s="1181"/>
    </row>
    <row r="31" spans="1:23" s="514" customFormat="1" ht="30" customHeight="1">
      <c r="A31" s="1179"/>
      <c r="B31" s="1179"/>
      <c r="C31" s="1179"/>
      <c r="D31" s="1178"/>
      <c r="E31" s="515" t="s">
        <v>197</v>
      </c>
      <c r="F31" s="515" t="s">
        <v>197</v>
      </c>
      <c r="G31" s="516"/>
      <c r="H31" s="516"/>
      <c r="I31" s="517" t="s">
        <v>197</v>
      </c>
      <c r="J31" s="492" t="s">
        <v>197</v>
      </c>
      <c r="K31" s="516"/>
      <c r="L31" s="516"/>
      <c r="M31" s="516"/>
      <c r="N31" s="516"/>
      <c r="O31" s="516"/>
      <c r="P31" s="518"/>
      <c r="Q31" s="1180"/>
      <c r="R31" s="1180"/>
      <c r="S31" s="1180"/>
      <c r="T31" s="1181"/>
      <c r="U31" s="1181"/>
      <c r="V31" s="1181"/>
    </row>
    <row r="32" spans="1:23" s="514" customFormat="1" ht="30" customHeight="1">
      <c r="A32" s="1179"/>
      <c r="B32" s="1179"/>
      <c r="C32" s="1179"/>
      <c r="D32" s="1178"/>
      <c r="E32" s="515" t="s">
        <v>197</v>
      </c>
      <c r="F32" s="515" t="s">
        <v>197</v>
      </c>
      <c r="G32" s="516"/>
      <c r="H32" s="516"/>
      <c r="I32" s="517" t="s">
        <v>197</v>
      </c>
      <c r="J32" s="492" t="s">
        <v>197</v>
      </c>
      <c r="K32" s="516"/>
      <c r="L32" s="516"/>
      <c r="M32" s="516"/>
      <c r="N32" s="516"/>
      <c r="O32" s="516"/>
      <c r="P32" s="518"/>
      <c r="Q32" s="1180"/>
      <c r="R32" s="1180"/>
      <c r="S32" s="1180"/>
      <c r="T32" s="1181"/>
      <c r="U32" s="1181"/>
      <c r="V32" s="1181"/>
    </row>
    <row r="33" spans="1:22" s="514" customFormat="1" ht="30" customHeight="1">
      <c r="A33" s="1179"/>
      <c r="B33" s="1179"/>
      <c r="C33" s="1179"/>
      <c r="D33" s="1178"/>
      <c r="E33" s="515" t="s">
        <v>197</v>
      </c>
      <c r="F33" s="515" t="s">
        <v>197</v>
      </c>
      <c r="G33" s="516"/>
      <c r="H33" s="516"/>
      <c r="I33" s="517" t="s">
        <v>197</v>
      </c>
      <c r="J33" s="492" t="s">
        <v>197</v>
      </c>
      <c r="K33" s="516"/>
      <c r="L33" s="516"/>
      <c r="M33" s="516"/>
      <c r="N33" s="516"/>
      <c r="O33" s="516"/>
      <c r="P33" s="518"/>
      <c r="Q33" s="1180"/>
      <c r="R33" s="1180"/>
      <c r="S33" s="1180"/>
      <c r="T33" s="1181"/>
      <c r="U33" s="1181"/>
      <c r="V33" s="1181"/>
    </row>
    <row r="34" spans="1:22" s="514" customFormat="1" ht="30" customHeight="1">
      <c r="A34" s="1182"/>
      <c r="B34" s="1182"/>
      <c r="C34" s="1179"/>
      <c r="D34" s="1178"/>
      <c r="E34" s="515" t="s">
        <v>197</v>
      </c>
      <c r="F34" s="515" t="s">
        <v>197</v>
      </c>
      <c r="G34" s="516"/>
      <c r="H34" s="516"/>
      <c r="I34" s="517" t="s">
        <v>197</v>
      </c>
      <c r="J34" s="492" t="s">
        <v>197</v>
      </c>
      <c r="K34" s="516"/>
      <c r="L34" s="516"/>
      <c r="M34" s="516"/>
      <c r="N34" s="516"/>
      <c r="O34" s="516"/>
      <c r="P34" s="518"/>
      <c r="Q34" s="1180"/>
      <c r="R34" s="1180"/>
      <c r="S34" s="1180"/>
      <c r="T34" s="1181"/>
      <c r="U34" s="1181"/>
      <c r="V34" s="1181"/>
    </row>
    <row r="35" spans="1:22" s="514" customFormat="1" ht="30" customHeight="1">
      <c r="A35" s="1182"/>
      <c r="B35" s="1182"/>
      <c r="C35" s="1179"/>
      <c r="D35" s="1178"/>
      <c r="E35" s="515" t="s">
        <v>197</v>
      </c>
      <c r="F35" s="515" t="s">
        <v>197</v>
      </c>
      <c r="G35" s="516"/>
      <c r="H35" s="516"/>
      <c r="I35" s="517" t="s">
        <v>197</v>
      </c>
      <c r="J35" s="492" t="s">
        <v>197</v>
      </c>
      <c r="K35" s="516"/>
      <c r="L35" s="516"/>
      <c r="M35" s="516"/>
      <c r="N35" s="516"/>
      <c r="O35" s="516"/>
      <c r="P35" s="518"/>
      <c r="Q35" s="1180"/>
      <c r="R35" s="1180"/>
      <c r="S35" s="1180"/>
      <c r="T35" s="1181"/>
      <c r="U35" s="1181"/>
      <c r="V35" s="1181"/>
    </row>
    <row r="36" spans="1:22" s="514" customFormat="1" ht="30" customHeight="1">
      <c r="A36" s="1182"/>
      <c r="B36" s="1182"/>
      <c r="C36" s="1179"/>
      <c r="D36" s="1178"/>
      <c r="E36" s="515" t="s">
        <v>197</v>
      </c>
      <c r="F36" s="515" t="s">
        <v>197</v>
      </c>
      <c r="G36" s="516"/>
      <c r="H36" s="516"/>
      <c r="I36" s="517" t="s">
        <v>197</v>
      </c>
      <c r="J36" s="492" t="s">
        <v>197</v>
      </c>
      <c r="K36" s="516"/>
      <c r="L36" s="516"/>
      <c r="M36" s="516"/>
      <c r="N36" s="516"/>
      <c r="O36" s="516"/>
      <c r="P36" s="518"/>
      <c r="Q36" s="1180"/>
      <c r="R36" s="1180"/>
      <c r="S36" s="1180"/>
      <c r="T36" s="1181"/>
      <c r="U36" s="1181"/>
      <c r="V36" s="1181"/>
    </row>
    <row r="37" spans="1:22" s="514" customFormat="1" ht="30" customHeight="1">
      <c r="A37" s="1182"/>
      <c r="B37" s="1182"/>
      <c r="C37" s="1179"/>
      <c r="D37" s="1178"/>
      <c r="E37" s="515" t="s">
        <v>197</v>
      </c>
      <c r="F37" s="515" t="s">
        <v>197</v>
      </c>
      <c r="G37" s="516"/>
      <c r="H37" s="516"/>
      <c r="I37" s="517" t="s">
        <v>197</v>
      </c>
      <c r="J37" s="492" t="s">
        <v>197</v>
      </c>
      <c r="K37" s="516"/>
      <c r="L37" s="516"/>
      <c r="M37" s="516"/>
      <c r="N37" s="516"/>
      <c r="O37" s="516"/>
      <c r="P37" s="518"/>
      <c r="Q37" s="1180"/>
      <c r="R37" s="1180"/>
      <c r="S37" s="1180"/>
      <c r="T37" s="1181"/>
      <c r="U37" s="1181"/>
      <c r="V37" s="1181"/>
    </row>
    <row r="38" spans="1:22" s="514" customFormat="1" ht="30" customHeight="1">
      <c r="A38" s="1182"/>
      <c r="B38" s="1182"/>
      <c r="C38" s="1179"/>
      <c r="D38" s="1178"/>
      <c r="E38" s="515" t="s">
        <v>197</v>
      </c>
      <c r="F38" s="515" t="s">
        <v>197</v>
      </c>
      <c r="G38" s="516"/>
      <c r="H38" s="516"/>
      <c r="I38" s="517" t="s">
        <v>197</v>
      </c>
      <c r="J38" s="492" t="s">
        <v>197</v>
      </c>
      <c r="K38" s="516"/>
      <c r="L38" s="516"/>
      <c r="M38" s="516"/>
      <c r="N38" s="516"/>
      <c r="O38" s="516"/>
      <c r="P38" s="518"/>
      <c r="Q38" s="1180"/>
      <c r="R38" s="1180"/>
      <c r="S38" s="1180"/>
      <c r="T38" s="1181"/>
      <c r="U38" s="1181"/>
      <c r="V38" s="1181"/>
    </row>
    <row r="39" spans="1:22" s="514" customFormat="1" ht="30" customHeight="1">
      <c r="A39" s="1182"/>
      <c r="B39" s="1182"/>
      <c r="C39" s="1179"/>
      <c r="D39" s="1178"/>
      <c r="E39" s="515" t="s">
        <v>197</v>
      </c>
      <c r="F39" s="515" t="s">
        <v>197</v>
      </c>
      <c r="G39" s="516"/>
      <c r="H39" s="516"/>
      <c r="I39" s="517" t="s">
        <v>197</v>
      </c>
      <c r="J39" s="492" t="s">
        <v>197</v>
      </c>
      <c r="K39" s="516"/>
      <c r="L39" s="516"/>
      <c r="M39" s="516"/>
      <c r="N39" s="516"/>
      <c r="O39" s="516"/>
      <c r="P39" s="518"/>
      <c r="Q39" s="1180"/>
      <c r="R39" s="1180"/>
      <c r="S39" s="1180"/>
      <c r="T39" s="1181"/>
      <c r="U39" s="1181"/>
      <c r="V39" s="1181"/>
    </row>
    <row r="40" spans="1:22" s="514" customFormat="1" ht="30" customHeight="1">
      <c r="A40" s="1182"/>
      <c r="B40" s="1182"/>
      <c r="C40" s="1179"/>
      <c r="D40" s="1178"/>
      <c r="E40" s="515" t="s">
        <v>197</v>
      </c>
      <c r="F40" s="515" t="s">
        <v>197</v>
      </c>
      <c r="G40" s="516"/>
      <c r="H40" s="516"/>
      <c r="I40" s="517" t="s">
        <v>197</v>
      </c>
      <c r="J40" s="492" t="s">
        <v>197</v>
      </c>
      <c r="K40" s="516"/>
      <c r="L40" s="516"/>
      <c r="M40" s="516"/>
      <c r="N40" s="516"/>
      <c r="O40" s="516"/>
      <c r="P40" s="518"/>
      <c r="Q40" s="1180"/>
      <c r="R40" s="1180"/>
      <c r="S40" s="1180"/>
      <c r="T40" s="1181"/>
      <c r="U40" s="1181"/>
      <c r="V40" s="1181"/>
    </row>
    <row r="41" spans="1:22" s="514" customFormat="1" ht="30" customHeight="1">
      <c r="A41" s="1182"/>
      <c r="B41" s="1182"/>
      <c r="C41" s="1179"/>
      <c r="D41" s="1178"/>
      <c r="E41" s="515" t="s">
        <v>197</v>
      </c>
      <c r="F41" s="515" t="s">
        <v>197</v>
      </c>
      <c r="G41" s="516"/>
      <c r="H41" s="516"/>
      <c r="I41" s="517" t="s">
        <v>197</v>
      </c>
      <c r="J41" s="492" t="s">
        <v>197</v>
      </c>
      <c r="K41" s="516"/>
      <c r="L41" s="516"/>
      <c r="M41" s="516"/>
      <c r="N41" s="516"/>
      <c r="O41" s="516"/>
      <c r="P41" s="518"/>
      <c r="Q41" s="1180"/>
      <c r="R41" s="1180"/>
      <c r="S41" s="1180"/>
      <c r="T41" s="1181"/>
      <c r="U41" s="1181"/>
      <c r="V41" s="1181"/>
    </row>
    <row r="42" spans="1:22" s="514" customFormat="1" ht="30" customHeight="1">
      <c r="A42" s="1182"/>
      <c r="B42" s="1182"/>
      <c r="C42" s="1179"/>
      <c r="D42" s="1178"/>
      <c r="E42" s="515" t="s">
        <v>197</v>
      </c>
      <c r="F42" s="515" t="s">
        <v>197</v>
      </c>
      <c r="G42" s="516"/>
      <c r="H42" s="516"/>
      <c r="I42" s="517" t="s">
        <v>197</v>
      </c>
      <c r="J42" s="492" t="s">
        <v>197</v>
      </c>
      <c r="K42" s="516"/>
      <c r="L42" s="516"/>
      <c r="M42" s="516"/>
      <c r="N42" s="516"/>
      <c r="O42" s="516"/>
      <c r="P42" s="518"/>
      <c r="Q42" s="1180"/>
      <c r="R42" s="1180"/>
      <c r="S42" s="1180"/>
      <c r="T42" s="1181"/>
      <c r="U42" s="1181"/>
      <c r="V42" s="1181"/>
    </row>
    <row r="43" spans="1:22" s="514" customFormat="1" ht="30" customHeight="1">
      <c r="A43" s="1182"/>
      <c r="B43" s="1182"/>
      <c r="C43" s="1179"/>
      <c r="D43" s="1178"/>
      <c r="E43" s="515" t="s">
        <v>197</v>
      </c>
      <c r="F43" s="515" t="s">
        <v>197</v>
      </c>
      <c r="G43" s="516"/>
      <c r="H43" s="516"/>
      <c r="I43" s="517" t="s">
        <v>197</v>
      </c>
      <c r="J43" s="492" t="s">
        <v>197</v>
      </c>
      <c r="K43" s="516"/>
      <c r="L43" s="516"/>
      <c r="M43" s="516"/>
      <c r="N43" s="516"/>
      <c r="O43" s="516"/>
      <c r="P43" s="518"/>
      <c r="Q43" s="1180"/>
      <c r="R43" s="1180"/>
      <c r="S43" s="1180"/>
      <c r="T43" s="1181"/>
      <c r="U43" s="1181"/>
      <c r="V43" s="1181"/>
    </row>
    <row r="44" spans="1:22" s="514" customFormat="1" ht="30" customHeight="1">
      <c r="A44" s="1182"/>
      <c r="B44" s="1182"/>
      <c r="C44" s="1179"/>
      <c r="D44" s="1178"/>
      <c r="E44" s="515" t="s">
        <v>197</v>
      </c>
      <c r="F44" s="515" t="s">
        <v>197</v>
      </c>
      <c r="G44" s="516"/>
      <c r="H44" s="516"/>
      <c r="I44" s="517" t="s">
        <v>197</v>
      </c>
      <c r="J44" s="492" t="s">
        <v>197</v>
      </c>
      <c r="K44" s="516"/>
      <c r="L44" s="516"/>
      <c r="M44" s="516"/>
      <c r="N44" s="516"/>
      <c r="O44" s="516"/>
      <c r="P44" s="518"/>
      <c r="Q44" s="1180"/>
      <c r="R44" s="1180"/>
      <c r="S44" s="1180"/>
      <c r="T44" s="1181"/>
      <c r="U44" s="1181"/>
      <c r="V44" s="1181"/>
    </row>
    <row r="45" spans="1:22" s="514" customFormat="1" ht="30" customHeight="1">
      <c r="A45" s="1182"/>
      <c r="B45" s="1182"/>
      <c r="C45" s="1179"/>
      <c r="D45" s="1178"/>
      <c r="E45" s="515" t="s">
        <v>197</v>
      </c>
      <c r="F45" s="515" t="s">
        <v>197</v>
      </c>
      <c r="G45" s="516"/>
      <c r="H45" s="516"/>
      <c r="I45" s="517" t="s">
        <v>197</v>
      </c>
      <c r="J45" s="492" t="s">
        <v>197</v>
      </c>
      <c r="K45" s="516"/>
      <c r="L45" s="516"/>
      <c r="M45" s="516"/>
      <c r="N45" s="516"/>
      <c r="O45" s="516"/>
      <c r="P45" s="518"/>
      <c r="Q45" s="1180"/>
      <c r="R45" s="1180"/>
      <c r="S45" s="1180"/>
      <c r="T45" s="1181"/>
      <c r="U45" s="1181"/>
      <c r="V45" s="1181"/>
    </row>
    <row r="46" spans="1:22" s="514" customFormat="1" ht="30" customHeight="1">
      <c r="A46" s="1182"/>
      <c r="B46" s="1182"/>
      <c r="C46" s="1179"/>
      <c r="D46" s="1178"/>
      <c r="E46" s="515" t="s">
        <v>197</v>
      </c>
      <c r="F46" s="515" t="s">
        <v>197</v>
      </c>
      <c r="G46" s="516"/>
      <c r="H46" s="516"/>
      <c r="I46" s="517" t="s">
        <v>197</v>
      </c>
      <c r="J46" s="492" t="s">
        <v>197</v>
      </c>
      <c r="K46" s="516"/>
      <c r="L46" s="516"/>
      <c r="M46" s="516"/>
      <c r="N46" s="516"/>
      <c r="O46" s="516"/>
      <c r="P46" s="518"/>
      <c r="Q46" s="1180"/>
      <c r="R46" s="1180"/>
      <c r="S46" s="1180"/>
      <c r="T46" s="1181"/>
      <c r="U46" s="1181"/>
      <c r="V46" s="1181"/>
    </row>
    <row r="47" spans="1:22" s="514" customFormat="1" ht="30" customHeight="1">
      <c r="A47" s="1182"/>
      <c r="B47" s="1182"/>
      <c r="C47" s="1179"/>
      <c r="D47" s="1178"/>
      <c r="E47" s="515" t="s">
        <v>197</v>
      </c>
      <c r="F47" s="515" t="s">
        <v>197</v>
      </c>
      <c r="G47" s="516"/>
      <c r="H47" s="516"/>
      <c r="I47" s="517" t="s">
        <v>197</v>
      </c>
      <c r="J47" s="492" t="s">
        <v>197</v>
      </c>
      <c r="K47" s="516"/>
      <c r="L47" s="516"/>
      <c r="M47" s="516"/>
      <c r="N47" s="516"/>
      <c r="O47" s="516"/>
      <c r="P47" s="518"/>
      <c r="Q47" s="1180"/>
      <c r="R47" s="1180"/>
      <c r="S47" s="1180"/>
      <c r="T47" s="1181"/>
      <c r="U47" s="1181"/>
      <c r="V47" s="1181"/>
    </row>
    <row r="48" spans="1:22" s="514" customFormat="1" ht="30" customHeight="1">
      <c r="A48" s="1182"/>
      <c r="B48" s="1182"/>
      <c r="C48" s="1179"/>
      <c r="D48" s="1178"/>
      <c r="E48" s="515" t="s">
        <v>197</v>
      </c>
      <c r="F48" s="515" t="s">
        <v>197</v>
      </c>
      <c r="G48" s="516"/>
      <c r="H48" s="516"/>
      <c r="I48" s="517" t="s">
        <v>197</v>
      </c>
      <c r="J48" s="492" t="s">
        <v>197</v>
      </c>
      <c r="K48" s="516"/>
      <c r="L48" s="516"/>
      <c r="M48" s="516"/>
      <c r="N48" s="516"/>
      <c r="O48" s="516"/>
      <c r="P48" s="518"/>
      <c r="Q48" s="1180"/>
      <c r="R48" s="1180"/>
      <c r="S48" s="1180"/>
      <c r="T48" s="1181"/>
      <c r="U48" s="1181"/>
      <c r="V48" s="1181"/>
    </row>
    <row r="49" spans="1:22" s="514" customFormat="1" ht="30" customHeight="1">
      <c r="A49" s="1182"/>
      <c r="B49" s="1182"/>
      <c r="C49" s="1179"/>
      <c r="D49" s="1178"/>
      <c r="E49" s="515" t="s">
        <v>197</v>
      </c>
      <c r="F49" s="515" t="s">
        <v>197</v>
      </c>
      <c r="G49" s="516"/>
      <c r="H49" s="516"/>
      <c r="I49" s="517" t="s">
        <v>197</v>
      </c>
      <c r="J49" s="492" t="s">
        <v>197</v>
      </c>
      <c r="K49" s="516"/>
      <c r="L49" s="516"/>
      <c r="M49" s="516"/>
      <c r="N49" s="516"/>
      <c r="O49" s="516"/>
      <c r="P49" s="518"/>
      <c r="Q49" s="1180"/>
      <c r="R49" s="1180"/>
      <c r="S49" s="1180"/>
      <c r="T49" s="1181"/>
      <c r="U49" s="1181"/>
      <c r="V49" s="1181"/>
    </row>
    <row r="50" spans="1:22" s="514" customFormat="1" ht="30" customHeight="1">
      <c r="A50" s="1182"/>
      <c r="B50" s="1182"/>
      <c r="C50" s="1179"/>
      <c r="D50" s="1178"/>
      <c r="E50" s="515" t="s">
        <v>197</v>
      </c>
      <c r="F50" s="515" t="s">
        <v>197</v>
      </c>
      <c r="G50" s="516"/>
      <c r="H50" s="516"/>
      <c r="I50" s="517" t="s">
        <v>197</v>
      </c>
      <c r="J50" s="492" t="s">
        <v>197</v>
      </c>
      <c r="K50" s="516"/>
      <c r="L50" s="516"/>
      <c r="M50" s="516"/>
      <c r="N50" s="516"/>
      <c r="O50" s="516"/>
      <c r="P50" s="518"/>
      <c r="Q50" s="1180"/>
      <c r="R50" s="1180"/>
      <c r="S50" s="1180"/>
      <c r="T50" s="1181"/>
      <c r="U50" s="1181"/>
      <c r="V50" s="1181"/>
    </row>
    <row r="51" spans="1:22" s="514" customFormat="1" ht="30" customHeight="1">
      <c r="A51" s="1182"/>
      <c r="B51" s="1182"/>
      <c r="C51" s="1179"/>
      <c r="D51" s="1178"/>
      <c r="E51" s="515" t="s">
        <v>197</v>
      </c>
      <c r="F51" s="515" t="s">
        <v>197</v>
      </c>
      <c r="G51" s="516"/>
      <c r="H51" s="516"/>
      <c r="I51" s="517" t="s">
        <v>197</v>
      </c>
      <c r="J51" s="492" t="s">
        <v>197</v>
      </c>
      <c r="K51" s="516"/>
      <c r="L51" s="516"/>
      <c r="M51" s="516"/>
      <c r="N51" s="516"/>
      <c r="O51" s="516"/>
      <c r="P51" s="518"/>
      <c r="Q51" s="1180"/>
      <c r="R51" s="1180"/>
      <c r="S51" s="1180"/>
      <c r="T51" s="1181"/>
      <c r="U51" s="1181"/>
      <c r="V51" s="1181"/>
    </row>
    <row r="52" spans="1:22" s="514" customFormat="1" ht="30" customHeight="1">
      <c r="A52" s="1182"/>
      <c r="B52" s="1182"/>
      <c r="C52" s="1179"/>
      <c r="D52" s="1178"/>
      <c r="E52" s="515" t="s">
        <v>197</v>
      </c>
      <c r="F52" s="515" t="s">
        <v>197</v>
      </c>
      <c r="G52" s="516"/>
      <c r="H52" s="516"/>
      <c r="I52" s="517" t="s">
        <v>197</v>
      </c>
      <c r="J52" s="492" t="s">
        <v>197</v>
      </c>
      <c r="K52" s="516"/>
      <c r="L52" s="516"/>
      <c r="M52" s="516"/>
      <c r="N52" s="516"/>
      <c r="O52" s="516"/>
      <c r="P52" s="518"/>
      <c r="Q52" s="1180"/>
      <c r="R52" s="1180"/>
      <c r="S52" s="1180"/>
      <c r="T52" s="1181"/>
      <c r="U52" s="1181"/>
      <c r="V52" s="1181"/>
    </row>
    <row r="53" spans="1:22" s="514" customFormat="1" ht="30" customHeight="1">
      <c r="A53" s="1182"/>
      <c r="B53" s="1182"/>
      <c r="C53" s="1179"/>
      <c r="D53" s="1178"/>
      <c r="E53" s="515" t="s">
        <v>197</v>
      </c>
      <c r="F53" s="515" t="s">
        <v>197</v>
      </c>
      <c r="G53" s="516"/>
      <c r="H53" s="516"/>
      <c r="I53" s="517" t="s">
        <v>197</v>
      </c>
      <c r="J53" s="492" t="s">
        <v>197</v>
      </c>
      <c r="K53" s="516"/>
      <c r="L53" s="516"/>
      <c r="M53" s="516"/>
      <c r="N53" s="516"/>
      <c r="O53" s="516"/>
      <c r="P53" s="518"/>
      <c r="Q53" s="1180"/>
      <c r="R53" s="1180"/>
      <c r="S53" s="1180"/>
      <c r="T53" s="1181"/>
      <c r="U53" s="1181"/>
      <c r="V53" s="1181"/>
    </row>
    <row r="54" spans="1:22" s="514" customFormat="1" ht="30" customHeight="1">
      <c r="A54" s="1182"/>
      <c r="B54" s="1182"/>
      <c r="C54" s="1179"/>
      <c r="D54" s="1178"/>
      <c r="E54" s="515" t="s">
        <v>197</v>
      </c>
      <c r="F54" s="515" t="s">
        <v>197</v>
      </c>
      <c r="G54" s="516"/>
      <c r="H54" s="516"/>
      <c r="I54" s="517" t="s">
        <v>197</v>
      </c>
      <c r="J54" s="492" t="s">
        <v>197</v>
      </c>
      <c r="K54" s="516"/>
      <c r="L54" s="516"/>
      <c r="M54" s="516"/>
      <c r="N54" s="516"/>
      <c r="O54" s="516"/>
      <c r="P54" s="518"/>
      <c r="Q54" s="1180"/>
      <c r="R54" s="1180"/>
      <c r="S54" s="1180"/>
      <c r="T54" s="1181"/>
      <c r="U54" s="1181"/>
      <c r="V54" s="1181"/>
    </row>
    <row r="55" spans="1:22" s="514" customFormat="1" ht="30" customHeight="1">
      <c r="A55" s="1182"/>
      <c r="B55" s="1182"/>
      <c r="C55" s="1179"/>
      <c r="D55" s="1178"/>
      <c r="E55" s="515" t="s">
        <v>197</v>
      </c>
      <c r="F55" s="515" t="s">
        <v>197</v>
      </c>
      <c r="G55" s="516"/>
      <c r="H55" s="516"/>
      <c r="I55" s="517" t="s">
        <v>197</v>
      </c>
      <c r="J55" s="492" t="s">
        <v>197</v>
      </c>
      <c r="K55" s="516"/>
      <c r="L55" s="516"/>
      <c r="M55" s="516"/>
      <c r="N55" s="516"/>
      <c r="O55" s="516"/>
      <c r="P55" s="518"/>
      <c r="Q55" s="1180"/>
      <c r="R55" s="1180"/>
      <c r="S55" s="1180"/>
      <c r="T55" s="1181"/>
      <c r="U55" s="1181"/>
      <c r="V55" s="1181"/>
    </row>
    <row r="56" spans="1:22" s="514" customFormat="1" ht="30" customHeight="1">
      <c r="A56" s="1182"/>
      <c r="B56" s="1182"/>
      <c r="C56" s="1179"/>
      <c r="D56" s="1178"/>
      <c r="E56" s="515" t="s">
        <v>197</v>
      </c>
      <c r="F56" s="515" t="s">
        <v>197</v>
      </c>
      <c r="G56" s="516"/>
      <c r="H56" s="516"/>
      <c r="I56" s="517" t="s">
        <v>197</v>
      </c>
      <c r="J56" s="492" t="s">
        <v>197</v>
      </c>
      <c r="K56" s="516"/>
      <c r="L56" s="516"/>
      <c r="M56" s="516"/>
      <c r="N56" s="516"/>
      <c r="O56" s="516"/>
      <c r="P56" s="518"/>
      <c r="Q56" s="1180"/>
      <c r="R56" s="1180"/>
      <c r="S56" s="1180"/>
      <c r="T56" s="1181"/>
      <c r="U56" s="1181"/>
      <c r="V56" s="1181"/>
    </row>
    <row r="57" spans="1:22" s="514" customFormat="1" ht="30" customHeight="1">
      <c r="A57" s="1182"/>
      <c r="B57" s="1182"/>
      <c r="C57" s="1179"/>
      <c r="D57" s="1178"/>
      <c r="E57" s="515" t="s">
        <v>197</v>
      </c>
      <c r="F57" s="515" t="s">
        <v>197</v>
      </c>
      <c r="G57" s="516"/>
      <c r="H57" s="516"/>
      <c r="I57" s="517" t="s">
        <v>197</v>
      </c>
      <c r="J57" s="492" t="s">
        <v>197</v>
      </c>
      <c r="K57" s="516"/>
      <c r="L57" s="516"/>
      <c r="M57" s="516"/>
      <c r="N57" s="516"/>
      <c r="O57" s="516"/>
      <c r="P57" s="518"/>
      <c r="Q57" s="1180"/>
      <c r="R57" s="1180"/>
      <c r="S57" s="1180"/>
      <c r="T57" s="1181"/>
      <c r="U57" s="1181"/>
      <c r="V57" s="1181"/>
    </row>
    <row r="58" spans="1:22" s="514" customFormat="1" ht="30" customHeight="1">
      <c r="A58" s="1182"/>
      <c r="B58" s="1182"/>
      <c r="C58" s="1179"/>
      <c r="D58" s="1178"/>
      <c r="E58" s="515" t="s">
        <v>197</v>
      </c>
      <c r="F58" s="515" t="s">
        <v>197</v>
      </c>
      <c r="G58" s="516"/>
      <c r="H58" s="516"/>
      <c r="I58" s="517" t="s">
        <v>197</v>
      </c>
      <c r="J58" s="492" t="s">
        <v>197</v>
      </c>
      <c r="K58" s="516"/>
      <c r="L58" s="516"/>
      <c r="M58" s="516"/>
      <c r="N58" s="516"/>
      <c r="O58" s="516"/>
      <c r="P58" s="518"/>
      <c r="Q58" s="1180"/>
      <c r="R58" s="1180"/>
      <c r="S58" s="1180"/>
      <c r="T58" s="1181"/>
      <c r="U58" s="1181"/>
      <c r="V58" s="1181"/>
    </row>
    <row r="59" spans="1:22" s="514" customFormat="1" ht="30" customHeight="1">
      <c r="A59" s="1182"/>
      <c r="B59" s="1182"/>
      <c r="C59" s="1179"/>
      <c r="D59" s="1178"/>
      <c r="E59" s="515" t="s">
        <v>197</v>
      </c>
      <c r="F59" s="515" t="s">
        <v>197</v>
      </c>
      <c r="G59" s="516"/>
      <c r="H59" s="516"/>
      <c r="I59" s="517" t="s">
        <v>197</v>
      </c>
      <c r="J59" s="492" t="s">
        <v>197</v>
      </c>
      <c r="K59" s="516"/>
      <c r="L59" s="516"/>
      <c r="M59" s="516"/>
      <c r="N59" s="516"/>
      <c r="O59" s="516"/>
      <c r="P59" s="518"/>
      <c r="Q59" s="1180"/>
      <c r="R59" s="1180"/>
      <c r="S59" s="1180"/>
      <c r="T59" s="1181"/>
      <c r="U59" s="1181"/>
      <c r="V59" s="1181"/>
    </row>
    <row r="60" spans="1:22" s="514" customFormat="1" ht="30" customHeight="1">
      <c r="A60" s="1182"/>
      <c r="B60" s="1182"/>
      <c r="C60" s="1179"/>
      <c r="D60" s="1178"/>
      <c r="E60" s="515" t="s">
        <v>197</v>
      </c>
      <c r="F60" s="515" t="s">
        <v>197</v>
      </c>
      <c r="G60" s="516"/>
      <c r="H60" s="516"/>
      <c r="I60" s="517" t="s">
        <v>197</v>
      </c>
      <c r="J60" s="492" t="s">
        <v>197</v>
      </c>
      <c r="K60" s="516"/>
      <c r="L60" s="516"/>
      <c r="M60" s="516"/>
      <c r="N60" s="516"/>
      <c r="O60" s="516"/>
      <c r="P60" s="518"/>
      <c r="Q60" s="1180"/>
      <c r="R60" s="1180"/>
      <c r="S60" s="1180"/>
      <c r="T60" s="1181"/>
      <c r="U60" s="1181"/>
      <c r="V60" s="1181"/>
    </row>
    <row r="61" spans="1:22" s="514" customFormat="1" ht="30" customHeight="1">
      <c r="A61" s="1182"/>
      <c r="B61" s="1182"/>
      <c r="C61" s="1179"/>
      <c r="D61" s="1178"/>
      <c r="E61" s="515" t="s">
        <v>197</v>
      </c>
      <c r="F61" s="515" t="s">
        <v>197</v>
      </c>
      <c r="G61" s="516"/>
      <c r="H61" s="516"/>
      <c r="I61" s="517" t="s">
        <v>197</v>
      </c>
      <c r="J61" s="492" t="s">
        <v>197</v>
      </c>
      <c r="K61" s="516"/>
      <c r="L61" s="516"/>
      <c r="M61" s="516"/>
      <c r="N61" s="516"/>
      <c r="O61" s="516"/>
      <c r="P61" s="518"/>
      <c r="Q61" s="1180"/>
      <c r="R61" s="1180"/>
      <c r="S61" s="1180"/>
      <c r="T61" s="1181"/>
      <c r="U61" s="1181"/>
      <c r="V61" s="1181"/>
    </row>
    <row r="62" spans="1:22" s="514" customFormat="1" ht="30" customHeight="1">
      <c r="A62" s="1182"/>
      <c r="B62" s="1182"/>
      <c r="C62" s="1179"/>
      <c r="D62" s="1178"/>
      <c r="E62" s="515" t="s">
        <v>197</v>
      </c>
      <c r="F62" s="515" t="s">
        <v>197</v>
      </c>
      <c r="G62" s="516"/>
      <c r="H62" s="516"/>
      <c r="I62" s="517" t="s">
        <v>197</v>
      </c>
      <c r="J62" s="492" t="s">
        <v>197</v>
      </c>
      <c r="K62" s="516"/>
      <c r="L62" s="516"/>
      <c r="M62" s="516"/>
      <c r="N62" s="516"/>
      <c r="O62" s="516"/>
      <c r="P62" s="518"/>
      <c r="Q62" s="1180"/>
      <c r="R62" s="1180"/>
      <c r="S62" s="1180"/>
      <c r="T62" s="1181"/>
      <c r="U62" s="1181"/>
      <c r="V62" s="1181"/>
    </row>
    <row r="63" spans="1:22" s="514" customFormat="1" ht="30" customHeight="1">
      <c r="A63" s="1182"/>
      <c r="B63" s="1182"/>
      <c r="C63" s="1179"/>
      <c r="D63" s="1178"/>
      <c r="E63" s="515" t="s">
        <v>197</v>
      </c>
      <c r="F63" s="515" t="s">
        <v>197</v>
      </c>
      <c r="G63" s="516"/>
      <c r="H63" s="516"/>
      <c r="I63" s="517" t="s">
        <v>197</v>
      </c>
      <c r="J63" s="492" t="s">
        <v>197</v>
      </c>
      <c r="K63" s="516"/>
      <c r="L63" s="516"/>
      <c r="M63" s="516"/>
      <c r="N63" s="516"/>
      <c r="O63" s="516"/>
      <c r="P63" s="518"/>
      <c r="Q63" s="1180"/>
      <c r="R63" s="1180"/>
      <c r="S63" s="1180"/>
      <c r="T63" s="1181"/>
      <c r="U63" s="1181"/>
      <c r="V63" s="1181"/>
    </row>
    <row r="64" spans="1:22" s="514" customFormat="1" ht="30" customHeight="1">
      <c r="A64" s="1182"/>
      <c r="B64" s="1182"/>
      <c r="C64" s="1179"/>
      <c r="D64" s="1178"/>
      <c r="E64" s="515" t="s">
        <v>197</v>
      </c>
      <c r="F64" s="515" t="s">
        <v>197</v>
      </c>
      <c r="G64" s="516"/>
      <c r="H64" s="516"/>
      <c r="I64" s="517" t="s">
        <v>197</v>
      </c>
      <c r="J64" s="492" t="s">
        <v>197</v>
      </c>
      <c r="K64" s="516"/>
      <c r="L64" s="516"/>
      <c r="M64" s="516"/>
      <c r="N64" s="516"/>
      <c r="O64" s="516"/>
      <c r="P64" s="518"/>
      <c r="Q64" s="1180"/>
      <c r="R64" s="1180"/>
      <c r="S64" s="1180"/>
      <c r="T64" s="1181"/>
      <c r="U64" s="1181"/>
      <c r="V64" s="1181"/>
    </row>
    <row r="65" spans="1:22" s="514" customFormat="1" ht="30" customHeight="1">
      <c r="A65" s="1182"/>
      <c r="B65" s="1182"/>
      <c r="C65" s="1179"/>
      <c r="D65" s="1178"/>
      <c r="E65" s="515" t="s">
        <v>197</v>
      </c>
      <c r="F65" s="515" t="s">
        <v>197</v>
      </c>
      <c r="G65" s="516"/>
      <c r="H65" s="516"/>
      <c r="I65" s="517" t="s">
        <v>197</v>
      </c>
      <c r="J65" s="492" t="s">
        <v>197</v>
      </c>
      <c r="K65" s="516"/>
      <c r="L65" s="516"/>
      <c r="M65" s="516"/>
      <c r="N65" s="516"/>
      <c r="O65" s="516"/>
      <c r="P65" s="518"/>
      <c r="Q65" s="1180"/>
      <c r="R65" s="1180"/>
      <c r="S65" s="1180"/>
      <c r="T65" s="1181"/>
      <c r="U65" s="1181"/>
      <c r="V65" s="1181"/>
    </row>
    <row r="66" spans="1:22" s="514" customFormat="1" ht="30" customHeight="1">
      <c r="A66" s="1182"/>
      <c r="B66" s="1182"/>
      <c r="C66" s="1179"/>
      <c r="D66" s="1178"/>
      <c r="E66" s="515" t="s">
        <v>197</v>
      </c>
      <c r="F66" s="515" t="s">
        <v>197</v>
      </c>
      <c r="G66" s="516"/>
      <c r="H66" s="516"/>
      <c r="I66" s="517" t="s">
        <v>197</v>
      </c>
      <c r="J66" s="492" t="s">
        <v>197</v>
      </c>
      <c r="K66" s="516"/>
      <c r="L66" s="516"/>
      <c r="M66" s="516"/>
      <c r="N66" s="516"/>
      <c r="O66" s="516"/>
      <c r="P66" s="518"/>
      <c r="Q66" s="1180"/>
      <c r="R66" s="1180"/>
      <c r="S66" s="1180"/>
      <c r="T66" s="1181"/>
      <c r="U66" s="1181"/>
      <c r="V66" s="1181"/>
    </row>
    <row r="67" spans="1:22" s="514" customFormat="1" ht="30" customHeight="1">
      <c r="A67" s="1182"/>
      <c r="B67" s="1182"/>
      <c r="C67" s="1179"/>
      <c r="D67" s="1178"/>
      <c r="E67" s="515" t="s">
        <v>197</v>
      </c>
      <c r="F67" s="515" t="s">
        <v>197</v>
      </c>
      <c r="G67" s="516"/>
      <c r="H67" s="516"/>
      <c r="I67" s="517" t="s">
        <v>197</v>
      </c>
      <c r="J67" s="492" t="s">
        <v>197</v>
      </c>
      <c r="K67" s="516"/>
      <c r="L67" s="516"/>
      <c r="M67" s="516"/>
      <c r="N67" s="516"/>
      <c r="O67" s="516"/>
      <c r="P67" s="518"/>
      <c r="Q67" s="1180"/>
      <c r="R67" s="1180"/>
      <c r="S67" s="1180"/>
      <c r="T67" s="1181"/>
      <c r="U67" s="1181"/>
      <c r="V67" s="1181"/>
    </row>
    <row r="68" spans="1:22" s="514" customFormat="1" ht="30" customHeight="1">
      <c r="A68" s="1182"/>
      <c r="B68" s="1182"/>
      <c r="C68" s="1179"/>
      <c r="D68" s="1178"/>
      <c r="E68" s="515" t="s">
        <v>197</v>
      </c>
      <c r="F68" s="515" t="s">
        <v>197</v>
      </c>
      <c r="G68" s="516"/>
      <c r="H68" s="516"/>
      <c r="I68" s="517" t="s">
        <v>197</v>
      </c>
      <c r="J68" s="492" t="s">
        <v>197</v>
      </c>
      <c r="K68" s="516"/>
      <c r="L68" s="516"/>
      <c r="M68" s="516"/>
      <c r="N68" s="516"/>
      <c r="O68" s="516"/>
      <c r="P68" s="518"/>
      <c r="Q68" s="1180"/>
      <c r="R68" s="1180"/>
      <c r="S68" s="1180"/>
      <c r="T68" s="1181"/>
      <c r="U68" s="1181"/>
      <c r="V68" s="1181"/>
    </row>
    <row r="69" spans="1:22" s="514" customFormat="1" ht="30" customHeight="1">
      <c r="A69" s="1182"/>
      <c r="B69" s="1182"/>
      <c r="C69" s="1179"/>
      <c r="D69" s="1178"/>
      <c r="E69" s="515" t="s">
        <v>197</v>
      </c>
      <c r="F69" s="515" t="s">
        <v>197</v>
      </c>
      <c r="G69" s="516"/>
      <c r="H69" s="516"/>
      <c r="I69" s="517" t="s">
        <v>197</v>
      </c>
      <c r="J69" s="492" t="s">
        <v>197</v>
      </c>
      <c r="K69" s="516"/>
      <c r="L69" s="516"/>
      <c r="M69" s="516"/>
      <c r="N69" s="516"/>
      <c r="O69" s="516"/>
      <c r="P69" s="518"/>
      <c r="Q69" s="1180"/>
      <c r="R69" s="1180"/>
      <c r="S69" s="1180"/>
      <c r="T69" s="1181"/>
      <c r="U69" s="1181"/>
      <c r="V69" s="1181"/>
    </row>
    <row r="70" spans="1:22" s="514" customFormat="1" ht="30" customHeight="1">
      <c r="A70" s="1182"/>
      <c r="B70" s="1182"/>
      <c r="C70" s="1179"/>
      <c r="D70" s="1178"/>
      <c r="E70" s="515" t="s">
        <v>197</v>
      </c>
      <c r="F70" s="515" t="s">
        <v>197</v>
      </c>
      <c r="G70" s="516"/>
      <c r="H70" s="516"/>
      <c r="I70" s="517" t="s">
        <v>197</v>
      </c>
      <c r="J70" s="492" t="s">
        <v>197</v>
      </c>
      <c r="K70" s="516"/>
      <c r="L70" s="516"/>
      <c r="M70" s="516"/>
      <c r="N70" s="516"/>
      <c r="O70" s="516"/>
      <c r="P70" s="518"/>
      <c r="Q70" s="1180"/>
      <c r="R70" s="1180"/>
      <c r="S70" s="1180"/>
      <c r="T70" s="1181"/>
      <c r="U70" s="1181"/>
      <c r="V70" s="1181"/>
    </row>
    <row r="71" spans="1:22" s="514" customFormat="1" ht="30" customHeight="1">
      <c r="A71" s="1182"/>
      <c r="B71" s="1182"/>
      <c r="C71" s="1179"/>
      <c r="D71" s="1178"/>
      <c r="E71" s="515" t="s">
        <v>197</v>
      </c>
      <c r="F71" s="515" t="s">
        <v>197</v>
      </c>
      <c r="G71" s="516"/>
      <c r="H71" s="516"/>
      <c r="I71" s="517" t="s">
        <v>197</v>
      </c>
      <c r="J71" s="492" t="s">
        <v>197</v>
      </c>
      <c r="K71" s="516"/>
      <c r="L71" s="516"/>
      <c r="M71" s="516"/>
      <c r="N71" s="516"/>
      <c r="O71" s="516"/>
      <c r="P71" s="518"/>
      <c r="Q71" s="1180"/>
      <c r="R71" s="1180"/>
      <c r="S71" s="1180"/>
      <c r="T71" s="1181"/>
      <c r="U71" s="1181"/>
      <c r="V71" s="1181"/>
    </row>
    <row r="72" spans="1:22" s="514" customFormat="1" ht="30" customHeight="1">
      <c r="A72" s="1182"/>
      <c r="B72" s="1182"/>
      <c r="C72" s="1179"/>
      <c r="D72" s="1178"/>
      <c r="E72" s="515" t="s">
        <v>197</v>
      </c>
      <c r="F72" s="515" t="s">
        <v>197</v>
      </c>
      <c r="G72" s="516"/>
      <c r="H72" s="516"/>
      <c r="I72" s="517" t="s">
        <v>197</v>
      </c>
      <c r="J72" s="492" t="s">
        <v>197</v>
      </c>
      <c r="K72" s="516"/>
      <c r="L72" s="516"/>
      <c r="M72" s="516"/>
      <c r="N72" s="516"/>
      <c r="O72" s="516"/>
      <c r="P72" s="518"/>
      <c r="Q72" s="1180"/>
      <c r="R72" s="1180"/>
      <c r="S72" s="1180"/>
      <c r="T72" s="1181"/>
      <c r="U72" s="1181"/>
      <c r="V72" s="1181"/>
    </row>
    <row r="73" spans="1:22" s="514" customFormat="1" ht="30" customHeight="1">
      <c r="A73" s="1182"/>
      <c r="B73" s="1182"/>
      <c r="C73" s="1179"/>
      <c r="D73" s="1178"/>
      <c r="E73" s="515" t="s">
        <v>197</v>
      </c>
      <c r="F73" s="515" t="s">
        <v>197</v>
      </c>
      <c r="G73" s="516"/>
      <c r="H73" s="516"/>
      <c r="I73" s="517" t="s">
        <v>197</v>
      </c>
      <c r="J73" s="492" t="s">
        <v>197</v>
      </c>
      <c r="K73" s="516"/>
      <c r="L73" s="516"/>
      <c r="M73" s="516"/>
      <c r="N73" s="516"/>
      <c r="O73" s="516"/>
      <c r="P73" s="518"/>
      <c r="Q73" s="1180"/>
      <c r="R73" s="1180"/>
      <c r="S73" s="1180"/>
      <c r="T73" s="1181"/>
      <c r="U73" s="1181"/>
      <c r="V73" s="1181"/>
    </row>
    <row r="74" spans="1:22" s="514" customFormat="1" ht="30" customHeight="1">
      <c r="A74" s="1182"/>
      <c r="B74" s="1182"/>
      <c r="C74" s="1179"/>
      <c r="D74" s="1178"/>
      <c r="E74" s="515" t="s">
        <v>197</v>
      </c>
      <c r="F74" s="515" t="s">
        <v>197</v>
      </c>
      <c r="G74" s="516"/>
      <c r="H74" s="516"/>
      <c r="I74" s="517" t="s">
        <v>197</v>
      </c>
      <c r="J74" s="492" t="s">
        <v>197</v>
      </c>
      <c r="K74" s="516"/>
      <c r="L74" s="516"/>
      <c r="M74" s="516"/>
      <c r="N74" s="516"/>
      <c r="O74" s="516"/>
      <c r="P74" s="518"/>
      <c r="Q74" s="1180"/>
      <c r="R74" s="1180"/>
      <c r="S74" s="1180"/>
      <c r="T74" s="1181"/>
      <c r="U74" s="1181"/>
      <c r="V74" s="1181"/>
    </row>
    <row r="75" spans="1:22" s="514" customFormat="1" ht="30" customHeight="1">
      <c r="A75" s="1182"/>
      <c r="B75" s="1182"/>
      <c r="C75" s="1179"/>
      <c r="D75" s="1178"/>
      <c r="E75" s="515" t="s">
        <v>197</v>
      </c>
      <c r="F75" s="515" t="s">
        <v>197</v>
      </c>
      <c r="G75" s="516"/>
      <c r="H75" s="516"/>
      <c r="I75" s="517" t="s">
        <v>197</v>
      </c>
      <c r="J75" s="492" t="s">
        <v>197</v>
      </c>
      <c r="K75" s="516"/>
      <c r="L75" s="516"/>
      <c r="M75" s="516"/>
      <c r="N75" s="516"/>
      <c r="O75" s="516"/>
      <c r="P75" s="518"/>
      <c r="Q75" s="1180"/>
      <c r="R75" s="1180"/>
      <c r="S75" s="1180"/>
      <c r="T75" s="1181"/>
      <c r="U75" s="1181"/>
      <c r="V75" s="1181"/>
    </row>
    <row r="76" spans="1:22" s="514" customFormat="1" ht="30" customHeight="1">
      <c r="A76" s="1182"/>
      <c r="B76" s="1182"/>
      <c r="C76" s="1179"/>
      <c r="D76" s="1178"/>
      <c r="E76" s="515" t="s">
        <v>197</v>
      </c>
      <c r="F76" s="515" t="s">
        <v>197</v>
      </c>
      <c r="G76" s="516"/>
      <c r="H76" s="516"/>
      <c r="I76" s="517" t="s">
        <v>197</v>
      </c>
      <c r="J76" s="492" t="s">
        <v>197</v>
      </c>
      <c r="K76" s="516"/>
      <c r="L76" s="516"/>
      <c r="M76" s="516"/>
      <c r="N76" s="516"/>
      <c r="O76" s="516"/>
      <c r="P76" s="518"/>
      <c r="Q76" s="1180"/>
      <c r="R76" s="1180"/>
      <c r="S76" s="1180"/>
      <c r="T76" s="1181"/>
      <c r="U76" s="1181"/>
      <c r="V76" s="1181"/>
    </row>
    <row r="77" spans="1:22" s="514" customFormat="1" ht="30" customHeight="1">
      <c r="A77" s="1182"/>
      <c r="B77" s="1182"/>
      <c r="C77" s="1179"/>
      <c r="D77" s="1178"/>
      <c r="E77" s="515" t="s">
        <v>197</v>
      </c>
      <c r="F77" s="515" t="s">
        <v>197</v>
      </c>
      <c r="G77" s="516"/>
      <c r="H77" s="516"/>
      <c r="I77" s="517" t="s">
        <v>197</v>
      </c>
      <c r="J77" s="492" t="s">
        <v>197</v>
      </c>
      <c r="K77" s="516"/>
      <c r="L77" s="516"/>
      <c r="M77" s="516"/>
      <c r="N77" s="516"/>
      <c r="O77" s="516"/>
      <c r="P77" s="518"/>
      <c r="Q77" s="1180"/>
      <c r="R77" s="1180"/>
      <c r="S77" s="1180"/>
      <c r="T77" s="1181"/>
      <c r="U77" s="1181"/>
      <c r="V77" s="1181"/>
    </row>
    <row r="78" spans="1:22" s="514" customFormat="1" ht="30" customHeight="1">
      <c r="A78" s="1182"/>
      <c r="B78" s="1182"/>
      <c r="C78" s="1179"/>
      <c r="D78" s="1178"/>
      <c r="E78" s="515" t="s">
        <v>197</v>
      </c>
      <c r="F78" s="515" t="s">
        <v>197</v>
      </c>
      <c r="G78" s="516"/>
      <c r="H78" s="516"/>
      <c r="I78" s="517" t="s">
        <v>197</v>
      </c>
      <c r="J78" s="492" t="s">
        <v>197</v>
      </c>
      <c r="K78" s="516"/>
      <c r="L78" s="516"/>
      <c r="M78" s="516"/>
      <c r="N78" s="516"/>
      <c r="O78" s="516"/>
      <c r="P78" s="518"/>
      <c r="Q78" s="1180"/>
      <c r="R78" s="1180"/>
      <c r="S78" s="1180"/>
      <c r="T78" s="1181"/>
      <c r="U78" s="1181"/>
      <c r="V78" s="1181"/>
    </row>
    <row r="79" spans="1:22" s="514" customFormat="1" ht="30" customHeight="1">
      <c r="A79" s="1182"/>
      <c r="B79" s="1182"/>
      <c r="C79" s="1179"/>
      <c r="D79" s="1178"/>
      <c r="E79" s="515" t="s">
        <v>197</v>
      </c>
      <c r="F79" s="515" t="s">
        <v>197</v>
      </c>
      <c r="G79" s="516"/>
      <c r="H79" s="516"/>
      <c r="I79" s="517" t="s">
        <v>197</v>
      </c>
      <c r="J79" s="492" t="s">
        <v>197</v>
      </c>
      <c r="K79" s="516"/>
      <c r="L79" s="516"/>
      <c r="M79" s="516"/>
      <c r="N79" s="516"/>
      <c r="O79" s="516"/>
      <c r="P79" s="518"/>
      <c r="Q79" s="1180"/>
      <c r="R79" s="1180"/>
      <c r="S79" s="1180"/>
      <c r="T79" s="1181"/>
      <c r="U79" s="1181"/>
      <c r="V79" s="1181"/>
    </row>
    <row r="80" spans="1:22" s="514" customFormat="1" ht="30" customHeight="1">
      <c r="A80" s="1182"/>
      <c r="B80" s="1182"/>
      <c r="C80" s="1179"/>
      <c r="D80" s="1178"/>
      <c r="E80" s="515" t="s">
        <v>197</v>
      </c>
      <c r="F80" s="515" t="s">
        <v>197</v>
      </c>
      <c r="G80" s="516"/>
      <c r="H80" s="516"/>
      <c r="I80" s="517" t="s">
        <v>197</v>
      </c>
      <c r="J80" s="492" t="s">
        <v>197</v>
      </c>
      <c r="K80" s="516"/>
      <c r="L80" s="516"/>
      <c r="M80" s="516"/>
      <c r="N80" s="516"/>
      <c r="O80" s="516"/>
      <c r="P80" s="518"/>
      <c r="Q80" s="1180"/>
      <c r="R80" s="1180"/>
      <c r="S80" s="1180"/>
      <c r="T80" s="1181"/>
      <c r="U80" s="1181"/>
      <c r="V80" s="1181"/>
    </row>
    <row r="81" spans="1:22" s="514" customFormat="1" ht="30" customHeight="1">
      <c r="A81" s="1182"/>
      <c r="B81" s="1182"/>
      <c r="C81" s="1179"/>
      <c r="D81" s="1178"/>
      <c r="E81" s="515" t="s">
        <v>197</v>
      </c>
      <c r="F81" s="515" t="s">
        <v>197</v>
      </c>
      <c r="G81" s="516"/>
      <c r="H81" s="516"/>
      <c r="I81" s="517" t="s">
        <v>197</v>
      </c>
      <c r="J81" s="492" t="s">
        <v>197</v>
      </c>
      <c r="K81" s="516"/>
      <c r="L81" s="516"/>
      <c r="M81" s="516"/>
      <c r="N81" s="516"/>
      <c r="O81" s="516"/>
      <c r="P81" s="518"/>
      <c r="Q81" s="1180"/>
      <c r="R81" s="1180"/>
      <c r="S81" s="1180"/>
      <c r="T81" s="1181"/>
      <c r="U81" s="1181"/>
      <c r="V81" s="1181"/>
    </row>
    <row r="82" spans="1:22" s="514" customFormat="1" ht="30" customHeight="1">
      <c r="A82" s="1182"/>
      <c r="B82" s="1182"/>
      <c r="C82" s="1179"/>
      <c r="D82" s="1178"/>
      <c r="E82" s="515" t="s">
        <v>197</v>
      </c>
      <c r="F82" s="515" t="s">
        <v>197</v>
      </c>
      <c r="G82" s="516"/>
      <c r="H82" s="516"/>
      <c r="I82" s="517" t="s">
        <v>197</v>
      </c>
      <c r="J82" s="492" t="s">
        <v>197</v>
      </c>
      <c r="K82" s="516"/>
      <c r="L82" s="516"/>
      <c r="M82" s="516"/>
      <c r="N82" s="516"/>
      <c r="O82" s="516"/>
      <c r="P82" s="518"/>
      <c r="Q82" s="1180"/>
      <c r="R82" s="1180"/>
      <c r="S82" s="1180"/>
      <c r="T82" s="1181"/>
      <c r="U82" s="1181"/>
      <c r="V82" s="1181"/>
    </row>
    <row r="83" spans="1:22" s="514" customFormat="1" ht="30" customHeight="1">
      <c r="A83" s="1182"/>
      <c r="B83" s="1182"/>
      <c r="C83" s="1179"/>
      <c r="D83" s="1178"/>
      <c r="E83" s="515" t="s">
        <v>197</v>
      </c>
      <c r="F83" s="515" t="s">
        <v>197</v>
      </c>
      <c r="G83" s="516"/>
      <c r="H83" s="516"/>
      <c r="I83" s="517" t="s">
        <v>197</v>
      </c>
      <c r="J83" s="492" t="s">
        <v>197</v>
      </c>
      <c r="K83" s="516"/>
      <c r="L83" s="516"/>
      <c r="M83" s="516"/>
      <c r="N83" s="516"/>
      <c r="O83" s="516"/>
      <c r="P83" s="518"/>
      <c r="Q83" s="1180"/>
      <c r="R83" s="1180"/>
      <c r="S83" s="1180"/>
      <c r="T83" s="1181"/>
      <c r="U83" s="1181"/>
      <c r="V83" s="1181"/>
    </row>
    <row r="84" spans="1:22" s="514" customFormat="1" ht="30" customHeight="1">
      <c r="A84" s="1182"/>
      <c r="B84" s="1182"/>
      <c r="C84" s="1179"/>
      <c r="D84" s="1178"/>
      <c r="E84" s="515" t="s">
        <v>197</v>
      </c>
      <c r="F84" s="515" t="s">
        <v>197</v>
      </c>
      <c r="G84" s="516"/>
      <c r="H84" s="516"/>
      <c r="I84" s="517" t="s">
        <v>197</v>
      </c>
      <c r="J84" s="492" t="s">
        <v>197</v>
      </c>
      <c r="K84" s="516"/>
      <c r="L84" s="516"/>
      <c r="M84" s="516"/>
      <c r="N84" s="516"/>
      <c r="O84" s="516"/>
      <c r="P84" s="518"/>
      <c r="Q84" s="1180"/>
      <c r="R84" s="1180"/>
      <c r="S84" s="1180"/>
      <c r="T84" s="1181"/>
      <c r="U84" s="1181"/>
      <c r="V84" s="1181"/>
    </row>
    <row r="85" spans="1:22" s="514" customFormat="1" ht="30" customHeight="1">
      <c r="A85" s="1182"/>
      <c r="B85" s="1182"/>
      <c r="C85" s="1179"/>
      <c r="D85" s="1178"/>
      <c r="E85" s="515" t="s">
        <v>197</v>
      </c>
      <c r="F85" s="515" t="s">
        <v>197</v>
      </c>
      <c r="G85" s="516"/>
      <c r="H85" s="516"/>
      <c r="I85" s="517" t="s">
        <v>197</v>
      </c>
      <c r="J85" s="492" t="s">
        <v>197</v>
      </c>
      <c r="K85" s="516"/>
      <c r="L85" s="516"/>
      <c r="M85" s="516"/>
      <c r="N85" s="516"/>
      <c r="O85" s="516"/>
      <c r="P85" s="518"/>
      <c r="Q85" s="1180"/>
      <c r="R85" s="1180"/>
      <c r="S85" s="1180"/>
      <c r="T85" s="1181"/>
      <c r="U85" s="1181"/>
      <c r="V85" s="1181"/>
    </row>
    <row r="86" spans="1:22" s="514" customFormat="1" ht="30" customHeight="1">
      <c r="A86" s="1182"/>
      <c r="B86" s="1182"/>
      <c r="C86" s="1179"/>
      <c r="D86" s="1178"/>
      <c r="E86" s="515" t="s">
        <v>197</v>
      </c>
      <c r="F86" s="515" t="s">
        <v>197</v>
      </c>
      <c r="G86" s="516"/>
      <c r="H86" s="516"/>
      <c r="I86" s="517" t="s">
        <v>197</v>
      </c>
      <c r="J86" s="492" t="s">
        <v>197</v>
      </c>
      <c r="K86" s="516"/>
      <c r="L86" s="516"/>
      <c r="M86" s="516"/>
      <c r="N86" s="516"/>
      <c r="O86" s="516"/>
      <c r="P86" s="518"/>
      <c r="Q86" s="1180"/>
      <c r="R86" s="1180"/>
      <c r="S86" s="1180"/>
      <c r="T86" s="1181"/>
      <c r="U86" s="1181"/>
      <c r="V86" s="1181"/>
    </row>
    <row r="87" spans="1:22" s="514" customFormat="1" ht="30" customHeight="1">
      <c r="A87" s="1182"/>
      <c r="B87" s="1182"/>
      <c r="C87" s="1179"/>
      <c r="D87" s="1178"/>
      <c r="E87" s="515" t="s">
        <v>197</v>
      </c>
      <c r="F87" s="515" t="s">
        <v>197</v>
      </c>
      <c r="G87" s="516"/>
      <c r="H87" s="516"/>
      <c r="I87" s="517" t="s">
        <v>197</v>
      </c>
      <c r="J87" s="492" t="s">
        <v>197</v>
      </c>
      <c r="K87" s="516"/>
      <c r="L87" s="516"/>
      <c r="M87" s="516"/>
      <c r="N87" s="516"/>
      <c r="O87" s="516"/>
      <c r="P87" s="518"/>
      <c r="Q87" s="1180"/>
      <c r="R87" s="1180"/>
      <c r="S87" s="1180"/>
      <c r="T87" s="1181"/>
      <c r="U87" s="1181"/>
      <c r="V87" s="1181"/>
    </row>
    <row r="88" spans="1:22" s="514" customFormat="1" ht="30" customHeight="1">
      <c r="A88" s="1182"/>
      <c r="B88" s="1182"/>
      <c r="C88" s="1179"/>
      <c r="D88" s="1178"/>
      <c r="E88" s="515" t="s">
        <v>197</v>
      </c>
      <c r="F88" s="515" t="s">
        <v>197</v>
      </c>
      <c r="G88" s="516"/>
      <c r="H88" s="516"/>
      <c r="I88" s="517" t="s">
        <v>197</v>
      </c>
      <c r="J88" s="492" t="s">
        <v>197</v>
      </c>
      <c r="K88" s="516"/>
      <c r="L88" s="516"/>
      <c r="M88" s="516"/>
      <c r="N88" s="516"/>
      <c r="O88" s="516"/>
      <c r="P88" s="518"/>
      <c r="Q88" s="1180"/>
      <c r="R88" s="1180"/>
      <c r="S88" s="1180"/>
      <c r="T88" s="1181"/>
      <c r="U88" s="1181"/>
      <c r="V88" s="1181"/>
    </row>
    <row r="89" spans="1:22" s="514" customFormat="1" ht="30" customHeight="1">
      <c r="A89" s="1182"/>
      <c r="B89" s="1182"/>
      <c r="C89" s="1179"/>
      <c r="D89" s="1178"/>
      <c r="E89" s="515" t="s">
        <v>197</v>
      </c>
      <c r="F89" s="515" t="s">
        <v>197</v>
      </c>
      <c r="G89" s="516"/>
      <c r="H89" s="516"/>
      <c r="I89" s="517" t="s">
        <v>197</v>
      </c>
      <c r="J89" s="492" t="s">
        <v>197</v>
      </c>
      <c r="K89" s="516"/>
      <c r="L89" s="516"/>
      <c r="M89" s="516"/>
      <c r="N89" s="516"/>
      <c r="O89" s="516"/>
      <c r="P89" s="518"/>
      <c r="Q89" s="1180"/>
      <c r="R89" s="1180"/>
      <c r="S89" s="1180"/>
      <c r="T89" s="1181"/>
      <c r="U89" s="1181"/>
      <c r="V89" s="1181"/>
    </row>
    <row r="90" spans="1:22" s="514" customFormat="1" ht="30" customHeight="1">
      <c r="A90" s="1182"/>
      <c r="B90" s="1182"/>
      <c r="C90" s="1179"/>
      <c r="D90" s="1178"/>
      <c r="E90" s="515" t="s">
        <v>197</v>
      </c>
      <c r="F90" s="515" t="s">
        <v>197</v>
      </c>
      <c r="G90" s="516"/>
      <c r="H90" s="516"/>
      <c r="I90" s="517" t="s">
        <v>197</v>
      </c>
      <c r="J90" s="492" t="s">
        <v>197</v>
      </c>
      <c r="K90" s="516"/>
      <c r="L90" s="516"/>
      <c r="M90" s="516"/>
      <c r="N90" s="516"/>
      <c r="O90" s="516"/>
      <c r="P90" s="518"/>
      <c r="Q90" s="1180"/>
      <c r="R90" s="1180"/>
      <c r="S90" s="1180"/>
      <c r="T90" s="1181"/>
      <c r="U90" s="1181"/>
      <c r="V90" s="1181"/>
    </row>
    <row r="91" spans="1:22" s="514" customFormat="1" ht="30" customHeight="1">
      <c r="A91" s="1182"/>
      <c r="B91" s="1182"/>
      <c r="C91" s="1179"/>
      <c r="D91" s="1178"/>
      <c r="E91" s="515" t="s">
        <v>197</v>
      </c>
      <c r="F91" s="515" t="s">
        <v>197</v>
      </c>
      <c r="G91" s="516"/>
      <c r="H91" s="516"/>
      <c r="I91" s="517" t="s">
        <v>197</v>
      </c>
      <c r="J91" s="492" t="s">
        <v>197</v>
      </c>
      <c r="K91" s="516"/>
      <c r="L91" s="516"/>
      <c r="M91" s="516"/>
      <c r="N91" s="516"/>
      <c r="O91" s="516"/>
      <c r="P91" s="518"/>
      <c r="Q91" s="1180"/>
      <c r="R91" s="1180"/>
      <c r="S91" s="1180"/>
      <c r="T91" s="1181"/>
      <c r="U91" s="1181"/>
      <c r="V91" s="1181"/>
    </row>
    <row r="92" spans="1:22" s="514" customFormat="1" ht="30" customHeight="1">
      <c r="A92" s="1182"/>
      <c r="B92" s="1182"/>
      <c r="C92" s="1179"/>
      <c r="D92" s="1178"/>
      <c r="E92" s="515" t="s">
        <v>197</v>
      </c>
      <c r="F92" s="515" t="s">
        <v>197</v>
      </c>
      <c r="G92" s="516"/>
      <c r="H92" s="516"/>
      <c r="I92" s="517" t="s">
        <v>197</v>
      </c>
      <c r="J92" s="492" t="s">
        <v>197</v>
      </c>
      <c r="K92" s="516"/>
      <c r="L92" s="516"/>
      <c r="M92" s="516"/>
      <c r="N92" s="516"/>
      <c r="O92" s="516"/>
      <c r="P92" s="518"/>
      <c r="Q92" s="1180"/>
      <c r="R92" s="1180"/>
      <c r="S92" s="1180"/>
      <c r="T92" s="1181"/>
      <c r="U92" s="1181"/>
      <c r="V92" s="1181"/>
    </row>
    <row r="93" spans="1:22" s="514" customFormat="1" ht="30" customHeight="1">
      <c r="A93" s="1182"/>
      <c r="B93" s="1182"/>
      <c r="C93" s="1179"/>
      <c r="D93" s="1178"/>
      <c r="E93" s="515" t="s">
        <v>197</v>
      </c>
      <c r="F93" s="515" t="s">
        <v>197</v>
      </c>
      <c r="G93" s="516"/>
      <c r="H93" s="516"/>
      <c r="I93" s="517" t="s">
        <v>197</v>
      </c>
      <c r="J93" s="492" t="s">
        <v>197</v>
      </c>
      <c r="K93" s="516"/>
      <c r="L93" s="516"/>
      <c r="M93" s="516"/>
      <c r="N93" s="516"/>
      <c r="O93" s="516"/>
      <c r="P93" s="518"/>
      <c r="Q93" s="1180"/>
      <c r="R93" s="1180"/>
      <c r="S93" s="1180"/>
      <c r="T93" s="1181"/>
      <c r="U93" s="1181"/>
      <c r="V93" s="1181"/>
    </row>
    <row r="94" spans="1:22" s="514" customFormat="1" ht="30" customHeight="1">
      <c r="A94" s="1182"/>
      <c r="B94" s="1182"/>
      <c r="C94" s="1179"/>
      <c r="D94" s="1178"/>
      <c r="E94" s="515" t="s">
        <v>197</v>
      </c>
      <c r="F94" s="515" t="s">
        <v>197</v>
      </c>
      <c r="G94" s="516"/>
      <c r="H94" s="516"/>
      <c r="I94" s="517" t="s">
        <v>197</v>
      </c>
      <c r="J94" s="492" t="s">
        <v>197</v>
      </c>
      <c r="K94" s="516"/>
      <c r="L94" s="516"/>
      <c r="M94" s="516"/>
      <c r="N94" s="516"/>
      <c r="O94" s="516"/>
      <c r="P94" s="518"/>
      <c r="Q94" s="1180"/>
      <c r="R94" s="1180"/>
      <c r="S94" s="1180"/>
      <c r="T94" s="1181"/>
      <c r="U94" s="1181"/>
      <c r="V94" s="1181"/>
    </row>
    <row r="95" spans="1:22" s="514" customFormat="1" ht="30" customHeight="1">
      <c r="A95" s="1182"/>
      <c r="B95" s="1182"/>
      <c r="C95" s="1179"/>
      <c r="D95" s="1178"/>
      <c r="E95" s="515" t="s">
        <v>197</v>
      </c>
      <c r="F95" s="515" t="s">
        <v>197</v>
      </c>
      <c r="G95" s="516"/>
      <c r="H95" s="516"/>
      <c r="I95" s="517" t="s">
        <v>197</v>
      </c>
      <c r="J95" s="492" t="s">
        <v>197</v>
      </c>
      <c r="K95" s="516"/>
      <c r="L95" s="516"/>
      <c r="M95" s="516"/>
      <c r="N95" s="516"/>
      <c r="O95" s="516"/>
      <c r="P95" s="518"/>
      <c r="Q95" s="1180"/>
      <c r="R95" s="1180"/>
      <c r="S95" s="1180"/>
      <c r="T95" s="1181"/>
      <c r="U95" s="1181"/>
      <c r="V95" s="1181"/>
    </row>
    <row r="96" spans="1:22" s="514" customFormat="1" ht="30" customHeight="1">
      <c r="A96" s="1182"/>
      <c r="B96" s="1182"/>
      <c r="C96" s="1179"/>
      <c r="D96" s="1178"/>
      <c r="E96" s="515" t="s">
        <v>197</v>
      </c>
      <c r="F96" s="515" t="s">
        <v>197</v>
      </c>
      <c r="G96" s="516"/>
      <c r="H96" s="516"/>
      <c r="I96" s="517" t="s">
        <v>197</v>
      </c>
      <c r="J96" s="492" t="s">
        <v>197</v>
      </c>
      <c r="K96" s="516"/>
      <c r="L96" s="516"/>
      <c r="M96" s="516"/>
      <c r="N96" s="516"/>
      <c r="O96" s="516"/>
      <c r="P96" s="518"/>
      <c r="Q96" s="1180"/>
      <c r="R96" s="1180"/>
      <c r="S96" s="1180"/>
      <c r="T96" s="1181"/>
      <c r="U96" s="1181"/>
      <c r="V96" s="1181"/>
    </row>
    <row r="97" spans="1:22" s="514" customFormat="1" ht="30" customHeight="1">
      <c r="A97" s="1182"/>
      <c r="B97" s="1182"/>
      <c r="C97" s="1179"/>
      <c r="D97" s="1178"/>
      <c r="E97" s="515" t="s">
        <v>197</v>
      </c>
      <c r="F97" s="515" t="s">
        <v>197</v>
      </c>
      <c r="G97" s="516"/>
      <c r="H97" s="516"/>
      <c r="I97" s="517" t="s">
        <v>197</v>
      </c>
      <c r="J97" s="492" t="s">
        <v>197</v>
      </c>
      <c r="K97" s="516"/>
      <c r="L97" s="516"/>
      <c r="M97" s="516"/>
      <c r="N97" s="516"/>
      <c r="O97" s="516"/>
      <c r="P97" s="518"/>
      <c r="Q97" s="1180"/>
      <c r="R97" s="1180"/>
      <c r="S97" s="1180"/>
      <c r="T97" s="1181"/>
      <c r="U97" s="1181"/>
      <c r="V97" s="1181"/>
    </row>
    <row r="98" spans="1:22" s="514" customFormat="1" ht="30" customHeight="1">
      <c r="A98" s="1182"/>
      <c r="B98" s="1182"/>
      <c r="C98" s="1179"/>
      <c r="D98" s="1178"/>
      <c r="E98" s="515" t="s">
        <v>197</v>
      </c>
      <c r="F98" s="515" t="s">
        <v>197</v>
      </c>
      <c r="G98" s="516"/>
      <c r="H98" s="516"/>
      <c r="I98" s="517" t="s">
        <v>197</v>
      </c>
      <c r="J98" s="492" t="s">
        <v>197</v>
      </c>
      <c r="K98" s="516"/>
      <c r="L98" s="516"/>
      <c r="M98" s="516"/>
      <c r="N98" s="516"/>
      <c r="O98" s="516"/>
      <c r="P98" s="518"/>
      <c r="Q98" s="1180"/>
      <c r="R98" s="1180"/>
      <c r="S98" s="1180"/>
      <c r="T98" s="1181"/>
      <c r="U98" s="1181"/>
      <c r="V98" s="1181"/>
    </row>
    <row r="99" spans="1:22" s="514" customFormat="1" ht="30" customHeight="1">
      <c r="A99" s="1182"/>
      <c r="B99" s="1182"/>
      <c r="C99" s="1179"/>
      <c r="D99" s="1178"/>
      <c r="E99" s="515" t="s">
        <v>197</v>
      </c>
      <c r="F99" s="515" t="s">
        <v>197</v>
      </c>
      <c r="G99" s="516"/>
      <c r="H99" s="516"/>
      <c r="I99" s="517" t="s">
        <v>197</v>
      </c>
      <c r="J99" s="492" t="s">
        <v>197</v>
      </c>
      <c r="K99" s="516"/>
      <c r="L99" s="516"/>
      <c r="M99" s="516"/>
      <c r="N99" s="516"/>
      <c r="O99" s="516"/>
      <c r="P99" s="518"/>
      <c r="Q99" s="1180"/>
      <c r="R99" s="1180"/>
      <c r="S99" s="1180"/>
      <c r="T99" s="1181"/>
      <c r="U99" s="1181"/>
      <c r="V99" s="1181"/>
    </row>
    <row r="100" spans="1:22" s="514" customFormat="1" ht="30" customHeight="1">
      <c r="A100" s="1182"/>
      <c r="B100" s="1182"/>
      <c r="C100" s="1179"/>
      <c r="D100" s="1178"/>
      <c r="E100" s="515" t="s">
        <v>197</v>
      </c>
      <c r="F100" s="515" t="s">
        <v>197</v>
      </c>
      <c r="G100" s="516"/>
      <c r="H100" s="516"/>
      <c r="I100" s="517" t="s">
        <v>197</v>
      </c>
      <c r="J100" s="492" t="s">
        <v>197</v>
      </c>
      <c r="K100" s="516"/>
      <c r="L100" s="516"/>
      <c r="M100" s="516"/>
      <c r="N100" s="516"/>
      <c r="O100" s="516"/>
      <c r="P100" s="518"/>
      <c r="Q100" s="1180"/>
      <c r="R100" s="1180"/>
      <c r="S100" s="1180"/>
      <c r="T100" s="1181"/>
      <c r="U100" s="1181"/>
      <c r="V100" s="1181"/>
    </row>
    <row r="101" spans="1:22" s="514" customFormat="1" ht="30" customHeight="1">
      <c r="A101" s="1182"/>
      <c r="B101" s="1182"/>
      <c r="C101" s="1179"/>
      <c r="D101" s="1178"/>
      <c r="E101" s="515" t="s">
        <v>197</v>
      </c>
      <c r="F101" s="515" t="s">
        <v>197</v>
      </c>
      <c r="G101" s="516"/>
      <c r="H101" s="516"/>
      <c r="I101" s="517" t="s">
        <v>197</v>
      </c>
      <c r="J101" s="492" t="s">
        <v>197</v>
      </c>
      <c r="K101" s="516"/>
      <c r="L101" s="516"/>
      <c r="M101" s="516"/>
      <c r="N101" s="516"/>
      <c r="O101" s="516"/>
      <c r="P101" s="518"/>
      <c r="Q101" s="1180"/>
      <c r="R101" s="1180"/>
      <c r="S101" s="1180"/>
      <c r="T101" s="1181"/>
      <c r="U101" s="1181"/>
      <c r="V101" s="1181"/>
    </row>
    <row r="102" spans="1:22" s="514" customFormat="1" ht="30" customHeight="1">
      <c r="A102" s="1182"/>
      <c r="B102" s="1182"/>
      <c r="C102" s="1179"/>
      <c r="D102" s="1178"/>
      <c r="E102" s="515" t="s">
        <v>197</v>
      </c>
      <c r="F102" s="515" t="s">
        <v>197</v>
      </c>
      <c r="G102" s="516"/>
      <c r="H102" s="516"/>
      <c r="I102" s="517" t="s">
        <v>197</v>
      </c>
      <c r="J102" s="492" t="s">
        <v>197</v>
      </c>
      <c r="K102" s="516"/>
      <c r="L102" s="516"/>
      <c r="M102" s="516"/>
      <c r="N102" s="516"/>
      <c r="O102" s="516"/>
      <c r="P102" s="518"/>
      <c r="Q102" s="1180"/>
      <c r="R102" s="1180"/>
      <c r="S102" s="1180"/>
      <c r="T102" s="1181"/>
      <c r="U102" s="1181"/>
      <c r="V102" s="1181"/>
    </row>
    <row r="103" spans="1:22" s="514" customFormat="1" ht="30" customHeight="1">
      <c r="A103" s="1182"/>
      <c r="B103" s="1182"/>
      <c r="C103" s="1179"/>
      <c r="D103" s="1178"/>
      <c r="E103" s="515" t="s">
        <v>197</v>
      </c>
      <c r="F103" s="515" t="s">
        <v>197</v>
      </c>
      <c r="G103" s="516"/>
      <c r="H103" s="516"/>
      <c r="I103" s="517" t="s">
        <v>197</v>
      </c>
      <c r="J103" s="492" t="s">
        <v>197</v>
      </c>
      <c r="K103" s="516"/>
      <c r="L103" s="516"/>
      <c r="M103" s="516"/>
      <c r="N103" s="516"/>
      <c r="O103" s="516"/>
      <c r="P103" s="518"/>
      <c r="Q103" s="1180"/>
      <c r="R103" s="1180"/>
      <c r="S103" s="1180"/>
      <c r="T103" s="1181"/>
      <c r="U103" s="1181"/>
      <c r="V103" s="1181"/>
    </row>
    <row r="104" spans="1:22" s="514" customFormat="1" ht="30" customHeight="1">
      <c r="A104" s="1182"/>
      <c r="B104" s="1182"/>
      <c r="C104" s="1179"/>
      <c r="D104" s="1178"/>
      <c r="E104" s="515" t="s">
        <v>197</v>
      </c>
      <c r="F104" s="515" t="s">
        <v>197</v>
      </c>
      <c r="G104" s="516"/>
      <c r="H104" s="516"/>
      <c r="I104" s="517" t="s">
        <v>197</v>
      </c>
      <c r="J104" s="492" t="s">
        <v>197</v>
      </c>
      <c r="K104" s="516"/>
      <c r="L104" s="516"/>
      <c r="M104" s="516"/>
      <c r="N104" s="516"/>
      <c r="O104" s="516"/>
      <c r="P104" s="518"/>
      <c r="Q104" s="1180"/>
      <c r="R104" s="1180"/>
      <c r="S104" s="1180"/>
      <c r="T104" s="1181"/>
      <c r="U104" s="1181"/>
      <c r="V104" s="1181"/>
    </row>
    <row r="105" spans="1:22" s="514" customFormat="1" ht="30" customHeight="1">
      <c r="A105" s="1182"/>
      <c r="B105" s="1182"/>
      <c r="C105" s="1179"/>
      <c r="D105" s="1178"/>
      <c r="E105" s="515" t="s">
        <v>197</v>
      </c>
      <c r="F105" s="515" t="s">
        <v>197</v>
      </c>
      <c r="G105" s="516"/>
      <c r="H105" s="516"/>
      <c r="I105" s="517" t="s">
        <v>197</v>
      </c>
      <c r="J105" s="492" t="s">
        <v>197</v>
      </c>
      <c r="K105" s="516"/>
      <c r="L105" s="516"/>
      <c r="M105" s="516"/>
      <c r="N105" s="516"/>
      <c r="O105" s="516"/>
      <c r="P105" s="518"/>
      <c r="Q105" s="1180"/>
      <c r="R105" s="1180"/>
      <c r="S105" s="1180"/>
      <c r="T105" s="1181"/>
      <c r="U105" s="1181"/>
      <c r="V105" s="1181"/>
    </row>
    <row r="106" spans="1:22" s="514" customFormat="1" ht="30" customHeight="1">
      <c r="A106" s="1182"/>
      <c r="B106" s="1182"/>
      <c r="C106" s="1179"/>
      <c r="D106" s="1178"/>
      <c r="E106" s="515" t="s">
        <v>197</v>
      </c>
      <c r="F106" s="515" t="s">
        <v>197</v>
      </c>
      <c r="G106" s="516"/>
      <c r="H106" s="516"/>
      <c r="I106" s="517" t="s">
        <v>197</v>
      </c>
      <c r="J106" s="492" t="s">
        <v>197</v>
      </c>
      <c r="K106" s="516"/>
      <c r="L106" s="516"/>
      <c r="M106" s="516"/>
      <c r="N106" s="516"/>
      <c r="O106" s="516"/>
      <c r="P106" s="518"/>
      <c r="Q106" s="1180"/>
      <c r="R106" s="1180"/>
      <c r="S106" s="1180"/>
      <c r="T106" s="1181"/>
      <c r="U106" s="1181"/>
      <c r="V106" s="1181"/>
    </row>
    <row r="107" spans="1:22" s="514" customFormat="1" ht="30" customHeight="1">
      <c r="A107" s="1182"/>
      <c r="B107" s="1182"/>
      <c r="C107" s="1179"/>
      <c r="D107" s="1178"/>
      <c r="E107" s="515" t="s">
        <v>197</v>
      </c>
      <c r="F107" s="515" t="s">
        <v>197</v>
      </c>
      <c r="G107" s="516"/>
      <c r="H107" s="516"/>
      <c r="I107" s="517" t="s">
        <v>197</v>
      </c>
      <c r="J107" s="492" t="s">
        <v>197</v>
      </c>
      <c r="K107" s="516"/>
      <c r="L107" s="516"/>
      <c r="M107" s="516"/>
      <c r="N107" s="516"/>
      <c r="O107" s="516"/>
      <c r="P107" s="518"/>
      <c r="Q107" s="1180"/>
      <c r="R107" s="1180"/>
      <c r="S107" s="1180"/>
      <c r="T107" s="1181"/>
      <c r="U107" s="1181"/>
      <c r="V107" s="1181"/>
    </row>
    <row r="108" spans="1:22" s="514" customFormat="1" ht="30" customHeight="1">
      <c r="A108" s="1182"/>
      <c r="B108" s="1182"/>
      <c r="C108" s="1179"/>
      <c r="D108" s="1178"/>
      <c r="E108" s="515" t="s">
        <v>197</v>
      </c>
      <c r="F108" s="515" t="s">
        <v>197</v>
      </c>
      <c r="G108" s="516"/>
      <c r="H108" s="516"/>
      <c r="I108" s="517" t="s">
        <v>197</v>
      </c>
      <c r="J108" s="492" t="s">
        <v>197</v>
      </c>
      <c r="K108" s="516"/>
      <c r="L108" s="516"/>
      <c r="M108" s="516"/>
      <c r="N108" s="516"/>
      <c r="O108" s="516"/>
      <c r="P108" s="518"/>
      <c r="Q108" s="1180"/>
      <c r="R108" s="1180"/>
      <c r="S108" s="1180"/>
      <c r="T108" s="1181"/>
      <c r="U108" s="1181"/>
      <c r="V108" s="1181"/>
    </row>
    <row r="109" spans="1:22" s="514" customFormat="1" ht="30" customHeight="1">
      <c r="A109" s="1182"/>
      <c r="B109" s="1182"/>
      <c r="C109" s="1179"/>
      <c r="D109" s="1178"/>
      <c r="E109" s="515" t="s">
        <v>197</v>
      </c>
      <c r="F109" s="515" t="s">
        <v>197</v>
      </c>
      <c r="G109" s="516"/>
      <c r="H109" s="516"/>
      <c r="I109" s="517" t="s">
        <v>197</v>
      </c>
      <c r="J109" s="492" t="s">
        <v>197</v>
      </c>
      <c r="K109" s="516"/>
      <c r="L109" s="516"/>
      <c r="M109" s="516"/>
      <c r="N109" s="516"/>
      <c r="O109" s="516"/>
      <c r="P109" s="518"/>
      <c r="Q109" s="1180"/>
      <c r="R109" s="1180"/>
      <c r="S109" s="1180"/>
      <c r="T109" s="1181"/>
      <c r="U109" s="1181"/>
      <c r="V109" s="1181"/>
    </row>
    <row r="110" spans="1:22" s="514" customFormat="1" ht="30" customHeight="1">
      <c r="A110" s="1182"/>
      <c r="B110" s="1182"/>
      <c r="C110" s="1179"/>
      <c r="D110" s="1178"/>
      <c r="E110" s="515" t="s">
        <v>197</v>
      </c>
      <c r="F110" s="515" t="s">
        <v>197</v>
      </c>
      <c r="G110" s="516"/>
      <c r="H110" s="516"/>
      <c r="I110" s="517" t="s">
        <v>197</v>
      </c>
      <c r="J110" s="492" t="s">
        <v>197</v>
      </c>
      <c r="K110" s="516"/>
      <c r="L110" s="516"/>
      <c r="M110" s="516"/>
      <c r="N110" s="516"/>
      <c r="O110" s="516"/>
      <c r="P110" s="518"/>
      <c r="Q110" s="1180"/>
      <c r="R110" s="1180"/>
      <c r="S110" s="1180"/>
      <c r="T110" s="1181"/>
      <c r="U110" s="1181"/>
      <c r="V110" s="1181"/>
    </row>
    <row r="111" spans="1:22" s="514" customFormat="1" ht="30" customHeight="1">
      <c r="A111" s="1182"/>
      <c r="B111" s="1182"/>
      <c r="C111" s="1179"/>
      <c r="D111" s="1178"/>
      <c r="E111" s="515" t="s">
        <v>197</v>
      </c>
      <c r="F111" s="515" t="s">
        <v>197</v>
      </c>
      <c r="G111" s="516"/>
      <c r="H111" s="516"/>
      <c r="I111" s="517" t="s">
        <v>197</v>
      </c>
      <c r="J111" s="492" t="s">
        <v>197</v>
      </c>
      <c r="K111" s="516"/>
      <c r="L111" s="516"/>
      <c r="M111" s="516"/>
      <c r="N111" s="516"/>
      <c r="O111" s="516"/>
      <c r="P111" s="518"/>
      <c r="Q111" s="1180"/>
      <c r="R111" s="1180"/>
      <c r="S111" s="1180"/>
      <c r="T111" s="1181"/>
      <c r="U111" s="1181"/>
      <c r="V111" s="1181"/>
    </row>
    <row r="112" spans="1:22" s="514" customFormat="1" ht="30" customHeight="1">
      <c r="A112" s="1182"/>
      <c r="B112" s="1182"/>
      <c r="C112" s="1179"/>
      <c r="D112" s="1178"/>
      <c r="E112" s="515" t="s">
        <v>197</v>
      </c>
      <c r="F112" s="515" t="s">
        <v>197</v>
      </c>
      <c r="G112" s="516"/>
      <c r="H112" s="516"/>
      <c r="I112" s="517" t="s">
        <v>197</v>
      </c>
      <c r="J112" s="492" t="s">
        <v>197</v>
      </c>
      <c r="K112" s="516"/>
      <c r="L112" s="516"/>
      <c r="M112" s="516"/>
      <c r="N112" s="516"/>
      <c r="O112" s="516"/>
      <c r="P112" s="518"/>
      <c r="Q112" s="1180"/>
      <c r="R112" s="1180"/>
      <c r="S112" s="1180"/>
      <c r="T112" s="1181"/>
      <c r="U112" s="1181"/>
      <c r="V112" s="1181"/>
    </row>
    <row r="113" spans="1:22" s="514" customFormat="1" ht="30" customHeight="1">
      <c r="A113" s="1182"/>
      <c r="B113" s="1182"/>
      <c r="C113" s="1179"/>
      <c r="D113" s="1178"/>
      <c r="E113" s="515" t="s">
        <v>197</v>
      </c>
      <c r="F113" s="515" t="s">
        <v>197</v>
      </c>
      <c r="G113" s="516"/>
      <c r="H113" s="516"/>
      <c r="I113" s="517" t="s">
        <v>197</v>
      </c>
      <c r="J113" s="492" t="s">
        <v>197</v>
      </c>
      <c r="K113" s="516"/>
      <c r="L113" s="516"/>
      <c r="M113" s="516"/>
      <c r="N113" s="516"/>
      <c r="O113" s="516"/>
      <c r="P113" s="518"/>
      <c r="Q113" s="1180"/>
      <c r="R113" s="1180"/>
      <c r="S113" s="1180"/>
      <c r="T113" s="1181"/>
      <c r="U113" s="1181"/>
      <c r="V113" s="1181"/>
    </row>
    <row r="114" spans="1:22" s="514" customFormat="1" ht="30" customHeight="1">
      <c r="A114" s="1182"/>
      <c r="B114" s="1182"/>
      <c r="C114" s="1179"/>
      <c r="D114" s="1178"/>
      <c r="E114" s="515" t="s">
        <v>197</v>
      </c>
      <c r="F114" s="515" t="s">
        <v>197</v>
      </c>
      <c r="G114" s="516"/>
      <c r="H114" s="516"/>
      <c r="I114" s="517" t="s">
        <v>197</v>
      </c>
      <c r="J114" s="492" t="s">
        <v>197</v>
      </c>
      <c r="K114" s="516"/>
      <c r="L114" s="516"/>
      <c r="M114" s="516"/>
      <c r="N114" s="516"/>
      <c r="O114" s="516"/>
      <c r="P114" s="518"/>
      <c r="Q114" s="1180"/>
      <c r="R114" s="1180"/>
      <c r="S114" s="1180"/>
      <c r="T114" s="1181"/>
      <c r="U114" s="1181"/>
      <c r="V114" s="1181"/>
    </row>
    <row r="115" spans="1:22" s="514" customFormat="1" ht="30" customHeight="1">
      <c r="A115" s="1182"/>
      <c r="B115" s="1182"/>
      <c r="C115" s="1179"/>
      <c r="D115" s="1178"/>
      <c r="E115" s="515" t="s">
        <v>197</v>
      </c>
      <c r="F115" s="515" t="s">
        <v>197</v>
      </c>
      <c r="G115" s="516"/>
      <c r="H115" s="516"/>
      <c r="I115" s="517" t="s">
        <v>197</v>
      </c>
      <c r="J115" s="492" t="s">
        <v>197</v>
      </c>
      <c r="K115" s="516"/>
      <c r="L115" s="516"/>
      <c r="M115" s="516"/>
      <c r="N115" s="516"/>
      <c r="O115" s="516"/>
      <c r="P115" s="518"/>
      <c r="Q115" s="1180"/>
      <c r="R115" s="1180"/>
      <c r="S115" s="1180"/>
      <c r="T115" s="1181"/>
      <c r="U115" s="1181"/>
      <c r="V115" s="1181"/>
    </row>
    <row r="116" spans="1:22" s="514" customFormat="1" ht="30" customHeight="1">
      <c r="A116" s="1182"/>
      <c r="B116" s="1182"/>
      <c r="C116" s="1179"/>
      <c r="D116" s="1178"/>
      <c r="E116" s="515" t="s">
        <v>197</v>
      </c>
      <c r="F116" s="515" t="s">
        <v>197</v>
      </c>
      <c r="G116" s="516"/>
      <c r="H116" s="516"/>
      <c r="I116" s="517" t="s">
        <v>197</v>
      </c>
      <c r="J116" s="492" t="s">
        <v>197</v>
      </c>
      <c r="K116" s="516"/>
      <c r="L116" s="516"/>
      <c r="M116" s="516"/>
      <c r="N116" s="516"/>
      <c r="O116" s="516"/>
      <c r="P116" s="518"/>
      <c r="Q116" s="1180"/>
      <c r="R116" s="1180"/>
      <c r="S116" s="1180"/>
      <c r="T116" s="1181"/>
      <c r="U116" s="1181"/>
      <c r="V116" s="1181"/>
    </row>
    <row r="117" spans="1:22" s="514" customFormat="1" ht="30" customHeight="1">
      <c r="A117" s="1182"/>
      <c r="B117" s="1182"/>
      <c r="C117" s="1179"/>
      <c r="D117" s="1178"/>
      <c r="E117" s="515" t="s">
        <v>197</v>
      </c>
      <c r="F117" s="515" t="s">
        <v>197</v>
      </c>
      <c r="G117" s="516"/>
      <c r="H117" s="516"/>
      <c r="I117" s="517" t="s">
        <v>197</v>
      </c>
      <c r="J117" s="492" t="s">
        <v>197</v>
      </c>
      <c r="K117" s="516"/>
      <c r="L117" s="516"/>
      <c r="M117" s="516"/>
      <c r="N117" s="516"/>
      <c r="O117" s="516"/>
      <c r="P117" s="518"/>
      <c r="Q117" s="1180"/>
      <c r="R117" s="1180"/>
      <c r="S117" s="1180"/>
      <c r="T117" s="1181"/>
      <c r="U117" s="1181"/>
      <c r="V117" s="1181"/>
    </row>
    <row r="118" spans="1:22" s="514" customFormat="1" ht="30" customHeight="1">
      <c r="A118" s="1182"/>
      <c r="B118" s="1182"/>
      <c r="C118" s="1179"/>
      <c r="D118" s="1178"/>
      <c r="E118" s="515" t="s">
        <v>197</v>
      </c>
      <c r="F118" s="515" t="s">
        <v>197</v>
      </c>
      <c r="G118" s="516"/>
      <c r="H118" s="516"/>
      <c r="I118" s="517" t="s">
        <v>197</v>
      </c>
      <c r="J118" s="492" t="s">
        <v>197</v>
      </c>
      <c r="K118" s="516"/>
      <c r="L118" s="516"/>
      <c r="M118" s="516"/>
      <c r="N118" s="516"/>
      <c r="O118" s="516"/>
      <c r="P118" s="518"/>
      <c r="Q118" s="1180"/>
      <c r="R118" s="1180"/>
      <c r="S118" s="1180"/>
      <c r="T118" s="1181"/>
      <c r="U118" s="1181"/>
      <c r="V118" s="1181"/>
    </row>
    <row r="119" spans="1:22" s="514" customFormat="1" ht="30" customHeight="1">
      <c r="A119" s="1182"/>
      <c r="B119" s="1182"/>
      <c r="C119" s="1179"/>
      <c r="D119" s="1178"/>
      <c r="E119" s="515" t="s">
        <v>197</v>
      </c>
      <c r="F119" s="515" t="s">
        <v>197</v>
      </c>
      <c r="G119" s="516"/>
      <c r="H119" s="516"/>
      <c r="I119" s="517" t="s">
        <v>197</v>
      </c>
      <c r="J119" s="492" t="s">
        <v>197</v>
      </c>
      <c r="K119" s="516"/>
      <c r="L119" s="516"/>
      <c r="M119" s="516"/>
      <c r="N119" s="516"/>
      <c r="O119" s="516"/>
      <c r="P119" s="518"/>
      <c r="Q119" s="1180"/>
      <c r="R119" s="1180"/>
      <c r="S119" s="1180"/>
      <c r="T119" s="1181"/>
      <c r="U119" s="1181"/>
      <c r="V119" s="1181"/>
    </row>
    <row r="120" spans="1:22" s="514" customFormat="1" ht="30" customHeight="1">
      <c r="A120" s="1182"/>
      <c r="B120" s="1182"/>
      <c r="C120" s="1179"/>
      <c r="D120" s="1178"/>
      <c r="E120" s="515" t="s">
        <v>197</v>
      </c>
      <c r="F120" s="515" t="s">
        <v>197</v>
      </c>
      <c r="G120" s="516"/>
      <c r="H120" s="516"/>
      <c r="I120" s="517" t="s">
        <v>197</v>
      </c>
      <c r="J120" s="492" t="s">
        <v>197</v>
      </c>
      <c r="K120" s="516"/>
      <c r="L120" s="516"/>
      <c r="M120" s="516"/>
      <c r="N120" s="516"/>
      <c r="O120" s="516"/>
      <c r="P120" s="518"/>
      <c r="Q120" s="1180"/>
      <c r="R120" s="1180"/>
      <c r="S120" s="1180"/>
      <c r="T120" s="1181"/>
      <c r="U120" s="1181"/>
      <c r="V120" s="1181"/>
    </row>
    <row r="121" spans="1:22" s="514" customFormat="1" ht="30" customHeight="1">
      <c r="A121" s="1182"/>
      <c r="B121" s="1182"/>
      <c r="C121" s="1179"/>
      <c r="D121" s="1178"/>
      <c r="E121" s="515" t="s">
        <v>197</v>
      </c>
      <c r="F121" s="515" t="s">
        <v>197</v>
      </c>
      <c r="G121" s="516"/>
      <c r="H121" s="516"/>
      <c r="I121" s="517" t="s">
        <v>197</v>
      </c>
      <c r="J121" s="492" t="s">
        <v>197</v>
      </c>
      <c r="K121" s="516"/>
      <c r="L121" s="516"/>
      <c r="M121" s="516"/>
      <c r="N121" s="516"/>
      <c r="O121" s="516"/>
      <c r="P121" s="518"/>
      <c r="Q121" s="1180"/>
      <c r="R121" s="1180"/>
      <c r="S121" s="1180"/>
      <c r="T121" s="1181"/>
      <c r="U121" s="1181"/>
      <c r="V121" s="1181"/>
    </row>
    <row r="122" spans="1:22" s="514" customFormat="1" ht="30" customHeight="1">
      <c r="A122" s="1182"/>
      <c r="B122" s="1182"/>
      <c r="C122" s="1179"/>
      <c r="D122" s="1178"/>
      <c r="E122" s="515" t="s">
        <v>197</v>
      </c>
      <c r="F122" s="515" t="s">
        <v>197</v>
      </c>
      <c r="G122" s="516"/>
      <c r="H122" s="516"/>
      <c r="I122" s="517" t="s">
        <v>197</v>
      </c>
      <c r="J122" s="492" t="s">
        <v>197</v>
      </c>
      <c r="K122" s="516"/>
      <c r="L122" s="516"/>
      <c r="M122" s="516"/>
      <c r="N122" s="516"/>
      <c r="O122" s="516"/>
      <c r="P122" s="518"/>
      <c r="Q122" s="1180"/>
      <c r="R122" s="1180"/>
      <c r="S122" s="1180"/>
      <c r="T122" s="1181"/>
      <c r="U122" s="1181"/>
      <c r="V122" s="1181"/>
    </row>
    <row r="123" spans="1:22" s="514" customFormat="1" ht="30" customHeight="1">
      <c r="A123" s="1182"/>
      <c r="B123" s="1182"/>
      <c r="C123" s="1179"/>
      <c r="D123" s="1178"/>
      <c r="E123" s="515" t="s">
        <v>197</v>
      </c>
      <c r="F123" s="515" t="s">
        <v>197</v>
      </c>
      <c r="G123" s="516"/>
      <c r="H123" s="516"/>
      <c r="I123" s="517" t="s">
        <v>197</v>
      </c>
      <c r="J123" s="492" t="s">
        <v>197</v>
      </c>
      <c r="K123" s="516"/>
      <c r="L123" s="516"/>
      <c r="M123" s="516"/>
      <c r="N123" s="516"/>
      <c r="O123" s="516"/>
      <c r="P123" s="518"/>
      <c r="Q123" s="1180"/>
      <c r="R123" s="1180"/>
      <c r="S123" s="1180"/>
      <c r="T123" s="1181"/>
      <c r="U123" s="1181"/>
      <c r="V123" s="1181"/>
    </row>
    <row r="124" spans="1:22" s="514" customFormat="1" ht="30" customHeight="1">
      <c r="A124" s="1182"/>
      <c r="B124" s="1182"/>
      <c r="C124" s="1179"/>
      <c r="D124" s="1178"/>
      <c r="E124" s="515" t="s">
        <v>197</v>
      </c>
      <c r="F124" s="515" t="s">
        <v>197</v>
      </c>
      <c r="G124" s="516"/>
      <c r="H124" s="516"/>
      <c r="I124" s="517" t="s">
        <v>197</v>
      </c>
      <c r="J124" s="492" t="s">
        <v>197</v>
      </c>
      <c r="K124" s="516"/>
      <c r="L124" s="516"/>
      <c r="M124" s="516"/>
      <c r="N124" s="516"/>
      <c r="O124" s="516"/>
      <c r="P124" s="518"/>
      <c r="Q124" s="1180"/>
      <c r="R124" s="1180"/>
      <c r="S124" s="1180"/>
      <c r="T124" s="1181"/>
      <c r="U124" s="1181"/>
      <c r="V124" s="1181"/>
    </row>
    <row r="125" spans="1:22" s="514" customFormat="1" ht="30" customHeight="1">
      <c r="A125" s="1182"/>
      <c r="B125" s="1182"/>
      <c r="C125" s="1179"/>
      <c r="D125" s="1178"/>
      <c r="E125" s="515" t="s">
        <v>197</v>
      </c>
      <c r="F125" s="515" t="s">
        <v>197</v>
      </c>
      <c r="G125" s="516"/>
      <c r="H125" s="516"/>
      <c r="I125" s="517" t="s">
        <v>197</v>
      </c>
      <c r="J125" s="492" t="s">
        <v>197</v>
      </c>
      <c r="K125" s="516"/>
      <c r="L125" s="516"/>
      <c r="M125" s="516"/>
      <c r="N125" s="516"/>
      <c r="O125" s="516"/>
      <c r="P125" s="518"/>
      <c r="Q125" s="1180"/>
      <c r="R125" s="1180"/>
      <c r="S125" s="1180"/>
      <c r="T125" s="1181"/>
      <c r="U125" s="1181"/>
      <c r="V125" s="1181"/>
    </row>
    <row r="126" spans="1:22" s="514" customFormat="1" ht="30" customHeight="1">
      <c r="A126" s="1182"/>
      <c r="B126" s="1182"/>
      <c r="C126" s="1179"/>
      <c r="D126" s="1178"/>
      <c r="E126" s="515" t="s">
        <v>197</v>
      </c>
      <c r="F126" s="515" t="s">
        <v>197</v>
      </c>
      <c r="G126" s="516"/>
      <c r="H126" s="516"/>
      <c r="I126" s="517" t="s">
        <v>197</v>
      </c>
      <c r="J126" s="492" t="s">
        <v>197</v>
      </c>
      <c r="K126" s="516"/>
      <c r="L126" s="516"/>
      <c r="M126" s="516"/>
      <c r="N126" s="516"/>
      <c r="O126" s="516"/>
      <c r="P126" s="518"/>
      <c r="Q126" s="1180"/>
      <c r="R126" s="1180"/>
      <c r="S126" s="1180"/>
      <c r="T126" s="1181"/>
      <c r="U126" s="1181"/>
      <c r="V126" s="1181"/>
    </row>
    <row r="127" spans="1:22" s="514" customFormat="1" ht="30" customHeight="1">
      <c r="A127" s="1182"/>
      <c r="B127" s="1182"/>
      <c r="C127" s="1179"/>
      <c r="D127" s="1178"/>
      <c r="E127" s="515" t="s">
        <v>197</v>
      </c>
      <c r="F127" s="515" t="s">
        <v>197</v>
      </c>
      <c r="G127" s="516"/>
      <c r="H127" s="516"/>
      <c r="I127" s="517" t="s">
        <v>197</v>
      </c>
      <c r="J127" s="492" t="s">
        <v>197</v>
      </c>
      <c r="K127" s="516"/>
      <c r="L127" s="516"/>
      <c r="M127" s="516"/>
      <c r="N127" s="516"/>
      <c r="O127" s="516"/>
      <c r="P127" s="518"/>
      <c r="Q127" s="1180"/>
      <c r="R127" s="1180"/>
      <c r="S127" s="1180"/>
      <c r="T127" s="1181"/>
      <c r="U127" s="1181"/>
      <c r="V127" s="1181"/>
    </row>
    <row r="128" spans="1:22" s="514" customFormat="1" ht="30" customHeight="1">
      <c r="A128" s="1182"/>
      <c r="B128" s="1182"/>
      <c r="C128" s="1179"/>
      <c r="D128" s="1178"/>
      <c r="E128" s="515" t="s">
        <v>197</v>
      </c>
      <c r="F128" s="515" t="s">
        <v>197</v>
      </c>
      <c r="G128" s="516"/>
      <c r="H128" s="516"/>
      <c r="I128" s="517" t="s">
        <v>197</v>
      </c>
      <c r="J128" s="492" t="s">
        <v>197</v>
      </c>
      <c r="K128" s="516"/>
      <c r="L128" s="516"/>
      <c r="M128" s="516"/>
      <c r="N128" s="516"/>
      <c r="O128" s="516"/>
      <c r="P128" s="518"/>
      <c r="Q128" s="1180"/>
      <c r="R128" s="1180"/>
      <c r="S128" s="1180"/>
      <c r="T128" s="1181"/>
      <c r="U128" s="1181"/>
      <c r="V128" s="1181"/>
    </row>
    <row r="129" spans="1:22" s="514" customFormat="1" ht="30" customHeight="1">
      <c r="A129" s="1182"/>
      <c r="B129" s="1182"/>
      <c r="C129" s="1179"/>
      <c r="D129" s="1178"/>
      <c r="E129" s="515" t="s">
        <v>197</v>
      </c>
      <c r="F129" s="515" t="s">
        <v>197</v>
      </c>
      <c r="G129" s="516"/>
      <c r="H129" s="516"/>
      <c r="I129" s="517" t="s">
        <v>197</v>
      </c>
      <c r="J129" s="492" t="s">
        <v>197</v>
      </c>
      <c r="K129" s="516"/>
      <c r="L129" s="516"/>
      <c r="M129" s="516"/>
      <c r="N129" s="516"/>
      <c r="O129" s="516"/>
      <c r="P129" s="518"/>
      <c r="Q129" s="1180"/>
      <c r="R129" s="1180"/>
      <c r="S129" s="1180"/>
      <c r="T129" s="1181"/>
      <c r="U129" s="1181"/>
      <c r="V129" s="1181"/>
    </row>
    <row r="130" spans="1:22" s="514" customFormat="1" ht="30" customHeight="1">
      <c r="A130" s="1182"/>
      <c r="B130" s="1182"/>
      <c r="C130" s="1179"/>
      <c r="D130" s="1178"/>
      <c r="E130" s="515" t="s">
        <v>197</v>
      </c>
      <c r="F130" s="515" t="s">
        <v>197</v>
      </c>
      <c r="G130" s="516"/>
      <c r="H130" s="516"/>
      <c r="I130" s="517" t="s">
        <v>197</v>
      </c>
      <c r="J130" s="492" t="s">
        <v>197</v>
      </c>
      <c r="K130" s="516"/>
      <c r="L130" s="516"/>
      <c r="M130" s="516"/>
      <c r="N130" s="516"/>
      <c r="O130" s="516"/>
      <c r="P130" s="518"/>
      <c r="Q130" s="1180"/>
      <c r="R130" s="1180"/>
      <c r="S130" s="1180"/>
      <c r="T130" s="1181"/>
      <c r="U130" s="1181"/>
      <c r="V130" s="1181"/>
    </row>
    <row r="131" spans="1:22" s="514" customFormat="1" ht="30" customHeight="1">
      <c r="A131" s="1182"/>
      <c r="B131" s="1182"/>
      <c r="C131" s="1179"/>
      <c r="D131" s="1178"/>
      <c r="E131" s="515" t="s">
        <v>197</v>
      </c>
      <c r="F131" s="515" t="s">
        <v>197</v>
      </c>
      <c r="G131" s="516"/>
      <c r="H131" s="516"/>
      <c r="I131" s="517" t="s">
        <v>197</v>
      </c>
      <c r="J131" s="492" t="s">
        <v>197</v>
      </c>
      <c r="K131" s="516"/>
      <c r="L131" s="516"/>
      <c r="M131" s="516"/>
      <c r="N131" s="516"/>
      <c r="O131" s="516"/>
      <c r="P131" s="518"/>
      <c r="Q131" s="1180"/>
      <c r="R131" s="1180"/>
      <c r="S131" s="1180"/>
      <c r="T131" s="1181"/>
      <c r="U131" s="1181"/>
      <c r="V131" s="1181"/>
    </row>
    <row r="132" spans="1:22" s="514" customFormat="1" ht="30" customHeight="1">
      <c r="A132" s="1182"/>
      <c r="B132" s="1182"/>
      <c r="C132" s="1179"/>
      <c r="D132" s="1178"/>
      <c r="E132" s="515" t="s">
        <v>197</v>
      </c>
      <c r="F132" s="515" t="s">
        <v>197</v>
      </c>
      <c r="G132" s="516"/>
      <c r="H132" s="516"/>
      <c r="I132" s="517" t="s">
        <v>197</v>
      </c>
      <c r="J132" s="492" t="s">
        <v>197</v>
      </c>
      <c r="K132" s="516"/>
      <c r="L132" s="516"/>
      <c r="M132" s="516"/>
      <c r="N132" s="516"/>
      <c r="O132" s="516"/>
      <c r="P132" s="518"/>
      <c r="Q132" s="1180"/>
      <c r="R132" s="1180"/>
      <c r="S132" s="1180"/>
      <c r="T132" s="1181"/>
      <c r="U132" s="1181"/>
      <c r="V132" s="1181"/>
    </row>
    <row r="133" spans="1:22" s="514" customFormat="1" ht="30" customHeight="1">
      <c r="A133" s="1182"/>
      <c r="B133" s="1182"/>
      <c r="C133" s="1179"/>
      <c r="D133" s="1178"/>
      <c r="E133" s="515" t="s">
        <v>197</v>
      </c>
      <c r="F133" s="515" t="s">
        <v>197</v>
      </c>
      <c r="G133" s="516"/>
      <c r="H133" s="516"/>
      <c r="I133" s="517" t="s">
        <v>197</v>
      </c>
      <c r="J133" s="492" t="s">
        <v>197</v>
      </c>
      <c r="K133" s="516"/>
      <c r="L133" s="516"/>
      <c r="M133" s="516"/>
      <c r="N133" s="516"/>
      <c r="O133" s="516"/>
      <c r="P133" s="518"/>
      <c r="Q133" s="1180"/>
      <c r="R133" s="1180"/>
      <c r="S133" s="1180"/>
      <c r="T133" s="1181"/>
      <c r="U133" s="1181"/>
      <c r="V133" s="1181"/>
    </row>
    <row r="134" spans="1:22" s="514" customFormat="1" ht="30" customHeight="1">
      <c r="A134" s="1182"/>
      <c r="B134" s="1182"/>
      <c r="C134" s="1179"/>
      <c r="D134" s="1178"/>
      <c r="E134" s="515" t="s">
        <v>197</v>
      </c>
      <c r="F134" s="515" t="s">
        <v>197</v>
      </c>
      <c r="G134" s="516"/>
      <c r="H134" s="516"/>
      <c r="I134" s="517" t="s">
        <v>197</v>
      </c>
      <c r="J134" s="492" t="s">
        <v>197</v>
      </c>
      <c r="K134" s="516"/>
      <c r="L134" s="516"/>
      <c r="M134" s="516"/>
      <c r="N134" s="516"/>
      <c r="O134" s="516"/>
      <c r="P134" s="518"/>
      <c r="Q134" s="1180"/>
      <c r="R134" s="1180"/>
      <c r="S134" s="1180"/>
      <c r="T134" s="1181"/>
      <c r="U134" s="1181"/>
      <c r="V134" s="1181"/>
    </row>
    <row r="135" spans="1:22" s="514" customFormat="1" ht="30" customHeight="1">
      <c r="A135" s="1182"/>
      <c r="B135" s="1182"/>
      <c r="C135" s="1179"/>
      <c r="D135" s="1178"/>
      <c r="E135" s="515" t="s">
        <v>197</v>
      </c>
      <c r="F135" s="515" t="s">
        <v>197</v>
      </c>
      <c r="G135" s="516"/>
      <c r="H135" s="516"/>
      <c r="I135" s="517" t="s">
        <v>197</v>
      </c>
      <c r="J135" s="492" t="s">
        <v>197</v>
      </c>
      <c r="K135" s="516"/>
      <c r="L135" s="516"/>
      <c r="M135" s="516"/>
      <c r="N135" s="516"/>
      <c r="O135" s="516"/>
      <c r="P135" s="518"/>
      <c r="Q135" s="1180"/>
      <c r="R135" s="1180"/>
      <c r="S135" s="1180"/>
      <c r="T135" s="1181"/>
      <c r="U135" s="1181"/>
      <c r="V135" s="1181"/>
    </row>
    <row r="136" spans="1:22" s="514" customFormat="1" ht="30" customHeight="1">
      <c r="A136" s="1182"/>
      <c r="B136" s="1182"/>
      <c r="C136" s="1179"/>
      <c r="D136" s="1178"/>
      <c r="E136" s="515" t="s">
        <v>197</v>
      </c>
      <c r="F136" s="515" t="s">
        <v>197</v>
      </c>
      <c r="G136" s="516"/>
      <c r="H136" s="516"/>
      <c r="I136" s="517" t="s">
        <v>197</v>
      </c>
      <c r="J136" s="492" t="s">
        <v>197</v>
      </c>
      <c r="K136" s="516"/>
      <c r="L136" s="516"/>
      <c r="M136" s="516"/>
      <c r="N136" s="516"/>
      <c r="O136" s="516"/>
      <c r="P136" s="518"/>
      <c r="Q136" s="1180"/>
      <c r="R136" s="1180"/>
      <c r="S136" s="1180"/>
      <c r="T136" s="1181"/>
      <c r="U136" s="1181"/>
      <c r="V136" s="1181"/>
    </row>
    <row r="137" spans="1:22" s="514" customFormat="1" ht="30" customHeight="1">
      <c r="A137" s="1182"/>
      <c r="B137" s="1182"/>
      <c r="C137" s="1179"/>
      <c r="D137" s="1178"/>
      <c r="E137" s="515" t="s">
        <v>197</v>
      </c>
      <c r="F137" s="515" t="s">
        <v>197</v>
      </c>
      <c r="G137" s="516"/>
      <c r="H137" s="516"/>
      <c r="I137" s="517" t="s">
        <v>197</v>
      </c>
      <c r="J137" s="492" t="s">
        <v>197</v>
      </c>
      <c r="K137" s="516"/>
      <c r="L137" s="516"/>
      <c r="M137" s="516"/>
      <c r="N137" s="516"/>
      <c r="O137" s="516"/>
      <c r="P137" s="518"/>
      <c r="Q137" s="1180"/>
      <c r="R137" s="1180"/>
      <c r="S137" s="1180"/>
      <c r="T137" s="1181"/>
      <c r="U137" s="1181"/>
      <c r="V137" s="1181"/>
    </row>
    <row r="138" spans="1:22" s="514" customFormat="1" ht="30" customHeight="1">
      <c r="A138" s="1182"/>
      <c r="B138" s="1182"/>
      <c r="C138" s="1179"/>
      <c r="D138" s="1178"/>
      <c r="E138" s="515" t="s">
        <v>197</v>
      </c>
      <c r="F138" s="515" t="s">
        <v>197</v>
      </c>
      <c r="G138" s="516"/>
      <c r="H138" s="516"/>
      <c r="I138" s="517" t="s">
        <v>197</v>
      </c>
      <c r="J138" s="492" t="s">
        <v>197</v>
      </c>
      <c r="K138" s="516"/>
      <c r="L138" s="516"/>
      <c r="M138" s="516"/>
      <c r="N138" s="516"/>
      <c r="O138" s="516"/>
      <c r="P138" s="518"/>
      <c r="Q138" s="1180"/>
      <c r="R138" s="1180"/>
      <c r="S138" s="1180"/>
      <c r="T138" s="1181"/>
      <c r="U138" s="1181"/>
      <c r="V138" s="1181"/>
    </row>
    <row r="139" spans="1:22" s="514" customFormat="1" ht="30" customHeight="1">
      <c r="A139" s="1182"/>
      <c r="B139" s="1182"/>
      <c r="C139" s="1179"/>
      <c r="D139" s="1178"/>
      <c r="E139" s="515" t="s">
        <v>197</v>
      </c>
      <c r="F139" s="515" t="s">
        <v>197</v>
      </c>
      <c r="G139" s="516"/>
      <c r="H139" s="516"/>
      <c r="I139" s="517" t="s">
        <v>197</v>
      </c>
      <c r="J139" s="492" t="s">
        <v>197</v>
      </c>
      <c r="K139" s="516"/>
      <c r="L139" s="516"/>
      <c r="M139" s="516"/>
      <c r="N139" s="516"/>
      <c r="O139" s="516"/>
      <c r="P139" s="518"/>
      <c r="Q139" s="1180"/>
      <c r="R139" s="1180"/>
      <c r="S139" s="1180"/>
      <c r="T139" s="1181"/>
      <c r="U139" s="1181"/>
      <c r="V139" s="1181"/>
    </row>
    <row r="140" spans="1:22" s="514" customFormat="1" ht="30" customHeight="1">
      <c r="A140" s="1182"/>
      <c r="B140" s="1182"/>
      <c r="C140" s="1179"/>
      <c r="D140" s="1178"/>
      <c r="E140" s="515" t="s">
        <v>197</v>
      </c>
      <c r="F140" s="515" t="s">
        <v>197</v>
      </c>
      <c r="G140" s="516"/>
      <c r="H140" s="516"/>
      <c r="I140" s="517" t="s">
        <v>197</v>
      </c>
      <c r="J140" s="492" t="s">
        <v>197</v>
      </c>
      <c r="K140" s="516"/>
      <c r="L140" s="516"/>
      <c r="M140" s="516"/>
      <c r="N140" s="516"/>
      <c r="O140" s="516"/>
      <c r="P140" s="518"/>
      <c r="Q140" s="1180"/>
      <c r="R140" s="1180"/>
      <c r="S140" s="1180"/>
      <c r="T140" s="1181"/>
      <c r="U140" s="1181"/>
      <c r="V140" s="1181"/>
    </row>
    <row r="141" spans="1:22" s="514" customFormat="1" ht="30" customHeight="1">
      <c r="A141" s="1182"/>
      <c r="B141" s="1182"/>
      <c r="C141" s="1179"/>
      <c r="D141" s="1178"/>
      <c r="E141" s="515" t="s">
        <v>197</v>
      </c>
      <c r="F141" s="515" t="s">
        <v>197</v>
      </c>
      <c r="G141" s="516"/>
      <c r="H141" s="516"/>
      <c r="I141" s="517" t="s">
        <v>197</v>
      </c>
      <c r="J141" s="492" t="s">
        <v>197</v>
      </c>
      <c r="K141" s="516"/>
      <c r="L141" s="516"/>
      <c r="M141" s="516"/>
      <c r="N141" s="516"/>
      <c r="O141" s="516"/>
      <c r="P141" s="518"/>
      <c r="Q141" s="1180"/>
      <c r="R141" s="1180"/>
      <c r="S141" s="1180"/>
      <c r="T141" s="1181"/>
      <c r="U141" s="1181"/>
      <c r="V141" s="1181"/>
    </row>
    <row r="142" spans="1:22" s="514" customFormat="1" ht="30" customHeight="1">
      <c r="A142" s="1182"/>
      <c r="B142" s="1182"/>
      <c r="C142" s="1179"/>
      <c r="D142" s="1178"/>
      <c r="E142" s="515" t="s">
        <v>197</v>
      </c>
      <c r="F142" s="515" t="s">
        <v>197</v>
      </c>
      <c r="G142" s="516"/>
      <c r="H142" s="516"/>
      <c r="I142" s="517" t="s">
        <v>197</v>
      </c>
      <c r="J142" s="492" t="s">
        <v>197</v>
      </c>
      <c r="K142" s="516"/>
      <c r="L142" s="516"/>
      <c r="M142" s="516"/>
      <c r="N142" s="516"/>
      <c r="O142" s="516"/>
      <c r="P142" s="518"/>
      <c r="Q142" s="1180"/>
      <c r="R142" s="1180"/>
      <c r="S142" s="1180"/>
      <c r="T142" s="1181"/>
      <c r="U142" s="1181"/>
      <c r="V142" s="1181"/>
    </row>
    <row r="143" spans="1:22" s="514" customFormat="1" ht="30" customHeight="1">
      <c r="A143" s="1182"/>
      <c r="B143" s="1182"/>
      <c r="C143" s="1179"/>
      <c r="D143" s="1178"/>
      <c r="E143" s="515" t="s">
        <v>197</v>
      </c>
      <c r="F143" s="515" t="s">
        <v>197</v>
      </c>
      <c r="G143" s="516"/>
      <c r="H143" s="516"/>
      <c r="I143" s="517" t="s">
        <v>197</v>
      </c>
      <c r="J143" s="492" t="s">
        <v>197</v>
      </c>
      <c r="K143" s="516"/>
      <c r="L143" s="516"/>
      <c r="M143" s="516"/>
      <c r="N143" s="516"/>
      <c r="O143" s="516"/>
      <c r="P143" s="518"/>
      <c r="Q143" s="1180"/>
      <c r="R143" s="1180"/>
      <c r="S143" s="1180"/>
      <c r="T143" s="1181"/>
      <c r="U143" s="1181"/>
      <c r="V143" s="1181"/>
    </row>
    <row r="144" spans="1:22" s="514" customFormat="1" ht="30" customHeight="1">
      <c r="A144" s="1182"/>
      <c r="B144" s="1182"/>
      <c r="C144" s="1179"/>
      <c r="D144" s="1178"/>
      <c r="E144" s="515" t="s">
        <v>197</v>
      </c>
      <c r="F144" s="515" t="s">
        <v>197</v>
      </c>
      <c r="G144" s="516"/>
      <c r="H144" s="516"/>
      <c r="I144" s="517" t="s">
        <v>197</v>
      </c>
      <c r="J144" s="492" t="s">
        <v>197</v>
      </c>
      <c r="K144" s="516"/>
      <c r="L144" s="516"/>
      <c r="M144" s="516"/>
      <c r="N144" s="516"/>
      <c r="O144" s="516"/>
      <c r="P144" s="518"/>
      <c r="Q144" s="1180"/>
      <c r="R144" s="1180"/>
      <c r="S144" s="1180"/>
      <c r="T144" s="1181"/>
      <c r="U144" s="1181"/>
      <c r="V144" s="1181"/>
    </row>
    <row r="145" spans="1:22" s="514" customFormat="1" ht="30" customHeight="1">
      <c r="A145" s="1182"/>
      <c r="B145" s="1182"/>
      <c r="C145" s="1179"/>
      <c r="D145" s="1178"/>
      <c r="E145" s="515" t="s">
        <v>197</v>
      </c>
      <c r="F145" s="515" t="s">
        <v>197</v>
      </c>
      <c r="G145" s="516"/>
      <c r="H145" s="516"/>
      <c r="I145" s="517" t="s">
        <v>197</v>
      </c>
      <c r="J145" s="492" t="s">
        <v>197</v>
      </c>
      <c r="K145" s="516"/>
      <c r="L145" s="516"/>
      <c r="M145" s="516"/>
      <c r="N145" s="516"/>
      <c r="O145" s="516"/>
      <c r="P145" s="518"/>
      <c r="Q145" s="1180"/>
      <c r="R145" s="1180"/>
      <c r="S145" s="1180"/>
      <c r="T145" s="1181"/>
      <c r="U145" s="1181"/>
      <c r="V145" s="1181"/>
    </row>
    <row r="146" spans="1:22" s="514" customFormat="1" ht="30" customHeight="1">
      <c r="A146" s="1182"/>
      <c r="B146" s="1182"/>
      <c r="C146" s="1179"/>
      <c r="D146" s="1178"/>
      <c r="E146" s="515" t="s">
        <v>197</v>
      </c>
      <c r="F146" s="515" t="s">
        <v>197</v>
      </c>
      <c r="G146" s="516"/>
      <c r="H146" s="516"/>
      <c r="I146" s="517" t="s">
        <v>197</v>
      </c>
      <c r="J146" s="492" t="s">
        <v>197</v>
      </c>
      <c r="K146" s="516"/>
      <c r="L146" s="516"/>
      <c r="M146" s="516"/>
      <c r="N146" s="516"/>
      <c r="O146" s="516"/>
      <c r="P146" s="518"/>
      <c r="Q146" s="1180"/>
      <c r="R146" s="1180"/>
      <c r="S146" s="1180"/>
      <c r="T146" s="1181"/>
      <c r="U146" s="1181"/>
      <c r="V146" s="1181"/>
    </row>
    <row r="147" spans="1:22" s="514" customFormat="1" ht="30" customHeight="1">
      <c r="A147" s="1182"/>
      <c r="B147" s="1182"/>
      <c r="C147" s="1179"/>
      <c r="D147" s="1178"/>
      <c r="E147" s="515" t="s">
        <v>197</v>
      </c>
      <c r="F147" s="515" t="s">
        <v>197</v>
      </c>
      <c r="G147" s="516"/>
      <c r="H147" s="516"/>
      <c r="I147" s="517" t="s">
        <v>197</v>
      </c>
      <c r="J147" s="492" t="s">
        <v>197</v>
      </c>
      <c r="K147" s="516"/>
      <c r="L147" s="516"/>
      <c r="M147" s="516"/>
      <c r="N147" s="516"/>
      <c r="O147" s="516"/>
      <c r="P147" s="518"/>
      <c r="Q147" s="1180"/>
      <c r="R147" s="1180"/>
      <c r="S147" s="1180"/>
      <c r="T147" s="1181"/>
      <c r="U147" s="1181"/>
      <c r="V147" s="1181"/>
    </row>
    <row r="148" spans="1:22" s="514" customFormat="1" ht="30" customHeight="1">
      <c r="A148" s="1182"/>
      <c r="B148" s="1182"/>
      <c r="C148" s="1179"/>
      <c r="D148" s="1178"/>
      <c r="E148" s="515" t="s">
        <v>197</v>
      </c>
      <c r="F148" s="515" t="s">
        <v>197</v>
      </c>
      <c r="G148" s="516"/>
      <c r="H148" s="516"/>
      <c r="I148" s="517" t="s">
        <v>197</v>
      </c>
      <c r="J148" s="492" t="s">
        <v>197</v>
      </c>
      <c r="K148" s="516"/>
      <c r="L148" s="516"/>
      <c r="M148" s="516"/>
      <c r="N148" s="516"/>
      <c r="O148" s="516"/>
      <c r="P148" s="518"/>
      <c r="Q148" s="1180"/>
      <c r="R148" s="1180"/>
      <c r="S148" s="1180"/>
      <c r="T148" s="1181"/>
      <c r="U148" s="1181"/>
      <c r="V148" s="1181"/>
    </row>
    <row r="149" spans="1:22" s="514" customFormat="1" ht="30" customHeight="1">
      <c r="A149" s="1182"/>
      <c r="B149" s="1182"/>
      <c r="C149" s="1179"/>
      <c r="D149" s="1178"/>
      <c r="E149" s="515" t="s">
        <v>197</v>
      </c>
      <c r="F149" s="515" t="s">
        <v>197</v>
      </c>
      <c r="G149" s="516"/>
      <c r="H149" s="516"/>
      <c r="I149" s="517" t="s">
        <v>197</v>
      </c>
      <c r="J149" s="492" t="s">
        <v>197</v>
      </c>
      <c r="K149" s="516"/>
      <c r="L149" s="516"/>
      <c r="M149" s="516"/>
      <c r="N149" s="516"/>
      <c r="O149" s="516"/>
      <c r="P149" s="518"/>
      <c r="Q149" s="1180"/>
      <c r="R149" s="1180"/>
      <c r="S149" s="1180"/>
      <c r="T149" s="1181"/>
      <c r="U149" s="1181"/>
      <c r="V149" s="1181"/>
    </row>
    <row r="150" spans="1:22" s="514" customFormat="1" ht="30" customHeight="1">
      <c r="A150" s="1182"/>
      <c r="B150" s="1182"/>
      <c r="C150" s="1179"/>
      <c r="D150" s="1178"/>
      <c r="E150" s="515" t="s">
        <v>197</v>
      </c>
      <c r="F150" s="515" t="s">
        <v>197</v>
      </c>
      <c r="G150" s="516"/>
      <c r="H150" s="516"/>
      <c r="I150" s="517" t="s">
        <v>197</v>
      </c>
      <c r="J150" s="492" t="s">
        <v>197</v>
      </c>
      <c r="K150" s="516"/>
      <c r="L150" s="516"/>
      <c r="M150" s="516"/>
      <c r="N150" s="516"/>
      <c r="O150" s="516"/>
      <c r="P150" s="518"/>
      <c r="Q150" s="1180"/>
      <c r="R150" s="1180"/>
      <c r="S150" s="1180"/>
      <c r="T150" s="1181"/>
      <c r="U150" s="1181"/>
      <c r="V150" s="1181"/>
    </row>
    <row r="151" spans="1:22" s="514" customFormat="1" ht="30" customHeight="1">
      <c r="A151" s="1182"/>
      <c r="B151" s="1182"/>
      <c r="C151" s="1179"/>
      <c r="D151" s="1178"/>
      <c r="E151" s="515" t="s">
        <v>197</v>
      </c>
      <c r="F151" s="515" t="s">
        <v>197</v>
      </c>
      <c r="G151" s="516"/>
      <c r="H151" s="516"/>
      <c r="I151" s="517" t="s">
        <v>197</v>
      </c>
      <c r="J151" s="492" t="s">
        <v>197</v>
      </c>
      <c r="K151" s="516"/>
      <c r="L151" s="516"/>
      <c r="M151" s="516"/>
      <c r="N151" s="516"/>
      <c r="O151" s="516"/>
      <c r="P151" s="518"/>
      <c r="Q151" s="1180"/>
      <c r="R151" s="1180"/>
      <c r="S151" s="1180"/>
      <c r="T151" s="1181"/>
      <c r="U151" s="1181"/>
      <c r="V151" s="1181"/>
    </row>
    <row r="152" spans="1:22" s="514" customFormat="1" ht="30" customHeight="1">
      <c r="A152" s="1182"/>
      <c r="B152" s="1182"/>
      <c r="C152" s="1179"/>
      <c r="D152" s="1178"/>
      <c r="E152" s="515" t="s">
        <v>197</v>
      </c>
      <c r="F152" s="515" t="s">
        <v>197</v>
      </c>
      <c r="G152" s="516"/>
      <c r="H152" s="516"/>
      <c r="I152" s="517" t="s">
        <v>197</v>
      </c>
      <c r="J152" s="492" t="s">
        <v>197</v>
      </c>
      <c r="K152" s="516"/>
      <c r="L152" s="516"/>
      <c r="M152" s="516"/>
      <c r="N152" s="516"/>
      <c r="O152" s="516"/>
      <c r="P152" s="518"/>
      <c r="Q152" s="1180"/>
      <c r="R152" s="1180"/>
      <c r="S152" s="1180"/>
      <c r="T152" s="1181"/>
      <c r="U152" s="1181"/>
      <c r="V152" s="1181"/>
    </row>
    <row r="153" spans="1:22" s="514" customFormat="1" ht="30" customHeight="1">
      <c r="A153" s="1182"/>
      <c r="B153" s="1182"/>
      <c r="C153" s="1179"/>
      <c r="D153" s="1178"/>
      <c r="E153" s="515" t="s">
        <v>197</v>
      </c>
      <c r="F153" s="515" t="s">
        <v>197</v>
      </c>
      <c r="G153" s="516"/>
      <c r="H153" s="516"/>
      <c r="I153" s="517" t="s">
        <v>197</v>
      </c>
      <c r="J153" s="492" t="s">
        <v>197</v>
      </c>
      <c r="K153" s="516"/>
      <c r="L153" s="516"/>
      <c r="M153" s="516"/>
      <c r="N153" s="516"/>
      <c r="O153" s="516"/>
      <c r="P153" s="518"/>
      <c r="Q153" s="1180"/>
      <c r="R153" s="1180"/>
      <c r="S153" s="1180"/>
      <c r="T153" s="1181"/>
      <c r="U153" s="1181"/>
      <c r="V153" s="1181"/>
    </row>
    <row r="154" spans="1:22" s="514" customFormat="1" ht="30" customHeight="1">
      <c r="A154" s="1182"/>
      <c r="B154" s="1182"/>
      <c r="C154" s="1179"/>
      <c r="D154" s="1178"/>
      <c r="E154" s="515" t="s">
        <v>197</v>
      </c>
      <c r="F154" s="515" t="s">
        <v>197</v>
      </c>
      <c r="G154" s="516"/>
      <c r="H154" s="516"/>
      <c r="I154" s="517" t="s">
        <v>197</v>
      </c>
      <c r="J154" s="492" t="s">
        <v>197</v>
      </c>
      <c r="K154" s="516"/>
      <c r="L154" s="516"/>
      <c r="M154" s="516"/>
      <c r="N154" s="516"/>
      <c r="O154" s="516"/>
      <c r="P154" s="518"/>
      <c r="Q154" s="1180"/>
      <c r="R154" s="1180"/>
      <c r="S154" s="1180"/>
      <c r="T154" s="1181"/>
      <c r="U154" s="1181"/>
      <c r="V154" s="1181"/>
    </row>
    <row r="155" spans="1:22" s="514" customFormat="1" ht="30" customHeight="1">
      <c r="A155" s="1182"/>
      <c r="B155" s="1182"/>
      <c r="C155" s="1179"/>
      <c r="D155" s="1178"/>
      <c r="E155" s="515" t="s">
        <v>197</v>
      </c>
      <c r="F155" s="515" t="s">
        <v>197</v>
      </c>
      <c r="G155" s="516"/>
      <c r="H155" s="516"/>
      <c r="I155" s="517" t="s">
        <v>197</v>
      </c>
      <c r="J155" s="492" t="s">
        <v>197</v>
      </c>
      <c r="K155" s="516"/>
      <c r="L155" s="516"/>
      <c r="M155" s="516"/>
      <c r="N155" s="516"/>
      <c r="O155" s="516"/>
      <c r="P155" s="518"/>
      <c r="Q155" s="1180"/>
      <c r="R155" s="1180"/>
      <c r="S155" s="1180"/>
      <c r="T155" s="1181"/>
      <c r="U155" s="1181"/>
      <c r="V155" s="1181"/>
    </row>
    <row r="156" spans="1:22" s="514" customFormat="1" ht="30" customHeight="1">
      <c r="A156" s="1182"/>
      <c r="B156" s="1182"/>
      <c r="C156" s="1179"/>
      <c r="D156" s="1178"/>
      <c r="E156" s="515" t="s">
        <v>197</v>
      </c>
      <c r="F156" s="515" t="s">
        <v>197</v>
      </c>
      <c r="G156" s="516"/>
      <c r="H156" s="516"/>
      <c r="I156" s="517" t="s">
        <v>197</v>
      </c>
      <c r="J156" s="492" t="s">
        <v>197</v>
      </c>
      <c r="K156" s="516"/>
      <c r="L156" s="516"/>
      <c r="M156" s="516"/>
      <c r="N156" s="516"/>
      <c r="O156" s="516"/>
      <c r="P156" s="518"/>
      <c r="Q156" s="1180"/>
      <c r="R156" s="1180"/>
      <c r="S156" s="1180"/>
      <c r="T156" s="1181"/>
      <c r="U156" s="1181"/>
      <c r="V156" s="1181"/>
    </row>
    <row r="157" spans="1:22" s="514" customFormat="1" ht="30" customHeight="1">
      <c r="A157" s="1182"/>
      <c r="B157" s="1182"/>
      <c r="C157" s="1179"/>
      <c r="D157" s="1178"/>
      <c r="E157" s="515" t="s">
        <v>197</v>
      </c>
      <c r="F157" s="515" t="s">
        <v>197</v>
      </c>
      <c r="G157" s="516"/>
      <c r="H157" s="516"/>
      <c r="I157" s="517" t="s">
        <v>197</v>
      </c>
      <c r="J157" s="492" t="s">
        <v>197</v>
      </c>
      <c r="K157" s="516"/>
      <c r="L157" s="516"/>
      <c r="M157" s="516"/>
      <c r="N157" s="516"/>
      <c r="O157" s="516"/>
      <c r="P157" s="518"/>
      <c r="Q157" s="1180"/>
      <c r="R157" s="1180"/>
      <c r="S157" s="1180"/>
      <c r="T157" s="1181"/>
      <c r="U157" s="1181"/>
      <c r="V157" s="1181"/>
    </row>
    <row r="158" spans="1:22" s="514" customFormat="1" ht="30" customHeight="1">
      <c r="A158" s="1182"/>
      <c r="B158" s="1182"/>
      <c r="C158" s="1179"/>
      <c r="D158" s="1178"/>
      <c r="E158" s="515" t="s">
        <v>197</v>
      </c>
      <c r="F158" s="515" t="s">
        <v>197</v>
      </c>
      <c r="G158" s="516"/>
      <c r="H158" s="516"/>
      <c r="I158" s="517" t="s">
        <v>197</v>
      </c>
      <c r="J158" s="492" t="s">
        <v>197</v>
      </c>
      <c r="K158" s="516"/>
      <c r="L158" s="516"/>
      <c r="M158" s="516"/>
      <c r="N158" s="516"/>
      <c r="O158" s="516"/>
      <c r="P158" s="518"/>
      <c r="Q158" s="1180"/>
      <c r="R158" s="1180"/>
      <c r="S158" s="1180"/>
      <c r="T158" s="1181"/>
      <c r="U158" s="1181"/>
      <c r="V158" s="1181"/>
    </row>
    <row r="159" spans="1:22" s="514" customFormat="1" ht="30" customHeight="1">
      <c r="A159" s="1182"/>
      <c r="B159" s="1182"/>
      <c r="C159" s="1179"/>
      <c r="D159" s="1178"/>
      <c r="E159" s="515" t="s">
        <v>197</v>
      </c>
      <c r="F159" s="515" t="s">
        <v>197</v>
      </c>
      <c r="G159" s="516"/>
      <c r="H159" s="516"/>
      <c r="I159" s="517" t="s">
        <v>197</v>
      </c>
      <c r="J159" s="492" t="s">
        <v>197</v>
      </c>
      <c r="K159" s="516"/>
      <c r="L159" s="516"/>
      <c r="M159" s="516"/>
      <c r="N159" s="516"/>
      <c r="O159" s="516"/>
      <c r="P159" s="518"/>
      <c r="Q159" s="1180"/>
      <c r="R159" s="1180"/>
      <c r="S159" s="1180"/>
      <c r="T159" s="1181"/>
      <c r="U159" s="1181"/>
      <c r="V159" s="1181"/>
    </row>
    <row r="160" spans="1:22" s="514" customFormat="1" ht="30" customHeight="1">
      <c r="A160" s="1182"/>
      <c r="B160" s="1182"/>
      <c r="C160" s="1179"/>
      <c r="D160" s="1178"/>
      <c r="E160" s="515" t="s">
        <v>197</v>
      </c>
      <c r="F160" s="515" t="s">
        <v>197</v>
      </c>
      <c r="G160" s="516"/>
      <c r="H160" s="516"/>
      <c r="I160" s="517" t="s">
        <v>197</v>
      </c>
      <c r="J160" s="492" t="s">
        <v>197</v>
      </c>
      <c r="K160" s="516"/>
      <c r="L160" s="516"/>
      <c r="M160" s="516"/>
      <c r="N160" s="516"/>
      <c r="O160" s="516"/>
      <c r="P160" s="518"/>
      <c r="Q160" s="1180"/>
      <c r="R160" s="1180"/>
      <c r="S160" s="1180"/>
      <c r="T160" s="1181"/>
      <c r="U160" s="1181"/>
      <c r="V160" s="1181"/>
    </row>
    <row r="161" spans="1:22" s="514" customFormat="1" ht="30" customHeight="1">
      <c r="A161" s="1182"/>
      <c r="B161" s="1182"/>
      <c r="C161" s="1179"/>
      <c r="D161" s="1178"/>
      <c r="E161" s="515" t="s">
        <v>197</v>
      </c>
      <c r="F161" s="515" t="s">
        <v>197</v>
      </c>
      <c r="G161" s="516"/>
      <c r="H161" s="516"/>
      <c r="I161" s="517" t="s">
        <v>197</v>
      </c>
      <c r="J161" s="492" t="s">
        <v>197</v>
      </c>
      <c r="K161" s="516"/>
      <c r="L161" s="516"/>
      <c r="M161" s="516"/>
      <c r="N161" s="516"/>
      <c r="O161" s="516"/>
      <c r="P161" s="518"/>
      <c r="Q161" s="1180"/>
      <c r="R161" s="1180"/>
      <c r="S161" s="1180"/>
      <c r="T161" s="1181"/>
      <c r="U161" s="1181"/>
      <c r="V161" s="1181"/>
    </row>
    <row r="162" spans="1:22" s="514" customFormat="1" ht="30" customHeight="1">
      <c r="A162" s="1182"/>
      <c r="B162" s="1182"/>
      <c r="C162" s="1179"/>
      <c r="D162" s="1178"/>
      <c r="E162" s="515" t="s">
        <v>197</v>
      </c>
      <c r="F162" s="515" t="s">
        <v>197</v>
      </c>
      <c r="G162" s="516"/>
      <c r="H162" s="516"/>
      <c r="I162" s="517" t="s">
        <v>197</v>
      </c>
      <c r="J162" s="492" t="s">
        <v>197</v>
      </c>
      <c r="K162" s="516"/>
      <c r="L162" s="516"/>
      <c r="M162" s="516"/>
      <c r="N162" s="516"/>
      <c r="O162" s="516"/>
      <c r="P162" s="518"/>
      <c r="Q162" s="1180"/>
      <c r="R162" s="1180"/>
      <c r="S162" s="1180"/>
      <c r="T162" s="1181"/>
      <c r="U162" s="1181"/>
      <c r="V162" s="1181"/>
    </row>
    <row r="163" spans="1:22" s="514" customFormat="1" ht="30" customHeight="1">
      <c r="A163" s="1182"/>
      <c r="B163" s="1182"/>
      <c r="C163" s="1179"/>
      <c r="D163" s="1178"/>
      <c r="E163" s="515" t="s">
        <v>197</v>
      </c>
      <c r="F163" s="515" t="s">
        <v>197</v>
      </c>
      <c r="G163" s="516"/>
      <c r="H163" s="516"/>
      <c r="I163" s="517" t="s">
        <v>197</v>
      </c>
      <c r="J163" s="492" t="s">
        <v>197</v>
      </c>
      <c r="K163" s="516"/>
      <c r="L163" s="516"/>
      <c r="M163" s="516"/>
      <c r="N163" s="516"/>
      <c r="O163" s="516"/>
      <c r="P163" s="518"/>
      <c r="Q163" s="1180"/>
      <c r="R163" s="1180"/>
      <c r="S163" s="1180"/>
      <c r="T163" s="1181"/>
      <c r="U163" s="1181"/>
      <c r="V163" s="1181"/>
    </row>
    <row r="164" spans="1:22" s="514" customFormat="1" ht="30" customHeight="1">
      <c r="A164" s="1182"/>
      <c r="B164" s="1182"/>
      <c r="C164" s="1179"/>
      <c r="D164" s="1178"/>
      <c r="E164" s="515" t="s">
        <v>197</v>
      </c>
      <c r="F164" s="515" t="s">
        <v>197</v>
      </c>
      <c r="G164" s="516"/>
      <c r="H164" s="516"/>
      <c r="I164" s="517" t="s">
        <v>197</v>
      </c>
      <c r="J164" s="492" t="s">
        <v>197</v>
      </c>
      <c r="K164" s="516"/>
      <c r="L164" s="516"/>
      <c r="M164" s="516"/>
      <c r="N164" s="516"/>
      <c r="O164" s="516"/>
      <c r="P164" s="518"/>
      <c r="Q164" s="1180"/>
      <c r="R164" s="1180"/>
      <c r="S164" s="1180"/>
      <c r="T164" s="1181"/>
      <c r="U164" s="1181"/>
      <c r="V164" s="1181"/>
    </row>
    <row r="165" spans="1:22" s="514" customFormat="1" ht="30" customHeight="1">
      <c r="A165" s="1182"/>
      <c r="B165" s="1182"/>
      <c r="C165" s="1179"/>
      <c r="D165" s="1178"/>
      <c r="E165" s="515" t="s">
        <v>197</v>
      </c>
      <c r="F165" s="515" t="s">
        <v>197</v>
      </c>
      <c r="G165" s="516"/>
      <c r="H165" s="516"/>
      <c r="I165" s="517" t="s">
        <v>197</v>
      </c>
      <c r="J165" s="492" t="s">
        <v>197</v>
      </c>
      <c r="K165" s="516"/>
      <c r="L165" s="516"/>
      <c r="M165" s="516"/>
      <c r="N165" s="516"/>
      <c r="O165" s="516"/>
      <c r="P165" s="518"/>
      <c r="Q165" s="1180"/>
      <c r="R165" s="1180"/>
      <c r="S165" s="1180"/>
      <c r="T165" s="1181"/>
      <c r="U165" s="1181"/>
      <c r="V165" s="1181"/>
    </row>
    <row r="166" spans="1:22" s="514" customFormat="1" ht="30" customHeight="1">
      <c r="A166" s="1182"/>
      <c r="B166" s="1182"/>
      <c r="C166" s="1179"/>
      <c r="D166" s="1178"/>
      <c r="E166" s="515" t="s">
        <v>197</v>
      </c>
      <c r="F166" s="515" t="s">
        <v>197</v>
      </c>
      <c r="G166" s="516"/>
      <c r="H166" s="516"/>
      <c r="I166" s="517" t="s">
        <v>197</v>
      </c>
      <c r="J166" s="492" t="s">
        <v>197</v>
      </c>
      <c r="K166" s="516"/>
      <c r="L166" s="516"/>
      <c r="M166" s="516"/>
      <c r="N166" s="516"/>
      <c r="O166" s="516"/>
      <c r="P166" s="518"/>
      <c r="Q166" s="1180"/>
      <c r="R166" s="1180"/>
      <c r="S166" s="1180"/>
      <c r="T166" s="1181"/>
      <c r="U166" s="1181"/>
      <c r="V166" s="1181"/>
    </row>
    <row r="167" spans="1:22" s="514" customFormat="1" ht="30" customHeight="1">
      <c r="A167" s="1182"/>
      <c r="B167" s="1182"/>
      <c r="C167" s="1179"/>
      <c r="D167" s="1178"/>
      <c r="E167" s="515" t="s">
        <v>197</v>
      </c>
      <c r="F167" s="515" t="s">
        <v>197</v>
      </c>
      <c r="G167" s="516"/>
      <c r="H167" s="516"/>
      <c r="I167" s="517" t="s">
        <v>197</v>
      </c>
      <c r="J167" s="492" t="s">
        <v>197</v>
      </c>
      <c r="K167" s="516"/>
      <c r="L167" s="516"/>
      <c r="M167" s="516"/>
      <c r="N167" s="516"/>
      <c r="O167" s="516"/>
      <c r="P167" s="518"/>
      <c r="Q167" s="1180"/>
      <c r="R167" s="1180"/>
      <c r="S167" s="1180"/>
      <c r="T167" s="1181"/>
      <c r="U167" s="1181"/>
      <c r="V167" s="1181"/>
    </row>
    <row r="168" spans="1:22" s="514" customFormat="1" ht="30" customHeight="1">
      <c r="A168" s="1182"/>
      <c r="B168" s="1182"/>
      <c r="C168" s="1179"/>
      <c r="D168" s="1178"/>
      <c r="E168" s="515" t="s">
        <v>197</v>
      </c>
      <c r="F168" s="515" t="s">
        <v>197</v>
      </c>
      <c r="G168" s="516"/>
      <c r="H168" s="516"/>
      <c r="I168" s="517" t="s">
        <v>197</v>
      </c>
      <c r="J168" s="492" t="s">
        <v>197</v>
      </c>
      <c r="K168" s="516"/>
      <c r="L168" s="516"/>
      <c r="M168" s="516"/>
      <c r="N168" s="516"/>
      <c r="O168" s="516"/>
      <c r="P168" s="518"/>
      <c r="Q168" s="1180"/>
      <c r="R168" s="1180"/>
      <c r="S168" s="1180"/>
      <c r="T168" s="1181"/>
      <c r="U168" s="1181"/>
      <c r="V168" s="1181"/>
    </row>
    <row r="169" spans="1:22" s="514" customFormat="1" ht="30" customHeight="1">
      <c r="A169" s="1182"/>
      <c r="B169" s="1182"/>
      <c r="C169" s="1179"/>
      <c r="D169" s="1178"/>
      <c r="E169" s="515" t="s">
        <v>197</v>
      </c>
      <c r="F169" s="515" t="s">
        <v>197</v>
      </c>
      <c r="G169" s="516"/>
      <c r="H169" s="516"/>
      <c r="I169" s="517" t="s">
        <v>197</v>
      </c>
      <c r="J169" s="492" t="s">
        <v>197</v>
      </c>
      <c r="K169" s="516"/>
      <c r="L169" s="516"/>
      <c r="M169" s="516"/>
      <c r="N169" s="516"/>
      <c r="O169" s="516"/>
      <c r="P169" s="518"/>
      <c r="Q169" s="1180"/>
      <c r="R169" s="1180"/>
      <c r="S169" s="1180"/>
      <c r="T169" s="1181"/>
      <c r="U169" s="1181"/>
      <c r="V169" s="1181"/>
    </row>
    <row r="170" spans="1:22" s="514" customFormat="1" ht="30" customHeight="1">
      <c r="A170" s="1182"/>
      <c r="B170" s="1182"/>
      <c r="C170" s="1179"/>
      <c r="D170" s="1178"/>
      <c r="E170" s="515" t="s">
        <v>197</v>
      </c>
      <c r="F170" s="515" t="s">
        <v>197</v>
      </c>
      <c r="G170" s="516"/>
      <c r="H170" s="516"/>
      <c r="I170" s="517" t="s">
        <v>197</v>
      </c>
      <c r="J170" s="492" t="s">
        <v>197</v>
      </c>
      <c r="K170" s="516"/>
      <c r="L170" s="516"/>
      <c r="M170" s="516"/>
      <c r="N170" s="516"/>
      <c r="O170" s="516"/>
      <c r="P170" s="518"/>
      <c r="Q170" s="1180"/>
      <c r="R170" s="1180"/>
      <c r="S170" s="1180"/>
      <c r="T170" s="1181"/>
      <c r="U170" s="1181"/>
      <c r="V170" s="1181"/>
    </row>
    <row r="171" spans="1:22" s="514" customFormat="1" ht="30" customHeight="1">
      <c r="A171" s="1182"/>
      <c r="B171" s="1182"/>
      <c r="C171" s="1179"/>
      <c r="D171" s="1178"/>
      <c r="E171" s="515" t="s">
        <v>197</v>
      </c>
      <c r="F171" s="515" t="s">
        <v>197</v>
      </c>
      <c r="G171" s="516"/>
      <c r="H171" s="516"/>
      <c r="I171" s="517" t="s">
        <v>197</v>
      </c>
      <c r="J171" s="492" t="s">
        <v>197</v>
      </c>
      <c r="K171" s="516"/>
      <c r="L171" s="516"/>
      <c r="M171" s="516"/>
      <c r="N171" s="516"/>
      <c r="O171" s="516"/>
      <c r="P171" s="518"/>
      <c r="Q171" s="1180"/>
      <c r="R171" s="1180"/>
      <c r="S171" s="1180"/>
      <c r="T171" s="1181"/>
      <c r="U171" s="1181"/>
      <c r="V171" s="1181"/>
    </row>
    <row r="172" spans="1:22" s="514" customFormat="1" ht="30" customHeight="1">
      <c r="A172" s="1182"/>
      <c r="B172" s="1182"/>
      <c r="C172" s="1179"/>
      <c r="D172" s="1178"/>
      <c r="E172" s="515" t="s">
        <v>197</v>
      </c>
      <c r="F172" s="515" t="s">
        <v>197</v>
      </c>
      <c r="G172" s="516"/>
      <c r="H172" s="516"/>
      <c r="I172" s="517" t="s">
        <v>197</v>
      </c>
      <c r="J172" s="492" t="s">
        <v>197</v>
      </c>
      <c r="K172" s="516"/>
      <c r="L172" s="516"/>
      <c r="M172" s="516"/>
      <c r="N172" s="516"/>
      <c r="O172" s="516"/>
      <c r="P172" s="518"/>
      <c r="Q172" s="1180"/>
      <c r="R172" s="1180"/>
      <c r="S172" s="1180"/>
      <c r="T172" s="1181"/>
      <c r="U172" s="1181"/>
      <c r="V172" s="1181"/>
    </row>
    <row r="173" spans="1:22" s="514" customFormat="1" ht="30" customHeight="1">
      <c r="A173" s="1182"/>
      <c r="B173" s="1182"/>
      <c r="C173" s="1179"/>
      <c r="D173" s="1178"/>
      <c r="E173" s="515" t="s">
        <v>197</v>
      </c>
      <c r="F173" s="515" t="s">
        <v>197</v>
      </c>
      <c r="G173" s="516"/>
      <c r="H173" s="516"/>
      <c r="I173" s="517" t="s">
        <v>197</v>
      </c>
      <c r="J173" s="492" t="s">
        <v>197</v>
      </c>
      <c r="K173" s="516"/>
      <c r="L173" s="516"/>
      <c r="M173" s="516"/>
      <c r="N173" s="516"/>
      <c r="O173" s="516"/>
      <c r="P173" s="518"/>
      <c r="Q173" s="1180"/>
      <c r="R173" s="1180"/>
      <c r="S173" s="1180"/>
      <c r="T173" s="1181"/>
      <c r="U173" s="1181"/>
      <c r="V173" s="1181"/>
    </row>
    <row r="174" spans="1:22" s="514" customFormat="1" ht="30" customHeight="1">
      <c r="A174" s="1182"/>
      <c r="B174" s="1182"/>
      <c r="C174" s="1179"/>
      <c r="D174" s="1178"/>
      <c r="E174" s="515" t="s">
        <v>197</v>
      </c>
      <c r="F174" s="515" t="s">
        <v>197</v>
      </c>
      <c r="G174" s="516"/>
      <c r="H174" s="516"/>
      <c r="I174" s="517" t="s">
        <v>197</v>
      </c>
      <c r="J174" s="492" t="s">
        <v>197</v>
      </c>
      <c r="K174" s="516"/>
      <c r="L174" s="516"/>
      <c r="M174" s="516"/>
      <c r="N174" s="516"/>
      <c r="O174" s="516"/>
      <c r="P174" s="518"/>
      <c r="Q174" s="1180"/>
      <c r="R174" s="1180"/>
      <c r="S174" s="1180"/>
      <c r="T174" s="1181"/>
      <c r="U174" s="1181"/>
      <c r="V174" s="1181"/>
    </row>
    <row r="175" spans="1:22" s="514" customFormat="1" ht="30" customHeight="1">
      <c r="A175" s="1182"/>
      <c r="B175" s="1182"/>
      <c r="C175" s="1179"/>
      <c r="D175" s="1178"/>
      <c r="E175" s="515" t="s">
        <v>197</v>
      </c>
      <c r="F175" s="515" t="s">
        <v>197</v>
      </c>
      <c r="G175" s="516"/>
      <c r="H175" s="516"/>
      <c r="I175" s="517" t="s">
        <v>197</v>
      </c>
      <c r="J175" s="492" t="s">
        <v>197</v>
      </c>
      <c r="K175" s="516"/>
      <c r="L175" s="516"/>
      <c r="M175" s="516"/>
      <c r="N175" s="516"/>
      <c r="O175" s="516"/>
      <c r="P175" s="518"/>
      <c r="Q175" s="1180"/>
      <c r="R175" s="1180"/>
      <c r="S175" s="1180"/>
      <c r="T175" s="1181"/>
      <c r="U175" s="1181"/>
      <c r="V175" s="1181"/>
    </row>
    <row r="176" spans="1:22" s="514" customFormat="1" ht="30" customHeight="1">
      <c r="A176" s="1182"/>
      <c r="B176" s="1182"/>
      <c r="C176" s="1179"/>
      <c r="D176" s="1178"/>
      <c r="E176" s="515" t="s">
        <v>197</v>
      </c>
      <c r="F176" s="515" t="s">
        <v>197</v>
      </c>
      <c r="G176" s="516"/>
      <c r="H176" s="516"/>
      <c r="I176" s="517" t="s">
        <v>197</v>
      </c>
      <c r="J176" s="492" t="s">
        <v>197</v>
      </c>
      <c r="K176" s="516"/>
      <c r="L176" s="516"/>
      <c r="M176" s="516"/>
      <c r="N176" s="516"/>
      <c r="O176" s="516"/>
      <c r="P176" s="518"/>
      <c r="Q176" s="1180"/>
      <c r="R176" s="1180"/>
      <c r="S176" s="1180"/>
      <c r="T176" s="1181"/>
      <c r="U176" s="1181"/>
      <c r="V176" s="1181"/>
    </row>
    <row r="177" spans="1:22" s="514" customFormat="1" ht="30" customHeight="1">
      <c r="A177" s="1182"/>
      <c r="B177" s="1182"/>
      <c r="C177" s="1179"/>
      <c r="D177" s="1178"/>
      <c r="E177" s="515" t="s">
        <v>197</v>
      </c>
      <c r="F177" s="515" t="s">
        <v>197</v>
      </c>
      <c r="G177" s="516"/>
      <c r="H177" s="516"/>
      <c r="I177" s="517" t="s">
        <v>197</v>
      </c>
      <c r="J177" s="492" t="s">
        <v>197</v>
      </c>
      <c r="K177" s="516"/>
      <c r="L177" s="516"/>
      <c r="M177" s="516"/>
      <c r="N177" s="516"/>
      <c r="O177" s="516"/>
      <c r="P177" s="518"/>
      <c r="Q177" s="1180"/>
      <c r="R177" s="1180"/>
      <c r="S177" s="1180"/>
      <c r="T177" s="1181"/>
      <c r="U177" s="1181"/>
      <c r="V177" s="1181"/>
    </row>
    <row r="178" spans="1:22" s="514" customFormat="1" ht="30" customHeight="1">
      <c r="A178" s="1182"/>
      <c r="B178" s="1182"/>
      <c r="C178" s="1179"/>
      <c r="D178" s="1178"/>
      <c r="E178" s="515" t="s">
        <v>197</v>
      </c>
      <c r="F178" s="515" t="s">
        <v>197</v>
      </c>
      <c r="G178" s="516"/>
      <c r="H178" s="516"/>
      <c r="I178" s="517" t="s">
        <v>197</v>
      </c>
      <c r="J178" s="492" t="s">
        <v>197</v>
      </c>
      <c r="K178" s="516"/>
      <c r="L178" s="516"/>
      <c r="M178" s="516"/>
      <c r="N178" s="516"/>
      <c r="O178" s="516"/>
      <c r="P178" s="518"/>
      <c r="Q178" s="1180"/>
      <c r="R178" s="1180"/>
      <c r="S178" s="1180"/>
      <c r="T178" s="1181"/>
      <c r="U178" s="1181"/>
      <c r="V178" s="1181"/>
    </row>
    <row r="179" spans="1:22" s="514" customFormat="1" ht="30" customHeight="1">
      <c r="A179" s="1182"/>
      <c r="B179" s="1182"/>
      <c r="C179" s="1179"/>
      <c r="D179" s="1178"/>
      <c r="E179" s="515" t="s">
        <v>197</v>
      </c>
      <c r="F179" s="515" t="s">
        <v>197</v>
      </c>
      <c r="G179" s="516"/>
      <c r="H179" s="516"/>
      <c r="I179" s="517" t="s">
        <v>197</v>
      </c>
      <c r="J179" s="492" t="s">
        <v>197</v>
      </c>
      <c r="K179" s="516"/>
      <c r="L179" s="516"/>
      <c r="M179" s="516"/>
      <c r="N179" s="516"/>
      <c r="O179" s="516"/>
      <c r="P179" s="518"/>
      <c r="Q179" s="1180"/>
      <c r="R179" s="1180"/>
      <c r="S179" s="1180"/>
      <c r="T179" s="1181"/>
      <c r="U179" s="1181"/>
      <c r="V179" s="1181"/>
    </row>
    <row r="180" spans="1:22" s="514" customFormat="1" ht="30" customHeight="1">
      <c r="A180" s="1182"/>
      <c r="B180" s="1182"/>
      <c r="C180" s="1179"/>
      <c r="D180" s="1178"/>
      <c r="E180" s="515" t="s">
        <v>197</v>
      </c>
      <c r="F180" s="515" t="s">
        <v>197</v>
      </c>
      <c r="G180" s="516"/>
      <c r="H180" s="516"/>
      <c r="I180" s="517" t="s">
        <v>197</v>
      </c>
      <c r="J180" s="492" t="s">
        <v>197</v>
      </c>
      <c r="K180" s="516"/>
      <c r="L180" s="516"/>
      <c r="M180" s="516"/>
      <c r="N180" s="516"/>
      <c r="O180" s="516"/>
      <c r="P180" s="518"/>
      <c r="Q180" s="1180"/>
      <c r="R180" s="1180"/>
      <c r="S180" s="1180"/>
      <c r="T180" s="1181"/>
      <c r="U180" s="1181"/>
      <c r="V180" s="1181"/>
    </row>
    <row r="181" spans="1:22" s="514" customFormat="1" ht="30" customHeight="1">
      <c r="A181" s="1182"/>
      <c r="B181" s="1182"/>
      <c r="C181" s="1179"/>
      <c r="D181" s="1178"/>
      <c r="E181" s="515" t="s">
        <v>197</v>
      </c>
      <c r="F181" s="515" t="s">
        <v>197</v>
      </c>
      <c r="G181" s="516"/>
      <c r="H181" s="516"/>
      <c r="I181" s="517" t="s">
        <v>197</v>
      </c>
      <c r="J181" s="492" t="s">
        <v>197</v>
      </c>
      <c r="K181" s="516"/>
      <c r="L181" s="516"/>
      <c r="M181" s="516"/>
      <c r="N181" s="516"/>
      <c r="O181" s="516"/>
      <c r="P181" s="518"/>
      <c r="Q181" s="1180"/>
      <c r="R181" s="1180"/>
      <c r="S181" s="1180"/>
      <c r="T181" s="1181"/>
      <c r="U181" s="1181"/>
      <c r="V181" s="1181"/>
    </row>
    <row r="182" spans="1:22" s="514" customFormat="1" ht="30" customHeight="1">
      <c r="A182" s="1182"/>
      <c r="B182" s="1182"/>
      <c r="C182" s="1179"/>
      <c r="D182" s="1178"/>
      <c r="E182" s="515" t="s">
        <v>197</v>
      </c>
      <c r="F182" s="515" t="s">
        <v>197</v>
      </c>
      <c r="G182" s="516"/>
      <c r="H182" s="516"/>
      <c r="I182" s="517" t="s">
        <v>197</v>
      </c>
      <c r="J182" s="492" t="s">
        <v>197</v>
      </c>
      <c r="K182" s="516"/>
      <c r="L182" s="516"/>
      <c r="M182" s="516"/>
      <c r="N182" s="516"/>
      <c r="O182" s="516"/>
      <c r="P182" s="518"/>
      <c r="Q182" s="1180"/>
      <c r="R182" s="1180"/>
      <c r="S182" s="1180"/>
      <c r="T182" s="1181"/>
      <c r="U182" s="1181"/>
      <c r="V182" s="1181"/>
    </row>
    <row r="183" spans="1:22" s="514" customFormat="1" ht="30" customHeight="1">
      <c r="A183" s="1182"/>
      <c r="B183" s="1182"/>
      <c r="C183" s="1179"/>
      <c r="D183" s="1178"/>
      <c r="E183" s="515" t="s">
        <v>197</v>
      </c>
      <c r="F183" s="515" t="s">
        <v>197</v>
      </c>
      <c r="G183" s="516"/>
      <c r="H183" s="516"/>
      <c r="I183" s="517" t="s">
        <v>197</v>
      </c>
      <c r="J183" s="492" t="s">
        <v>197</v>
      </c>
      <c r="K183" s="516"/>
      <c r="L183" s="516"/>
      <c r="M183" s="516"/>
      <c r="N183" s="516"/>
      <c r="O183" s="516"/>
      <c r="P183" s="518"/>
      <c r="Q183" s="1180"/>
      <c r="R183" s="1180"/>
      <c r="S183" s="1180"/>
      <c r="T183" s="1181"/>
      <c r="U183" s="1181"/>
      <c r="V183" s="1181"/>
    </row>
    <row r="184" spans="1:22" s="514" customFormat="1" ht="30" customHeight="1">
      <c r="A184" s="1182"/>
      <c r="B184" s="1182"/>
      <c r="C184" s="1179"/>
      <c r="D184" s="1178"/>
      <c r="E184" s="515" t="s">
        <v>197</v>
      </c>
      <c r="F184" s="515" t="s">
        <v>197</v>
      </c>
      <c r="G184" s="516"/>
      <c r="H184" s="516"/>
      <c r="I184" s="517" t="s">
        <v>197</v>
      </c>
      <c r="J184" s="492" t="s">
        <v>197</v>
      </c>
      <c r="K184" s="516"/>
      <c r="L184" s="516"/>
      <c r="M184" s="516"/>
      <c r="N184" s="516"/>
      <c r="O184" s="516"/>
      <c r="P184" s="518"/>
      <c r="Q184" s="1180"/>
      <c r="R184" s="1180"/>
      <c r="S184" s="1180"/>
      <c r="T184" s="1181"/>
      <c r="U184" s="1181"/>
      <c r="V184" s="1181"/>
    </row>
    <row r="185" spans="1:22" s="514" customFormat="1" ht="30" customHeight="1">
      <c r="A185" s="1182"/>
      <c r="B185" s="1182"/>
      <c r="C185" s="1179"/>
      <c r="D185" s="1178"/>
      <c r="E185" s="515" t="s">
        <v>197</v>
      </c>
      <c r="F185" s="515" t="s">
        <v>197</v>
      </c>
      <c r="G185" s="516"/>
      <c r="H185" s="516"/>
      <c r="I185" s="517" t="s">
        <v>197</v>
      </c>
      <c r="J185" s="492" t="s">
        <v>197</v>
      </c>
      <c r="K185" s="516"/>
      <c r="L185" s="516"/>
      <c r="M185" s="516"/>
      <c r="N185" s="516"/>
      <c r="O185" s="516"/>
      <c r="P185" s="518"/>
      <c r="Q185" s="1180"/>
      <c r="R185" s="1180"/>
      <c r="S185" s="1180"/>
      <c r="T185" s="1181"/>
      <c r="U185" s="1181"/>
      <c r="V185" s="1181"/>
    </row>
    <row r="186" spans="1:22" s="514" customFormat="1" ht="30" customHeight="1">
      <c r="A186" s="1182"/>
      <c r="B186" s="1182"/>
      <c r="C186" s="1179"/>
      <c r="D186" s="1178"/>
      <c r="E186" s="515" t="s">
        <v>197</v>
      </c>
      <c r="F186" s="515" t="s">
        <v>197</v>
      </c>
      <c r="G186" s="516"/>
      <c r="H186" s="516"/>
      <c r="I186" s="517" t="s">
        <v>197</v>
      </c>
      <c r="J186" s="492" t="s">
        <v>197</v>
      </c>
      <c r="K186" s="516"/>
      <c r="L186" s="516"/>
      <c r="M186" s="516"/>
      <c r="N186" s="516"/>
      <c r="O186" s="516"/>
      <c r="P186" s="518"/>
      <c r="Q186" s="1180"/>
      <c r="R186" s="1180"/>
      <c r="S186" s="1180"/>
      <c r="T186" s="1181"/>
      <c r="U186" s="1181"/>
      <c r="V186" s="1181"/>
    </row>
    <row r="187" spans="1:22" s="514" customFormat="1" ht="30" customHeight="1">
      <c r="A187" s="1182"/>
      <c r="B187" s="1182"/>
      <c r="C187" s="1179"/>
      <c r="D187" s="1178"/>
      <c r="E187" s="515" t="s">
        <v>197</v>
      </c>
      <c r="F187" s="515" t="s">
        <v>197</v>
      </c>
      <c r="G187" s="516"/>
      <c r="H187" s="516"/>
      <c r="I187" s="517" t="s">
        <v>197</v>
      </c>
      <c r="J187" s="492" t="s">
        <v>197</v>
      </c>
      <c r="K187" s="516"/>
      <c r="L187" s="516"/>
      <c r="M187" s="516"/>
      <c r="N187" s="516"/>
      <c r="O187" s="516"/>
      <c r="P187" s="518"/>
      <c r="Q187" s="1180"/>
      <c r="R187" s="1180"/>
      <c r="S187" s="1180"/>
      <c r="T187" s="1181"/>
      <c r="U187" s="1181"/>
      <c r="V187" s="1181"/>
    </row>
    <row r="188" spans="1:22" s="514" customFormat="1" ht="30" customHeight="1">
      <c r="A188" s="1182"/>
      <c r="B188" s="1182"/>
      <c r="C188" s="1179"/>
      <c r="D188" s="1178"/>
      <c r="E188" s="515" t="s">
        <v>197</v>
      </c>
      <c r="F188" s="515" t="s">
        <v>197</v>
      </c>
      <c r="G188" s="516"/>
      <c r="H188" s="516"/>
      <c r="I188" s="517" t="s">
        <v>197</v>
      </c>
      <c r="J188" s="492" t="s">
        <v>197</v>
      </c>
      <c r="K188" s="516"/>
      <c r="L188" s="516"/>
      <c r="M188" s="516"/>
      <c r="N188" s="516"/>
      <c r="O188" s="516"/>
      <c r="P188" s="518"/>
      <c r="Q188" s="1180"/>
      <c r="R188" s="1180"/>
      <c r="S188" s="1180"/>
      <c r="T188" s="1181"/>
      <c r="U188" s="1181"/>
      <c r="V188" s="1181"/>
    </row>
    <row r="189" spans="1:22" s="514" customFormat="1" ht="30" customHeight="1">
      <c r="A189" s="1182"/>
      <c r="B189" s="1182"/>
      <c r="C189" s="1179"/>
      <c r="D189" s="1178"/>
      <c r="E189" s="515" t="s">
        <v>197</v>
      </c>
      <c r="F189" s="515" t="s">
        <v>197</v>
      </c>
      <c r="G189" s="516"/>
      <c r="H189" s="516"/>
      <c r="I189" s="517" t="s">
        <v>197</v>
      </c>
      <c r="J189" s="492" t="s">
        <v>197</v>
      </c>
      <c r="K189" s="516"/>
      <c r="L189" s="516"/>
      <c r="M189" s="516"/>
      <c r="N189" s="516"/>
      <c r="O189" s="516"/>
      <c r="P189" s="518"/>
      <c r="Q189" s="1180"/>
      <c r="R189" s="1180"/>
      <c r="S189" s="1180"/>
      <c r="T189" s="1181"/>
      <c r="U189" s="1181"/>
      <c r="V189" s="1181"/>
    </row>
    <row r="190" spans="1:22" s="514" customFormat="1" ht="30" customHeight="1">
      <c r="A190" s="1182"/>
      <c r="B190" s="1182"/>
      <c r="C190" s="1179"/>
      <c r="D190" s="1178"/>
      <c r="E190" s="515" t="s">
        <v>197</v>
      </c>
      <c r="F190" s="515" t="s">
        <v>197</v>
      </c>
      <c r="G190" s="516"/>
      <c r="H190" s="516"/>
      <c r="I190" s="517" t="s">
        <v>197</v>
      </c>
      <c r="J190" s="492" t="s">
        <v>197</v>
      </c>
      <c r="K190" s="516"/>
      <c r="L190" s="516"/>
      <c r="M190" s="516"/>
      <c r="N190" s="516"/>
      <c r="O190" s="516"/>
      <c r="P190" s="518"/>
      <c r="Q190" s="1180"/>
      <c r="R190" s="1180"/>
      <c r="S190" s="1180"/>
      <c r="T190" s="1181"/>
      <c r="U190" s="1181"/>
      <c r="V190" s="1181"/>
    </row>
    <row r="191" spans="1:22" s="514" customFormat="1" ht="30" customHeight="1">
      <c r="A191" s="1182"/>
      <c r="B191" s="1182"/>
      <c r="C191" s="1179"/>
      <c r="D191" s="1178"/>
      <c r="E191" s="515" t="s">
        <v>197</v>
      </c>
      <c r="F191" s="515" t="s">
        <v>197</v>
      </c>
      <c r="G191" s="516"/>
      <c r="H191" s="516"/>
      <c r="I191" s="517" t="s">
        <v>197</v>
      </c>
      <c r="J191" s="492" t="s">
        <v>197</v>
      </c>
      <c r="K191" s="516"/>
      <c r="L191" s="516"/>
      <c r="M191" s="516"/>
      <c r="N191" s="516"/>
      <c r="O191" s="516"/>
      <c r="P191" s="518"/>
      <c r="Q191" s="1180"/>
      <c r="R191" s="1180"/>
      <c r="S191" s="1180"/>
      <c r="T191" s="1181"/>
      <c r="U191" s="1181"/>
      <c r="V191" s="1181"/>
    </row>
    <row r="192" spans="1:22" s="514" customFormat="1" ht="30" customHeight="1">
      <c r="A192" s="1182"/>
      <c r="B192" s="1182"/>
      <c r="C192" s="1179"/>
      <c r="D192" s="1178"/>
      <c r="E192" s="515" t="s">
        <v>197</v>
      </c>
      <c r="F192" s="515" t="s">
        <v>197</v>
      </c>
      <c r="G192" s="516"/>
      <c r="H192" s="516"/>
      <c r="I192" s="517" t="s">
        <v>197</v>
      </c>
      <c r="J192" s="492" t="s">
        <v>197</v>
      </c>
      <c r="K192" s="516"/>
      <c r="L192" s="516"/>
      <c r="M192" s="516"/>
      <c r="N192" s="516"/>
      <c r="O192" s="516"/>
      <c r="P192" s="518"/>
      <c r="Q192" s="1180"/>
      <c r="R192" s="1180"/>
      <c r="S192" s="1180"/>
      <c r="T192" s="1181"/>
      <c r="U192" s="1181"/>
      <c r="V192" s="1181"/>
    </row>
    <row r="193" spans="1:22" s="514" customFormat="1" ht="30" customHeight="1">
      <c r="A193" s="1182"/>
      <c r="B193" s="1182"/>
      <c r="C193" s="1179"/>
      <c r="D193" s="1178"/>
      <c r="E193" s="515" t="s">
        <v>197</v>
      </c>
      <c r="F193" s="515" t="s">
        <v>197</v>
      </c>
      <c r="G193" s="516"/>
      <c r="H193" s="516"/>
      <c r="I193" s="517" t="s">
        <v>197</v>
      </c>
      <c r="J193" s="492" t="s">
        <v>197</v>
      </c>
      <c r="K193" s="516"/>
      <c r="L193" s="516"/>
      <c r="M193" s="516"/>
      <c r="N193" s="516"/>
      <c r="O193" s="516"/>
      <c r="P193" s="518"/>
      <c r="Q193" s="1180"/>
      <c r="R193" s="1180"/>
      <c r="S193" s="1180"/>
      <c r="T193" s="1181"/>
      <c r="U193" s="1181"/>
      <c r="V193" s="1181"/>
    </row>
    <row r="194" spans="1:22" s="514" customFormat="1" ht="30" customHeight="1">
      <c r="A194" s="1182"/>
      <c r="B194" s="1182"/>
      <c r="C194" s="1179"/>
      <c r="D194" s="1178"/>
      <c r="E194" s="515" t="s">
        <v>197</v>
      </c>
      <c r="F194" s="515" t="s">
        <v>197</v>
      </c>
      <c r="G194" s="516"/>
      <c r="H194" s="516"/>
      <c r="I194" s="517" t="s">
        <v>197</v>
      </c>
      <c r="J194" s="492" t="s">
        <v>197</v>
      </c>
      <c r="K194" s="516"/>
      <c r="L194" s="516"/>
      <c r="M194" s="516"/>
      <c r="N194" s="516"/>
      <c r="O194" s="516"/>
      <c r="P194" s="518"/>
      <c r="Q194" s="1180"/>
      <c r="R194" s="1180"/>
      <c r="S194" s="1180"/>
      <c r="T194" s="1181"/>
      <c r="U194" s="1181"/>
      <c r="V194" s="1181"/>
    </row>
    <row r="195" spans="1:22" s="514" customFormat="1" ht="30" customHeight="1">
      <c r="A195" s="1182"/>
      <c r="B195" s="1182"/>
      <c r="C195" s="1179"/>
      <c r="D195" s="1178"/>
      <c r="E195" s="515" t="s">
        <v>197</v>
      </c>
      <c r="F195" s="515" t="s">
        <v>197</v>
      </c>
      <c r="G195" s="516"/>
      <c r="H195" s="516"/>
      <c r="I195" s="517" t="s">
        <v>197</v>
      </c>
      <c r="J195" s="492" t="s">
        <v>197</v>
      </c>
      <c r="K195" s="516"/>
      <c r="L195" s="516"/>
      <c r="M195" s="516"/>
      <c r="N195" s="516"/>
      <c r="O195" s="516"/>
      <c r="P195" s="518"/>
      <c r="Q195" s="1180"/>
      <c r="R195" s="1180"/>
      <c r="S195" s="1180"/>
      <c r="T195" s="1181"/>
      <c r="U195" s="1181"/>
      <c r="V195" s="1181"/>
    </row>
    <row r="196" spans="1:22" s="514" customFormat="1" ht="30" customHeight="1">
      <c r="A196" s="1182"/>
      <c r="B196" s="1182"/>
      <c r="C196" s="1179"/>
      <c r="D196" s="1178"/>
      <c r="E196" s="515" t="s">
        <v>197</v>
      </c>
      <c r="F196" s="515" t="s">
        <v>197</v>
      </c>
      <c r="G196" s="516"/>
      <c r="H196" s="516"/>
      <c r="I196" s="517" t="s">
        <v>197</v>
      </c>
      <c r="J196" s="492" t="s">
        <v>197</v>
      </c>
      <c r="K196" s="516"/>
      <c r="L196" s="516"/>
      <c r="M196" s="516"/>
      <c r="N196" s="516"/>
      <c r="O196" s="516"/>
      <c r="P196" s="518"/>
      <c r="Q196" s="1180"/>
      <c r="R196" s="1180"/>
      <c r="S196" s="1180"/>
      <c r="T196" s="1181"/>
      <c r="U196" s="1181"/>
      <c r="V196" s="1181"/>
    </row>
    <row r="197" spans="1:22" s="514" customFormat="1" ht="30" customHeight="1">
      <c r="A197" s="1182"/>
      <c r="B197" s="1182"/>
      <c r="C197" s="1179"/>
      <c r="D197" s="1178"/>
      <c r="E197" s="515" t="s">
        <v>197</v>
      </c>
      <c r="F197" s="515" t="s">
        <v>197</v>
      </c>
      <c r="G197" s="516"/>
      <c r="H197" s="516"/>
      <c r="I197" s="517" t="s">
        <v>197</v>
      </c>
      <c r="J197" s="492" t="s">
        <v>197</v>
      </c>
      <c r="K197" s="516"/>
      <c r="L197" s="516"/>
      <c r="M197" s="516"/>
      <c r="N197" s="516"/>
      <c r="O197" s="516"/>
      <c r="P197" s="518"/>
      <c r="Q197" s="1180"/>
      <c r="R197" s="1180"/>
      <c r="S197" s="1180"/>
      <c r="T197" s="1181"/>
      <c r="U197" s="1181"/>
      <c r="V197" s="1181"/>
    </row>
    <row r="198" spans="1:22" s="514" customFormat="1" ht="30" customHeight="1">
      <c r="A198" s="1182"/>
      <c r="B198" s="1182"/>
      <c r="C198" s="1179"/>
      <c r="D198" s="1178"/>
      <c r="E198" s="515" t="s">
        <v>197</v>
      </c>
      <c r="F198" s="515" t="s">
        <v>197</v>
      </c>
      <c r="G198" s="516"/>
      <c r="H198" s="516"/>
      <c r="I198" s="517" t="s">
        <v>197</v>
      </c>
      <c r="J198" s="492" t="s">
        <v>197</v>
      </c>
      <c r="K198" s="516"/>
      <c r="L198" s="516"/>
      <c r="M198" s="516"/>
      <c r="N198" s="516"/>
      <c r="O198" s="516"/>
      <c r="P198" s="518"/>
      <c r="Q198" s="1180"/>
      <c r="R198" s="1180"/>
      <c r="S198" s="1180"/>
      <c r="T198" s="1181"/>
      <c r="U198" s="1181"/>
      <c r="V198" s="1181"/>
    </row>
    <row r="199" spans="1:22" s="514" customFormat="1" ht="30" customHeight="1">
      <c r="A199" s="1182"/>
      <c r="B199" s="1182"/>
      <c r="C199" s="1179"/>
      <c r="D199" s="1178"/>
      <c r="E199" s="515" t="s">
        <v>197</v>
      </c>
      <c r="F199" s="515" t="s">
        <v>197</v>
      </c>
      <c r="G199" s="516"/>
      <c r="H199" s="516"/>
      <c r="I199" s="517" t="s">
        <v>197</v>
      </c>
      <c r="J199" s="492" t="s">
        <v>197</v>
      </c>
      <c r="K199" s="516"/>
      <c r="L199" s="516"/>
      <c r="M199" s="516"/>
      <c r="N199" s="516"/>
      <c r="O199" s="516"/>
      <c r="P199" s="518"/>
      <c r="Q199" s="1180"/>
      <c r="R199" s="1180"/>
      <c r="S199" s="1180"/>
      <c r="T199" s="1181"/>
      <c r="U199" s="1181"/>
      <c r="V199" s="1181"/>
    </row>
    <row r="200" spans="1:22" s="514" customFormat="1" ht="30" customHeight="1">
      <c r="A200" s="1182"/>
      <c r="B200" s="1182"/>
      <c r="C200" s="1179"/>
      <c r="D200" s="1178"/>
      <c r="E200" s="515" t="s">
        <v>197</v>
      </c>
      <c r="F200" s="515" t="s">
        <v>197</v>
      </c>
      <c r="G200" s="516"/>
      <c r="H200" s="516"/>
      <c r="I200" s="517" t="s">
        <v>197</v>
      </c>
      <c r="J200" s="492" t="s">
        <v>197</v>
      </c>
      <c r="K200" s="516"/>
      <c r="L200" s="516"/>
      <c r="M200" s="516"/>
      <c r="N200" s="516"/>
      <c r="O200" s="516"/>
      <c r="P200" s="518"/>
      <c r="Q200" s="1180"/>
      <c r="R200" s="1180"/>
      <c r="S200" s="1180"/>
      <c r="T200" s="1181"/>
      <c r="U200" s="1181"/>
      <c r="V200" s="1181"/>
    </row>
    <row r="201" spans="1:22" s="514" customFormat="1" ht="30" customHeight="1">
      <c r="A201" s="1182"/>
      <c r="B201" s="1182"/>
      <c r="C201" s="1179"/>
      <c r="D201" s="1178"/>
      <c r="E201" s="515" t="s">
        <v>197</v>
      </c>
      <c r="F201" s="515" t="s">
        <v>197</v>
      </c>
      <c r="G201" s="516"/>
      <c r="H201" s="516"/>
      <c r="I201" s="517" t="s">
        <v>197</v>
      </c>
      <c r="J201" s="492" t="s">
        <v>197</v>
      </c>
      <c r="K201" s="516"/>
      <c r="L201" s="516"/>
      <c r="M201" s="516"/>
      <c r="N201" s="516"/>
      <c r="O201" s="516"/>
      <c r="P201" s="518"/>
      <c r="Q201" s="1180"/>
      <c r="R201" s="1180"/>
      <c r="S201" s="1180"/>
      <c r="T201" s="1181"/>
      <c r="U201" s="1181"/>
      <c r="V201" s="1181"/>
    </row>
    <row r="202" spans="1:22" s="514" customFormat="1" ht="30" customHeight="1">
      <c r="A202" s="1182"/>
      <c r="B202" s="1182"/>
      <c r="C202" s="1179"/>
      <c r="D202" s="1178"/>
      <c r="E202" s="515" t="s">
        <v>197</v>
      </c>
      <c r="F202" s="515" t="s">
        <v>197</v>
      </c>
      <c r="G202" s="516"/>
      <c r="H202" s="516"/>
      <c r="I202" s="517" t="s">
        <v>197</v>
      </c>
      <c r="J202" s="492" t="s">
        <v>197</v>
      </c>
      <c r="K202" s="516"/>
      <c r="L202" s="516"/>
      <c r="M202" s="516"/>
      <c r="N202" s="516"/>
      <c r="O202" s="516"/>
      <c r="P202" s="518"/>
      <c r="Q202" s="1180"/>
      <c r="R202" s="1180"/>
      <c r="S202" s="1180"/>
      <c r="T202" s="1181"/>
      <c r="U202" s="1181"/>
      <c r="V202" s="1181"/>
    </row>
    <row r="203" spans="1:22" s="514" customFormat="1" ht="30" customHeight="1">
      <c r="A203" s="1182"/>
      <c r="B203" s="1182"/>
      <c r="C203" s="1179"/>
      <c r="D203" s="1178"/>
      <c r="E203" s="515" t="s">
        <v>197</v>
      </c>
      <c r="F203" s="515" t="s">
        <v>197</v>
      </c>
      <c r="G203" s="516"/>
      <c r="H203" s="516"/>
      <c r="I203" s="517" t="s">
        <v>197</v>
      </c>
      <c r="J203" s="492" t="s">
        <v>197</v>
      </c>
      <c r="K203" s="516"/>
      <c r="L203" s="516"/>
      <c r="M203" s="516"/>
      <c r="N203" s="516"/>
      <c r="O203" s="516"/>
      <c r="P203" s="518"/>
      <c r="Q203" s="1180"/>
      <c r="R203" s="1180"/>
      <c r="S203" s="1180"/>
      <c r="T203" s="1181"/>
      <c r="U203" s="1181"/>
      <c r="V203" s="1181"/>
    </row>
    <row r="204" spans="1:22" s="514" customFormat="1" ht="30" customHeight="1">
      <c r="A204" s="1182"/>
      <c r="B204" s="1182"/>
      <c r="C204" s="1179"/>
      <c r="D204" s="1178"/>
      <c r="E204" s="515" t="s">
        <v>197</v>
      </c>
      <c r="F204" s="515" t="s">
        <v>197</v>
      </c>
      <c r="G204" s="516"/>
      <c r="H204" s="516"/>
      <c r="I204" s="517" t="s">
        <v>197</v>
      </c>
      <c r="J204" s="492" t="s">
        <v>197</v>
      </c>
      <c r="K204" s="516"/>
      <c r="L204" s="516"/>
      <c r="M204" s="516"/>
      <c r="N204" s="516"/>
      <c r="O204" s="516"/>
      <c r="P204" s="518"/>
      <c r="Q204" s="1180"/>
      <c r="R204" s="1180"/>
      <c r="S204" s="1180"/>
      <c r="T204" s="1181"/>
      <c r="U204" s="1181"/>
      <c r="V204" s="1181"/>
    </row>
    <row r="205" spans="1:22" s="514" customFormat="1" ht="30" customHeight="1">
      <c r="A205" s="1182"/>
      <c r="B205" s="1182"/>
      <c r="C205" s="1179"/>
      <c r="D205" s="1178"/>
      <c r="E205" s="515" t="s">
        <v>197</v>
      </c>
      <c r="F205" s="515" t="s">
        <v>197</v>
      </c>
      <c r="G205" s="516"/>
      <c r="H205" s="516"/>
      <c r="I205" s="517" t="s">
        <v>197</v>
      </c>
      <c r="J205" s="492" t="s">
        <v>197</v>
      </c>
      <c r="K205" s="516"/>
      <c r="L205" s="516"/>
      <c r="M205" s="516"/>
      <c r="N205" s="516"/>
      <c r="O205" s="516"/>
      <c r="P205" s="518"/>
      <c r="Q205" s="1180"/>
      <c r="R205" s="1180"/>
      <c r="S205" s="1180"/>
      <c r="T205" s="1181"/>
      <c r="U205" s="1181"/>
      <c r="V205" s="1181"/>
    </row>
    <row r="206" spans="1:22" s="514" customFormat="1" ht="30" customHeight="1">
      <c r="A206" s="1182"/>
      <c r="B206" s="1182"/>
      <c r="C206" s="1179"/>
      <c r="D206" s="1178"/>
      <c r="E206" s="515" t="s">
        <v>197</v>
      </c>
      <c r="F206" s="515" t="s">
        <v>197</v>
      </c>
      <c r="G206" s="516"/>
      <c r="H206" s="516"/>
      <c r="I206" s="517" t="s">
        <v>197</v>
      </c>
      <c r="J206" s="492" t="s">
        <v>197</v>
      </c>
      <c r="K206" s="516"/>
      <c r="L206" s="516"/>
      <c r="M206" s="516"/>
      <c r="N206" s="516"/>
      <c r="O206" s="516"/>
      <c r="P206" s="518"/>
      <c r="Q206" s="1180"/>
      <c r="R206" s="1180"/>
      <c r="S206" s="1180"/>
      <c r="T206" s="1181"/>
      <c r="U206" s="1181"/>
      <c r="V206" s="1181"/>
    </row>
    <row r="207" spans="1:22" s="514" customFormat="1" ht="30" customHeight="1">
      <c r="A207" s="1182"/>
      <c r="B207" s="1182"/>
      <c r="C207" s="1179"/>
      <c r="D207" s="1178"/>
      <c r="E207" s="515" t="s">
        <v>197</v>
      </c>
      <c r="F207" s="515" t="s">
        <v>197</v>
      </c>
      <c r="G207" s="516"/>
      <c r="H207" s="516"/>
      <c r="I207" s="517" t="s">
        <v>197</v>
      </c>
      <c r="J207" s="492" t="s">
        <v>197</v>
      </c>
      <c r="K207" s="516"/>
      <c r="L207" s="516"/>
      <c r="M207" s="516"/>
      <c r="N207" s="516"/>
      <c r="O207" s="516"/>
      <c r="P207" s="518"/>
      <c r="Q207" s="1180"/>
      <c r="R207" s="1180"/>
      <c r="S207" s="1180"/>
      <c r="T207" s="1181"/>
      <c r="U207" s="1181"/>
      <c r="V207" s="1181"/>
    </row>
    <row r="208" spans="1:22" s="514" customFormat="1" ht="30" customHeight="1">
      <c r="A208" s="1182"/>
      <c r="B208" s="1182"/>
      <c r="C208" s="1179"/>
      <c r="D208" s="1178"/>
      <c r="E208" s="515" t="s">
        <v>197</v>
      </c>
      <c r="F208" s="515" t="s">
        <v>197</v>
      </c>
      <c r="G208" s="516"/>
      <c r="H208" s="516"/>
      <c r="I208" s="517" t="s">
        <v>197</v>
      </c>
      <c r="J208" s="492" t="s">
        <v>197</v>
      </c>
      <c r="K208" s="516"/>
      <c r="L208" s="516"/>
      <c r="M208" s="516"/>
      <c r="N208" s="516"/>
      <c r="O208" s="516"/>
      <c r="P208" s="518"/>
      <c r="Q208" s="1180"/>
      <c r="R208" s="1180"/>
      <c r="S208" s="1180"/>
      <c r="T208" s="1181"/>
      <c r="U208" s="1181"/>
      <c r="V208" s="1181"/>
    </row>
    <row r="209" spans="1:22" s="514" customFormat="1" ht="30" customHeight="1">
      <c r="A209" s="1182"/>
      <c r="B209" s="1182"/>
      <c r="C209" s="1179"/>
      <c r="D209" s="1178"/>
      <c r="E209" s="515" t="s">
        <v>197</v>
      </c>
      <c r="F209" s="515" t="s">
        <v>197</v>
      </c>
      <c r="G209" s="516"/>
      <c r="H209" s="516"/>
      <c r="I209" s="517" t="s">
        <v>197</v>
      </c>
      <c r="J209" s="492" t="s">
        <v>197</v>
      </c>
      <c r="K209" s="516"/>
      <c r="L209" s="516"/>
      <c r="M209" s="516"/>
      <c r="N209" s="516"/>
      <c r="O209" s="516"/>
      <c r="P209" s="518"/>
      <c r="Q209" s="1180"/>
      <c r="R209" s="1180"/>
      <c r="S209" s="1180"/>
      <c r="T209" s="1181"/>
      <c r="U209" s="1181"/>
      <c r="V209" s="1181"/>
    </row>
    <row r="210" spans="1:22" s="514" customFormat="1" ht="30" customHeight="1">
      <c r="A210" s="1182"/>
      <c r="B210" s="1182"/>
      <c r="C210" s="1179"/>
      <c r="D210" s="1178"/>
      <c r="E210" s="515" t="s">
        <v>197</v>
      </c>
      <c r="F210" s="515" t="s">
        <v>197</v>
      </c>
      <c r="G210" s="516"/>
      <c r="H210" s="516"/>
      <c r="I210" s="517" t="s">
        <v>197</v>
      </c>
      <c r="J210" s="492" t="s">
        <v>197</v>
      </c>
      <c r="K210" s="516"/>
      <c r="L210" s="516"/>
      <c r="M210" s="516"/>
      <c r="N210" s="516"/>
      <c r="O210" s="516"/>
      <c r="P210" s="518"/>
      <c r="Q210" s="1180"/>
      <c r="R210" s="1180"/>
      <c r="S210" s="1180"/>
      <c r="T210" s="1181"/>
      <c r="U210" s="1181"/>
      <c r="V210" s="1181"/>
    </row>
    <row r="211" spans="1:22" s="514" customFormat="1" ht="30" customHeight="1">
      <c r="A211" s="1182"/>
      <c r="B211" s="1182"/>
      <c r="C211" s="1179"/>
      <c r="D211" s="1178"/>
      <c r="E211" s="515" t="s">
        <v>197</v>
      </c>
      <c r="F211" s="515" t="s">
        <v>197</v>
      </c>
      <c r="G211" s="516"/>
      <c r="H211" s="516"/>
      <c r="I211" s="517" t="s">
        <v>197</v>
      </c>
      <c r="J211" s="492" t="s">
        <v>197</v>
      </c>
      <c r="K211" s="516"/>
      <c r="L211" s="516"/>
      <c r="M211" s="516"/>
      <c r="N211" s="516"/>
      <c r="O211" s="516"/>
      <c r="P211" s="518"/>
      <c r="Q211" s="1180"/>
      <c r="R211" s="1180"/>
      <c r="S211" s="1180"/>
      <c r="T211" s="1181"/>
      <c r="U211" s="1181"/>
      <c r="V211" s="1181"/>
    </row>
    <row r="212" spans="1:22" s="514" customFormat="1" ht="30" customHeight="1">
      <c r="A212" s="1182"/>
      <c r="B212" s="1182"/>
      <c r="C212" s="1179"/>
      <c r="D212" s="1178"/>
      <c r="E212" s="515" t="s">
        <v>197</v>
      </c>
      <c r="F212" s="515" t="s">
        <v>197</v>
      </c>
      <c r="G212" s="516"/>
      <c r="H212" s="516"/>
      <c r="I212" s="517" t="s">
        <v>197</v>
      </c>
      <c r="J212" s="492" t="s">
        <v>197</v>
      </c>
      <c r="K212" s="516"/>
      <c r="L212" s="516"/>
      <c r="M212" s="516"/>
      <c r="N212" s="516"/>
      <c r="O212" s="516"/>
      <c r="P212" s="518"/>
      <c r="Q212" s="1180"/>
      <c r="R212" s="1180"/>
      <c r="S212" s="1180"/>
      <c r="T212" s="1181"/>
      <c r="U212" s="1181"/>
      <c r="V212" s="1181"/>
    </row>
    <row r="213" spans="1:22" s="514" customFormat="1" ht="30" customHeight="1">
      <c r="A213" s="1182"/>
      <c r="B213" s="1182"/>
      <c r="C213" s="1179"/>
      <c r="D213" s="1178"/>
      <c r="E213" s="515" t="s">
        <v>197</v>
      </c>
      <c r="F213" s="515" t="s">
        <v>197</v>
      </c>
      <c r="G213" s="516"/>
      <c r="H213" s="516"/>
      <c r="I213" s="517" t="s">
        <v>197</v>
      </c>
      <c r="J213" s="492" t="s">
        <v>197</v>
      </c>
      <c r="K213" s="516"/>
      <c r="L213" s="516"/>
      <c r="M213" s="516"/>
      <c r="N213" s="516"/>
      <c r="O213" s="516"/>
      <c r="P213" s="518"/>
      <c r="Q213" s="1180"/>
      <c r="R213" s="1180"/>
      <c r="S213" s="1180"/>
      <c r="T213" s="1181"/>
      <c r="U213" s="1181"/>
      <c r="V213" s="1181"/>
    </row>
    <row r="214" spans="1:22" s="514" customFormat="1" ht="30" customHeight="1">
      <c r="A214" s="1182"/>
      <c r="B214" s="1182"/>
      <c r="C214" s="1179"/>
      <c r="D214" s="1178"/>
      <c r="E214" s="515" t="s">
        <v>197</v>
      </c>
      <c r="F214" s="515" t="s">
        <v>197</v>
      </c>
      <c r="G214" s="516"/>
      <c r="H214" s="516"/>
      <c r="I214" s="517" t="s">
        <v>197</v>
      </c>
      <c r="J214" s="492" t="s">
        <v>197</v>
      </c>
      <c r="K214" s="516"/>
      <c r="L214" s="516"/>
      <c r="M214" s="516"/>
      <c r="N214" s="516"/>
      <c r="O214" s="516"/>
      <c r="P214" s="518"/>
      <c r="Q214" s="1180"/>
      <c r="R214" s="1180"/>
      <c r="S214" s="1180"/>
      <c r="T214" s="1181"/>
      <c r="U214" s="1181"/>
      <c r="V214" s="1181"/>
    </row>
    <row r="215" spans="1:22" s="514" customFormat="1" ht="30" customHeight="1">
      <c r="A215" s="1182"/>
      <c r="B215" s="1182"/>
      <c r="C215" s="1179"/>
      <c r="D215" s="1178"/>
      <c r="E215" s="515" t="s">
        <v>197</v>
      </c>
      <c r="F215" s="515" t="s">
        <v>197</v>
      </c>
      <c r="G215" s="516"/>
      <c r="H215" s="516"/>
      <c r="I215" s="517" t="s">
        <v>197</v>
      </c>
      <c r="J215" s="492" t="s">
        <v>197</v>
      </c>
      <c r="K215" s="516"/>
      <c r="L215" s="516"/>
      <c r="M215" s="516"/>
      <c r="N215" s="516"/>
      <c r="O215" s="516"/>
      <c r="P215" s="518"/>
      <c r="Q215" s="1180"/>
      <c r="R215" s="1180"/>
      <c r="S215" s="1180"/>
      <c r="T215" s="1181"/>
      <c r="U215" s="1181"/>
      <c r="V215" s="1181"/>
    </row>
    <row r="216" spans="1:22" s="514" customFormat="1" ht="30" customHeight="1">
      <c r="A216" s="1182"/>
      <c r="B216" s="1182"/>
      <c r="C216" s="1179"/>
      <c r="D216" s="1178"/>
      <c r="E216" s="515" t="s">
        <v>197</v>
      </c>
      <c r="F216" s="515" t="s">
        <v>197</v>
      </c>
      <c r="G216" s="516"/>
      <c r="H216" s="516"/>
      <c r="I216" s="517" t="s">
        <v>197</v>
      </c>
      <c r="J216" s="492" t="s">
        <v>197</v>
      </c>
      <c r="K216" s="516"/>
      <c r="L216" s="516"/>
      <c r="M216" s="516"/>
      <c r="N216" s="516"/>
      <c r="O216" s="516"/>
      <c r="P216" s="518"/>
      <c r="Q216" s="1180"/>
      <c r="R216" s="1180"/>
      <c r="S216" s="1180"/>
      <c r="T216" s="1181"/>
      <c r="U216" s="1181"/>
      <c r="V216" s="1181"/>
    </row>
    <row r="217" spans="1:22" s="514" customFormat="1" ht="30" customHeight="1">
      <c r="A217" s="1182"/>
      <c r="B217" s="1182"/>
      <c r="C217" s="1179"/>
      <c r="D217" s="1178"/>
      <c r="E217" s="515" t="s">
        <v>197</v>
      </c>
      <c r="F217" s="515" t="s">
        <v>197</v>
      </c>
      <c r="G217" s="516"/>
      <c r="H217" s="516"/>
      <c r="I217" s="517" t="s">
        <v>197</v>
      </c>
      <c r="J217" s="492" t="s">
        <v>197</v>
      </c>
      <c r="K217" s="516"/>
      <c r="L217" s="516"/>
      <c r="M217" s="516"/>
      <c r="N217" s="516"/>
      <c r="O217" s="516"/>
      <c r="P217" s="518"/>
      <c r="Q217" s="1180"/>
      <c r="R217" s="1180"/>
      <c r="S217" s="1180"/>
      <c r="T217" s="1181"/>
      <c r="U217" s="1181"/>
      <c r="V217" s="1181"/>
    </row>
    <row r="218" spans="1:22" s="514" customFormat="1" ht="30" customHeight="1">
      <c r="A218" s="1182"/>
      <c r="B218" s="1182"/>
      <c r="C218" s="1179"/>
      <c r="D218" s="1178"/>
      <c r="E218" s="515" t="s">
        <v>197</v>
      </c>
      <c r="F218" s="515" t="s">
        <v>197</v>
      </c>
      <c r="G218" s="516"/>
      <c r="H218" s="516"/>
      <c r="I218" s="517" t="s">
        <v>197</v>
      </c>
      <c r="J218" s="492" t="s">
        <v>197</v>
      </c>
      <c r="K218" s="516"/>
      <c r="L218" s="516"/>
      <c r="M218" s="516"/>
      <c r="N218" s="516"/>
      <c r="O218" s="516"/>
      <c r="P218" s="518"/>
      <c r="Q218" s="1180"/>
      <c r="R218" s="1180"/>
      <c r="S218" s="1180"/>
      <c r="T218" s="1181"/>
      <c r="U218" s="1181"/>
      <c r="V218" s="1181"/>
    </row>
    <row r="219" spans="1:22" s="514" customFormat="1" ht="30" customHeight="1">
      <c r="A219" s="1182"/>
      <c r="B219" s="1182"/>
      <c r="C219" s="1179"/>
      <c r="D219" s="1178"/>
      <c r="E219" s="515" t="s">
        <v>197</v>
      </c>
      <c r="F219" s="515" t="s">
        <v>197</v>
      </c>
      <c r="G219" s="516"/>
      <c r="H219" s="516"/>
      <c r="I219" s="517" t="s">
        <v>197</v>
      </c>
      <c r="J219" s="492" t="s">
        <v>197</v>
      </c>
      <c r="K219" s="516"/>
      <c r="L219" s="516"/>
      <c r="M219" s="516"/>
      <c r="N219" s="516"/>
      <c r="O219" s="516"/>
      <c r="P219" s="518"/>
      <c r="Q219" s="1180"/>
      <c r="R219" s="1180"/>
      <c r="S219" s="1180"/>
      <c r="T219" s="1181"/>
      <c r="U219" s="1181"/>
      <c r="V219" s="1181"/>
    </row>
    <row r="220" spans="1:22" s="514" customFormat="1" ht="30" customHeight="1">
      <c r="A220" s="1182"/>
      <c r="B220" s="1182"/>
      <c r="C220" s="1179"/>
      <c r="D220" s="1178"/>
      <c r="E220" s="515" t="s">
        <v>197</v>
      </c>
      <c r="F220" s="515" t="s">
        <v>197</v>
      </c>
      <c r="G220" s="516"/>
      <c r="H220" s="516"/>
      <c r="I220" s="517" t="s">
        <v>197</v>
      </c>
      <c r="J220" s="492" t="s">
        <v>197</v>
      </c>
      <c r="K220" s="516"/>
      <c r="L220" s="516"/>
      <c r="M220" s="516"/>
      <c r="N220" s="516"/>
      <c r="O220" s="516"/>
      <c r="P220" s="518"/>
      <c r="Q220" s="1180"/>
      <c r="R220" s="1180"/>
      <c r="S220" s="1180"/>
      <c r="T220" s="1181"/>
      <c r="U220" s="1181"/>
      <c r="V220" s="1181"/>
    </row>
    <row r="221" spans="1:22" s="514" customFormat="1" ht="30" customHeight="1">
      <c r="A221" s="1182"/>
      <c r="B221" s="1182"/>
      <c r="C221" s="1179"/>
      <c r="D221" s="1178"/>
      <c r="E221" s="515" t="s">
        <v>197</v>
      </c>
      <c r="F221" s="515" t="s">
        <v>197</v>
      </c>
      <c r="G221" s="516"/>
      <c r="H221" s="516"/>
      <c r="I221" s="517" t="s">
        <v>197</v>
      </c>
      <c r="J221" s="492" t="s">
        <v>197</v>
      </c>
      <c r="K221" s="516"/>
      <c r="L221" s="516"/>
      <c r="M221" s="516"/>
      <c r="N221" s="516"/>
      <c r="O221" s="516"/>
      <c r="P221" s="518"/>
      <c r="Q221" s="1180"/>
      <c r="R221" s="1180"/>
      <c r="S221" s="1180"/>
      <c r="T221" s="1181"/>
      <c r="U221" s="1181"/>
      <c r="V221" s="1181"/>
    </row>
    <row r="222" spans="1:22" s="514" customFormat="1" ht="30" customHeight="1">
      <c r="A222" s="1182"/>
      <c r="B222" s="1182"/>
      <c r="C222" s="1179"/>
      <c r="D222" s="1178"/>
      <c r="E222" s="515" t="s">
        <v>197</v>
      </c>
      <c r="F222" s="515" t="s">
        <v>197</v>
      </c>
      <c r="G222" s="516"/>
      <c r="H222" s="516"/>
      <c r="I222" s="517" t="s">
        <v>197</v>
      </c>
      <c r="J222" s="492" t="s">
        <v>197</v>
      </c>
      <c r="K222" s="516"/>
      <c r="L222" s="516"/>
      <c r="M222" s="516"/>
      <c r="N222" s="516"/>
      <c r="O222" s="516"/>
      <c r="P222" s="518"/>
      <c r="Q222" s="1180"/>
      <c r="R222" s="1180"/>
      <c r="S222" s="1180"/>
      <c r="T222" s="1181"/>
      <c r="U222" s="1181"/>
      <c r="V222" s="1181"/>
    </row>
    <row r="223" spans="1:22" s="514" customFormat="1" ht="30" customHeight="1">
      <c r="A223" s="1182"/>
      <c r="B223" s="1182"/>
      <c r="C223" s="1179"/>
      <c r="D223" s="1178"/>
      <c r="E223" s="515" t="s">
        <v>197</v>
      </c>
      <c r="F223" s="515" t="s">
        <v>197</v>
      </c>
      <c r="G223" s="516"/>
      <c r="H223" s="516"/>
      <c r="I223" s="517" t="s">
        <v>197</v>
      </c>
      <c r="J223" s="492" t="s">
        <v>197</v>
      </c>
      <c r="K223" s="516"/>
      <c r="L223" s="516"/>
      <c r="M223" s="516"/>
      <c r="N223" s="516"/>
      <c r="O223" s="516"/>
      <c r="P223" s="518"/>
      <c r="Q223" s="1180"/>
      <c r="R223" s="1180"/>
      <c r="S223" s="1180"/>
      <c r="T223" s="1181"/>
      <c r="U223" s="1181"/>
      <c r="V223" s="1181"/>
    </row>
    <row r="224" spans="1:22" s="514" customFormat="1" ht="30" customHeight="1">
      <c r="A224" s="1182"/>
      <c r="B224" s="1182"/>
      <c r="C224" s="1179"/>
      <c r="D224" s="1178"/>
      <c r="E224" s="515" t="s">
        <v>197</v>
      </c>
      <c r="F224" s="515" t="s">
        <v>197</v>
      </c>
      <c r="G224" s="516"/>
      <c r="H224" s="516"/>
      <c r="I224" s="517" t="s">
        <v>197</v>
      </c>
      <c r="J224" s="492" t="s">
        <v>197</v>
      </c>
      <c r="K224" s="516"/>
      <c r="L224" s="516"/>
      <c r="M224" s="516"/>
      <c r="N224" s="516"/>
      <c r="O224" s="516"/>
      <c r="P224" s="518"/>
      <c r="Q224" s="1180"/>
      <c r="R224" s="1180"/>
      <c r="S224" s="1180"/>
      <c r="T224" s="1181"/>
      <c r="U224" s="1181"/>
      <c r="V224" s="1181"/>
    </row>
    <row r="225" spans="1:22" s="514" customFormat="1" ht="30" customHeight="1">
      <c r="A225" s="1182"/>
      <c r="B225" s="1182"/>
      <c r="C225" s="1179"/>
      <c r="D225" s="1178"/>
      <c r="E225" s="515" t="s">
        <v>197</v>
      </c>
      <c r="F225" s="515" t="s">
        <v>197</v>
      </c>
      <c r="G225" s="516"/>
      <c r="H225" s="516"/>
      <c r="I225" s="517" t="s">
        <v>197</v>
      </c>
      <c r="J225" s="492" t="s">
        <v>197</v>
      </c>
      <c r="K225" s="516"/>
      <c r="L225" s="516"/>
      <c r="M225" s="516"/>
      <c r="N225" s="516"/>
      <c r="O225" s="516"/>
      <c r="P225" s="518"/>
      <c r="Q225" s="1180"/>
      <c r="R225" s="1180"/>
      <c r="S225" s="1180"/>
      <c r="T225" s="1181"/>
      <c r="U225" s="1181"/>
      <c r="V225" s="1181"/>
    </row>
    <row r="226" spans="1:22" s="514" customFormat="1" ht="30" customHeight="1">
      <c r="A226" s="1182"/>
      <c r="B226" s="1182"/>
      <c r="C226" s="1179"/>
      <c r="D226" s="1178"/>
      <c r="E226" s="515" t="s">
        <v>197</v>
      </c>
      <c r="F226" s="515" t="s">
        <v>197</v>
      </c>
      <c r="G226" s="516"/>
      <c r="H226" s="516"/>
      <c r="I226" s="517" t="s">
        <v>197</v>
      </c>
      <c r="J226" s="492" t="s">
        <v>197</v>
      </c>
      <c r="K226" s="516"/>
      <c r="L226" s="516"/>
      <c r="M226" s="516"/>
      <c r="N226" s="516"/>
      <c r="O226" s="516"/>
      <c r="P226" s="518"/>
      <c r="Q226" s="1180"/>
      <c r="R226" s="1180"/>
      <c r="S226" s="1180"/>
      <c r="T226" s="1181"/>
      <c r="U226" s="1181"/>
      <c r="V226" s="1181"/>
    </row>
    <row r="227" spans="1:22" s="514" customFormat="1" ht="30" customHeight="1">
      <c r="A227" s="1182"/>
      <c r="B227" s="1182"/>
      <c r="C227" s="1179"/>
      <c r="D227" s="1178"/>
      <c r="E227" s="515" t="s">
        <v>197</v>
      </c>
      <c r="F227" s="515" t="s">
        <v>197</v>
      </c>
      <c r="G227" s="516"/>
      <c r="H227" s="516"/>
      <c r="I227" s="517" t="s">
        <v>197</v>
      </c>
      <c r="J227" s="492" t="s">
        <v>197</v>
      </c>
      <c r="K227" s="516"/>
      <c r="L227" s="516"/>
      <c r="M227" s="516"/>
      <c r="N227" s="516"/>
      <c r="O227" s="516"/>
      <c r="P227" s="518"/>
      <c r="Q227" s="1180"/>
      <c r="R227" s="1180"/>
      <c r="S227" s="1180"/>
      <c r="T227" s="1181"/>
      <c r="U227" s="1181"/>
      <c r="V227" s="1181"/>
    </row>
    <row r="228" spans="1:22" s="514" customFormat="1" ht="30" customHeight="1">
      <c r="A228" s="1182"/>
      <c r="B228" s="1182"/>
      <c r="C228" s="1179"/>
      <c r="D228" s="1178"/>
      <c r="E228" s="515" t="s">
        <v>197</v>
      </c>
      <c r="F228" s="515" t="s">
        <v>197</v>
      </c>
      <c r="G228" s="516"/>
      <c r="H228" s="516"/>
      <c r="I228" s="517" t="s">
        <v>197</v>
      </c>
      <c r="J228" s="492" t="s">
        <v>197</v>
      </c>
      <c r="K228" s="516"/>
      <c r="L228" s="516"/>
      <c r="M228" s="516"/>
      <c r="N228" s="516"/>
      <c r="O228" s="516"/>
      <c r="P228" s="518"/>
      <c r="Q228" s="1180"/>
      <c r="R228" s="1180"/>
      <c r="S228" s="1180"/>
      <c r="T228" s="1181"/>
      <c r="U228" s="1181"/>
      <c r="V228" s="1181"/>
    </row>
    <row r="229" spans="1:22" s="514" customFormat="1" ht="30" customHeight="1">
      <c r="A229" s="1182"/>
      <c r="B229" s="1182"/>
      <c r="C229" s="1179"/>
      <c r="D229" s="1178"/>
      <c r="E229" s="515" t="s">
        <v>197</v>
      </c>
      <c r="F229" s="515" t="s">
        <v>197</v>
      </c>
      <c r="G229" s="516"/>
      <c r="H229" s="516"/>
      <c r="I229" s="517" t="s">
        <v>197</v>
      </c>
      <c r="J229" s="492" t="s">
        <v>197</v>
      </c>
      <c r="K229" s="516"/>
      <c r="L229" s="516"/>
      <c r="M229" s="516"/>
      <c r="N229" s="516"/>
      <c r="O229" s="516"/>
      <c r="P229" s="518"/>
      <c r="Q229" s="1180"/>
      <c r="R229" s="1180"/>
      <c r="S229" s="1180"/>
      <c r="T229" s="1181"/>
      <c r="U229" s="1181"/>
      <c r="V229" s="1181"/>
    </row>
    <row r="230" spans="1:22" s="514" customFormat="1" ht="30" customHeight="1">
      <c r="A230" s="1182"/>
      <c r="B230" s="1182"/>
      <c r="C230" s="1179"/>
      <c r="D230" s="1178"/>
      <c r="E230" s="515" t="s">
        <v>197</v>
      </c>
      <c r="F230" s="515" t="s">
        <v>197</v>
      </c>
      <c r="G230" s="516"/>
      <c r="H230" s="516"/>
      <c r="I230" s="517" t="s">
        <v>197</v>
      </c>
      <c r="J230" s="492" t="s">
        <v>197</v>
      </c>
      <c r="K230" s="516"/>
      <c r="L230" s="516"/>
      <c r="M230" s="516"/>
      <c r="N230" s="516"/>
      <c r="O230" s="516"/>
      <c r="P230" s="518"/>
      <c r="Q230" s="1180"/>
      <c r="R230" s="1180"/>
      <c r="S230" s="1180"/>
      <c r="T230" s="1181"/>
      <c r="U230" s="1181"/>
      <c r="V230" s="1181"/>
    </row>
    <row r="231" spans="1:22" s="514" customFormat="1" ht="30" customHeight="1">
      <c r="A231" s="1182"/>
      <c r="B231" s="1182"/>
      <c r="C231" s="1179"/>
      <c r="D231" s="1178"/>
      <c r="E231" s="515" t="s">
        <v>197</v>
      </c>
      <c r="F231" s="515" t="s">
        <v>197</v>
      </c>
      <c r="G231" s="516"/>
      <c r="H231" s="516"/>
      <c r="I231" s="517" t="s">
        <v>197</v>
      </c>
      <c r="J231" s="492" t="s">
        <v>197</v>
      </c>
      <c r="K231" s="516"/>
      <c r="L231" s="516"/>
      <c r="M231" s="516"/>
      <c r="N231" s="516"/>
      <c r="O231" s="516"/>
      <c r="P231" s="518"/>
      <c r="Q231" s="1180"/>
      <c r="R231" s="1180"/>
      <c r="S231" s="1180"/>
      <c r="T231" s="1181"/>
      <c r="U231" s="1181"/>
      <c r="V231" s="1181"/>
    </row>
    <row r="232" spans="1:22" s="514" customFormat="1" ht="30" customHeight="1">
      <c r="A232" s="1182"/>
      <c r="B232" s="1182"/>
      <c r="C232" s="1179"/>
      <c r="D232" s="1178"/>
      <c r="E232" s="515" t="s">
        <v>197</v>
      </c>
      <c r="F232" s="515" t="s">
        <v>197</v>
      </c>
      <c r="G232" s="516"/>
      <c r="H232" s="516"/>
      <c r="I232" s="517" t="s">
        <v>197</v>
      </c>
      <c r="J232" s="492" t="s">
        <v>197</v>
      </c>
      <c r="K232" s="516"/>
      <c r="L232" s="516"/>
      <c r="M232" s="516"/>
      <c r="N232" s="516"/>
      <c r="O232" s="516"/>
      <c r="P232" s="518"/>
      <c r="Q232" s="1180"/>
      <c r="R232" s="1180"/>
      <c r="S232" s="1180"/>
      <c r="T232" s="1181"/>
      <c r="U232" s="1181"/>
      <c r="V232" s="1181"/>
    </row>
    <row r="233" spans="1:22" s="514" customFormat="1" ht="30" customHeight="1">
      <c r="A233" s="1182"/>
      <c r="B233" s="1182"/>
      <c r="C233" s="1179"/>
      <c r="D233" s="1178"/>
      <c r="E233" s="515" t="s">
        <v>197</v>
      </c>
      <c r="F233" s="515" t="s">
        <v>197</v>
      </c>
      <c r="G233" s="516"/>
      <c r="H233" s="516"/>
      <c r="I233" s="517" t="s">
        <v>197</v>
      </c>
      <c r="J233" s="492" t="s">
        <v>197</v>
      </c>
      <c r="K233" s="516"/>
      <c r="L233" s="516"/>
      <c r="M233" s="516"/>
      <c r="N233" s="516"/>
      <c r="O233" s="516"/>
      <c r="P233" s="518"/>
      <c r="Q233" s="1180"/>
      <c r="R233" s="1180"/>
      <c r="S233" s="1180"/>
      <c r="T233" s="1181"/>
      <c r="U233" s="1181"/>
      <c r="V233" s="1181"/>
    </row>
    <row r="234" spans="1:22" s="514" customFormat="1" ht="30" customHeight="1">
      <c r="A234" s="1182"/>
      <c r="B234" s="1182"/>
      <c r="C234" s="1179"/>
      <c r="D234" s="1178"/>
      <c r="E234" s="515" t="s">
        <v>197</v>
      </c>
      <c r="F234" s="515" t="s">
        <v>197</v>
      </c>
      <c r="G234" s="516"/>
      <c r="H234" s="516"/>
      <c r="I234" s="517" t="s">
        <v>197</v>
      </c>
      <c r="J234" s="492" t="s">
        <v>197</v>
      </c>
      <c r="K234" s="516"/>
      <c r="L234" s="516"/>
      <c r="M234" s="516"/>
      <c r="N234" s="516"/>
      <c r="O234" s="516"/>
      <c r="P234" s="518"/>
      <c r="Q234" s="1180"/>
      <c r="R234" s="1180"/>
      <c r="S234" s="1180"/>
      <c r="T234" s="1181"/>
      <c r="U234" s="1181"/>
      <c r="V234" s="1181"/>
    </row>
    <row r="235" spans="1:22" s="514" customFormat="1" ht="30" customHeight="1">
      <c r="A235" s="1182"/>
      <c r="B235" s="1182"/>
      <c r="C235" s="1179"/>
      <c r="D235" s="1178"/>
      <c r="E235" s="515" t="s">
        <v>197</v>
      </c>
      <c r="F235" s="515" t="s">
        <v>197</v>
      </c>
      <c r="G235" s="516"/>
      <c r="H235" s="516"/>
      <c r="I235" s="517" t="s">
        <v>197</v>
      </c>
      <c r="J235" s="492" t="s">
        <v>197</v>
      </c>
      <c r="K235" s="516"/>
      <c r="L235" s="516"/>
      <c r="M235" s="516"/>
      <c r="N235" s="516"/>
      <c r="O235" s="516"/>
      <c r="P235" s="518"/>
      <c r="Q235" s="1180"/>
      <c r="R235" s="1180"/>
      <c r="S235" s="1180"/>
      <c r="T235" s="1181"/>
      <c r="U235" s="1181"/>
      <c r="V235" s="1181"/>
    </row>
    <row r="236" spans="1:22" s="514" customFormat="1" ht="30" customHeight="1">
      <c r="A236" s="1182"/>
      <c r="B236" s="1182"/>
      <c r="C236" s="1179"/>
      <c r="D236" s="1178"/>
      <c r="E236" s="515" t="s">
        <v>197</v>
      </c>
      <c r="F236" s="515" t="s">
        <v>197</v>
      </c>
      <c r="G236" s="516"/>
      <c r="H236" s="516"/>
      <c r="I236" s="517" t="s">
        <v>197</v>
      </c>
      <c r="J236" s="492" t="s">
        <v>197</v>
      </c>
      <c r="K236" s="516"/>
      <c r="L236" s="516"/>
      <c r="M236" s="516"/>
      <c r="N236" s="516"/>
      <c r="O236" s="516"/>
      <c r="P236" s="518"/>
      <c r="Q236" s="1180"/>
      <c r="R236" s="1180"/>
      <c r="S236" s="1180"/>
      <c r="T236" s="1181"/>
      <c r="U236" s="1181"/>
      <c r="V236" s="1181"/>
    </row>
    <row r="237" spans="1:22" s="514" customFormat="1" ht="30" customHeight="1">
      <c r="A237" s="1182"/>
      <c r="B237" s="1182"/>
      <c r="C237" s="1179"/>
      <c r="D237" s="1178"/>
      <c r="E237" s="515" t="s">
        <v>197</v>
      </c>
      <c r="F237" s="515" t="s">
        <v>197</v>
      </c>
      <c r="G237" s="516"/>
      <c r="H237" s="516"/>
      <c r="I237" s="517" t="s">
        <v>197</v>
      </c>
      <c r="J237" s="492" t="s">
        <v>197</v>
      </c>
      <c r="K237" s="516"/>
      <c r="L237" s="516"/>
      <c r="M237" s="516"/>
      <c r="N237" s="516"/>
      <c r="O237" s="516"/>
      <c r="P237" s="518"/>
      <c r="Q237" s="1180"/>
      <c r="R237" s="1180"/>
      <c r="S237" s="1180"/>
      <c r="T237" s="1181"/>
      <c r="U237" s="1181"/>
      <c r="V237" s="1181"/>
    </row>
    <row r="238" spans="1:22" s="514" customFormat="1" ht="30" customHeight="1">
      <c r="A238" s="1182"/>
      <c r="B238" s="1182"/>
      <c r="C238" s="1179"/>
      <c r="D238" s="1178"/>
      <c r="E238" s="515" t="s">
        <v>197</v>
      </c>
      <c r="F238" s="515" t="s">
        <v>197</v>
      </c>
      <c r="G238" s="516"/>
      <c r="H238" s="516"/>
      <c r="I238" s="517" t="s">
        <v>197</v>
      </c>
      <c r="J238" s="492" t="s">
        <v>197</v>
      </c>
      <c r="K238" s="516"/>
      <c r="L238" s="516"/>
      <c r="M238" s="516"/>
      <c r="N238" s="516"/>
      <c r="O238" s="516"/>
      <c r="P238" s="518"/>
      <c r="Q238" s="1180"/>
      <c r="R238" s="1180"/>
      <c r="S238" s="1180"/>
      <c r="T238" s="1181"/>
      <c r="U238" s="1181"/>
      <c r="V238" s="1181"/>
    </row>
    <row r="239" spans="1:22" s="514" customFormat="1" ht="30" customHeight="1">
      <c r="A239" s="1182"/>
      <c r="B239" s="1182"/>
      <c r="C239" s="1179"/>
      <c r="D239" s="1178"/>
      <c r="E239" s="515" t="s">
        <v>197</v>
      </c>
      <c r="F239" s="515" t="s">
        <v>197</v>
      </c>
      <c r="G239" s="516"/>
      <c r="H239" s="516"/>
      <c r="I239" s="517" t="s">
        <v>197</v>
      </c>
      <c r="J239" s="492" t="s">
        <v>197</v>
      </c>
      <c r="K239" s="516"/>
      <c r="L239" s="516"/>
      <c r="M239" s="516"/>
      <c r="N239" s="516"/>
      <c r="O239" s="516"/>
      <c r="P239" s="518"/>
      <c r="Q239" s="1180"/>
      <c r="R239" s="1180"/>
      <c r="S239" s="1180"/>
      <c r="T239" s="1181"/>
      <c r="U239" s="1181"/>
      <c r="V239" s="1181"/>
    </row>
    <row r="240" spans="1:22" s="514" customFormat="1" ht="30" customHeight="1">
      <c r="A240" s="1182"/>
      <c r="B240" s="1182"/>
      <c r="C240" s="1179"/>
      <c r="D240" s="1178"/>
      <c r="E240" s="515" t="s">
        <v>197</v>
      </c>
      <c r="F240" s="515" t="s">
        <v>197</v>
      </c>
      <c r="G240" s="516"/>
      <c r="H240" s="516"/>
      <c r="I240" s="517" t="s">
        <v>197</v>
      </c>
      <c r="J240" s="492" t="s">
        <v>197</v>
      </c>
      <c r="K240" s="516"/>
      <c r="L240" s="516"/>
      <c r="M240" s="516"/>
      <c r="N240" s="516"/>
      <c r="O240" s="516"/>
      <c r="P240" s="518"/>
      <c r="Q240" s="1180"/>
      <c r="R240" s="1180"/>
      <c r="S240" s="1180"/>
      <c r="T240" s="1181"/>
      <c r="U240" s="1181"/>
      <c r="V240" s="1181"/>
    </row>
    <row r="241" spans="1:22" s="514" customFormat="1" ht="30" customHeight="1">
      <c r="A241" s="1182"/>
      <c r="B241" s="1182"/>
      <c r="C241" s="1179"/>
      <c r="D241" s="1178"/>
      <c r="E241" s="515" t="s">
        <v>197</v>
      </c>
      <c r="F241" s="515" t="s">
        <v>197</v>
      </c>
      <c r="G241" s="516"/>
      <c r="H241" s="516"/>
      <c r="I241" s="517" t="s">
        <v>197</v>
      </c>
      <c r="J241" s="492" t="s">
        <v>197</v>
      </c>
      <c r="K241" s="516"/>
      <c r="L241" s="516"/>
      <c r="M241" s="516"/>
      <c r="N241" s="516"/>
      <c r="O241" s="516"/>
      <c r="P241" s="518"/>
      <c r="Q241" s="1180"/>
      <c r="R241" s="1180"/>
      <c r="S241" s="1180"/>
      <c r="T241" s="1181"/>
      <c r="U241" s="1181"/>
      <c r="V241" s="1181"/>
    </row>
    <row r="242" spans="1:22" s="514" customFormat="1" ht="30" customHeight="1">
      <c r="A242" s="1182"/>
      <c r="B242" s="1182"/>
      <c r="C242" s="1179"/>
      <c r="D242" s="1178"/>
      <c r="E242" s="515" t="s">
        <v>197</v>
      </c>
      <c r="F242" s="515" t="s">
        <v>197</v>
      </c>
      <c r="G242" s="516"/>
      <c r="H242" s="516"/>
      <c r="I242" s="517" t="s">
        <v>197</v>
      </c>
      <c r="J242" s="492" t="s">
        <v>197</v>
      </c>
      <c r="K242" s="516"/>
      <c r="L242" s="516"/>
      <c r="M242" s="516"/>
      <c r="N242" s="516"/>
      <c r="O242" s="516"/>
      <c r="P242" s="518"/>
      <c r="Q242" s="1180"/>
      <c r="R242" s="1180"/>
      <c r="S242" s="1180"/>
      <c r="T242" s="1181"/>
      <c r="U242" s="1181"/>
      <c r="V242" s="1181"/>
    </row>
    <row r="243" spans="1:22" s="514" customFormat="1" ht="30" customHeight="1">
      <c r="A243" s="1182"/>
      <c r="B243" s="1182"/>
      <c r="C243" s="1179"/>
      <c r="D243" s="1178"/>
      <c r="E243" s="515" t="s">
        <v>197</v>
      </c>
      <c r="F243" s="515" t="s">
        <v>197</v>
      </c>
      <c r="G243" s="516"/>
      <c r="H243" s="516"/>
      <c r="I243" s="517" t="s">
        <v>197</v>
      </c>
      <c r="J243" s="492" t="s">
        <v>197</v>
      </c>
      <c r="K243" s="516"/>
      <c r="L243" s="516"/>
      <c r="M243" s="516"/>
      <c r="N243" s="516"/>
      <c r="O243" s="516"/>
      <c r="P243" s="518"/>
      <c r="Q243" s="1180"/>
      <c r="R243" s="1180"/>
      <c r="S243" s="1180"/>
      <c r="T243" s="1181"/>
      <c r="U243" s="1181"/>
      <c r="V243" s="1181"/>
    </row>
    <row r="244" spans="1:22" s="514" customFormat="1" ht="30" customHeight="1">
      <c r="A244" s="1182"/>
      <c r="B244" s="1182"/>
      <c r="C244" s="1179"/>
      <c r="D244" s="1178"/>
      <c r="E244" s="515" t="s">
        <v>197</v>
      </c>
      <c r="F244" s="515" t="s">
        <v>197</v>
      </c>
      <c r="G244" s="516"/>
      <c r="H244" s="516"/>
      <c r="I244" s="517" t="s">
        <v>197</v>
      </c>
      <c r="J244" s="492" t="s">
        <v>197</v>
      </c>
      <c r="K244" s="516"/>
      <c r="L244" s="516"/>
      <c r="M244" s="516"/>
      <c r="N244" s="516"/>
      <c r="O244" s="516"/>
      <c r="P244" s="518"/>
      <c r="Q244" s="1180"/>
      <c r="R244" s="1180"/>
      <c r="S244" s="1180"/>
      <c r="T244" s="1181"/>
      <c r="U244" s="1181"/>
      <c r="V244" s="1181"/>
    </row>
    <row r="245" spans="1:22" s="514" customFormat="1" ht="30" customHeight="1">
      <c r="A245" s="1182"/>
      <c r="B245" s="1182"/>
      <c r="C245" s="1179"/>
      <c r="D245" s="1178"/>
      <c r="E245" s="515" t="s">
        <v>197</v>
      </c>
      <c r="F245" s="515" t="s">
        <v>197</v>
      </c>
      <c r="G245" s="516"/>
      <c r="H245" s="516"/>
      <c r="I245" s="517" t="s">
        <v>197</v>
      </c>
      <c r="J245" s="492" t="s">
        <v>197</v>
      </c>
      <c r="K245" s="516"/>
      <c r="L245" s="516"/>
      <c r="M245" s="516"/>
      <c r="N245" s="516"/>
      <c r="O245" s="516"/>
      <c r="P245" s="518"/>
      <c r="Q245" s="1180"/>
      <c r="R245" s="1180"/>
      <c r="S245" s="1180"/>
      <c r="T245" s="1181"/>
      <c r="U245" s="1181"/>
      <c r="V245" s="1181"/>
    </row>
    <row r="246" spans="1:22" s="514" customFormat="1" ht="30" customHeight="1">
      <c r="A246" s="1182"/>
      <c r="B246" s="1182"/>
      <c r="C246" s="1179"/>
      <c r="D246" s="1178"/>
      <c r="E246" s="515" t="s">
        <v>197</v>
      </c>
      <c r="F246" s="515" t="s">
        <v>197</v>
      </c>
      <c r="G246" s="516"/>
      <c r="H246" s="516"/>
      <c r="I246" s="517" t="s">
        <v>197</v>
      </c>
      <c r="J246" s="492" t="s">
        <v>197</v>
      </c>
      <c r="K246" s="516"/>
      <c r="L246" s="516"/>
      <c r="M246" s="516"/>
      <c r="N246" s="516"/>
      <c r="O246" s="516"/>
      <c r="P246" s="518"/>
      <c r="Q246" s="1180"/>
      <c r="R246" s="1180"/>
      <c r="S246" s="1180"/>
      <c r="T246" s="1181"/>
      <c r="U246" s="1181"/>
      <c r="V246" s="1181"/>
    </row>
    <row r="247" spans="1:22" s="514" customFormat="1" ht="30" customHeight="1">
      <c r="A247" s="1182"/>
      <c r="B247" s="1182"/>
      <c r="C247" s="1179"/>
      <c r="D247" s="1178"/>
      <c r="E247" s="515" t="s">
        <v>197</v>
      </c>
      <c r="F247" s="515" t="s">
        <v>197</v>
      </c>
      <c r="G247" s="516"/>
      <c r="H247" s="516"/>
      <c r="I247" s="517" t="s">
        <v>197</v>
      </c>
      <c r="J247" s="492" t="s">
        <v>197</v>
      </c>
      <c r="K247" s="516"/>
      <c r="L247" s="516"/>
      <c r="M247" s="516"/>
      <c r="N247" s="516"/>
      <c r="O247" s="516"/>
      <c r="P247" s="518"/>
      <c r="Q247" s="1180"/>
      <c r="R247" s="1180"/>
      <c r="S247" s="1180"/>
      <c r="T247" s="1181"/>
      <c r="U247" s="1181"/>
      <c r="V247" s="1181"/>
    </row>
    <row r="248" spans="1:22" s="514" customFormat="1" ht="30" customHeight="1">
      <c r="A248" s="1182"/>
      <c r="B248" s="1182"/>
      <c r="C248" s="1179"/>
      <c r="D248" s="1178"/>
      <c r="E248" s="515" t="s">
        <v>197</v>
      </c>
      <c r="F248" s="515" t="s">
        <v>197</v>
      </c>
      <c r="G248" s="516"/>
      <c r="H248" s="516"/>
      <c r="I248" s="517" t="s">
        <v>197</v>
      </c>
      <c r="J248" s="492" t="s">
        <v>197</v>
      </c>
      <c r="K248" s="516"/>
      <c r="L248" s="516"/>
      <c r="M248" s="516"/>
      <c r="N248" s="516"/>
      <c r="O248" s="516"/>
      <c r="P248" s="518"/>
      <c r="Q248" s="1180"/>
      <c r="R248" s="1180"/>
      <c r="S248" s="1180"/>
      <c r="T248" s="1181"/>
      <c r="U248" s="1181"/>
      <c r="V248" s="1181"/>
    </row>
    <row r="249" spans="1:22" s="514" customFormat="1" ht="30" customHeight="1">
      <c r="A249" s="1182"/>
      <c r="B249" s="1182"/>
      <c r="C249" s="1179"/>
      <c r="D249" s="1178"/>
      <c r="E249" s="515" t="s">
        <v>197</v>
      </c>
      <c r="F249" s="515" t="s">
        <v>197</v>
      </c>
      <c r="G249" s="516"/>
      <c r="H249" s="516"/>
      <c r="I249" s="517" t="s">
        <v>197</v>
      </c>
      <c r="J249" s="492" t="s">
        <v>197</v>
      </c>
      <c r="K249" s="516"/>
      <c r="L249" s="516"/>
      <c r="M249" s="516"/>
      <c r="N249" s="516"/>
      <c r="O249" s="516"/>
      <c r="P249" s="518"/>
      <c r="Q249" s="1180"/>
      <c r="R249" s="1180"/>
      <c r="S249" s="1180"/>
      <c r="T249" s="1181"/>
      <c r="U249" s="1181"/>
      <c r="V249" s="1181"/>
    </row>
    <row r="250" spans="1:22" s="514" customFormat="1" ht="30" customHeight="1">
      <c r="A250" s="1182"/>
      <c r="B250" s="1182"/>
      <c r="C250" s="1179"/>
      <c r="D250" s="1178"/>
      <c r="E250" s="515" t="s">
        <v>197</v>
      </c>
      <c r="F250" s="515" t="s">
        <v>197</v>
      </c>
      <c r="G250" s="516"/>
      <c r="H250" s="516"/>
      <c r="I250" s="517" t="s">
        <v>197</v>
      </c>
      <c r="J250" s="492" t="s">
        <v>197</v>
      </c>
      <c r="K250" s="516"/>
      <c r="L250" s="516"/>
      <c r="M250" s="516"/>
      <c r="N250" s="516"/>
      <c r="O250" s="516"/>
      <c r="P250" s="518"/>
      <c r="Q250" s="1180"/>
      <c r="R250" s="1180"/>
      <c r="S250" s="1180"/>
      <c r="T250" s="1181"/>
      <c r="U250" s="1181"/>
      <c r="V250" s="1181"/>
    </row>
    <row r="251" spans="1:22" s="514" customFormat="1" ht="30" customHeight="1">
      <c r="A251" s="1182"/>
      <c r="B251" s="1182"/>
      <c r="C251" s="1179"/>
      <c r="D251" s="1178"/>
      <c r="E251" s="515" t="s">
        <v>197</v>
      </c>
      <c r="F251" s="515" t="s">
        <v>197</v>
      </c>
      <c r="G251" s="516"/>
      <c r="H251" s="516"/>
      <c r="I251" s="517" t="s">
        <v>197</v>
      </c>
      <c r="J251" s="492" t="s">
        <v>197</v>
      </c>
      <c r="K251" s="516"/>
      <c r="L251" s="516"/>
      <c r="M251" s="516"/>
      <c r="N251" s="516"/>
      <c r="O251" s="516"/>
      <c r="P251" s="518"/>
      <c r="Q251" s="1180"/>
      <c r="R251" s="1180"/>
      <c r="S251" s="1180"/>
      <c r="T251" s="1181"/>
      <c r="U251" s="1181"/>
      <c r="V251" s="1181"/>
    </row>
    <row r="252" spans="1:22" s="514" customFormat="1" ht="30" customHeight="1">
      <c r="A252" s="1182"/>
      <c r="B252" s="1182"/>
      <c r="C252" s="1179"/>
      <c r="D252" s="1178"/>
      <c r="E252" s="515" t="s">
        <v>197</v>
      </c>
      <c r="F252" s="515" t="s">
        <v>197</v>
      </c>
      <c r="G252" s="516"/>
      <c r="H252" s="516"/>
      <c r="I252" s="517" t="s">
        <v>197</v>
      </c>
      <c r="J252" s="492" t="s">
        <v>197</v>
      </c>
      <c r="K252" s="516"/>
      <c r="L252" s="516"/>
      <c r="M252" s="516"/>
      <c r="N252" s="516"/>
      <c r="O252" s="516"/>
      <c r="P252" s="518"/>
      <c r="Q252" s="1180"/>
      <c r="R252" s="1180"/>
      <c r="S252" s="1180"/>
      <c r="T252" s="1181"/>
      <c r="U252" s="1181"/>
      <c r="V252" s="1181"/>
    </row>
    <row r="253" spans="1:22" s="514" customFormat="1" ht="30" customHeight="1">
      <c r="A253" s="1182"/>
      <c r="B253" s="1182"/>
      <c r="C253" s="1179"/>
      <c r="D253" s="1178"/>
      <c r="E253" s="515" t="s">
        <v>197</v>
      </c>
      <c r="F253" s="515" t="s">
        <v>197</v>
      </c>
      <c r="G253" s="516"/>
      <c r="H253" s="516"/>
      <c r="I253" s="517" t="s">
        <v>197</v>
      </c>
      <c r="J253" s="492" t="s">
        <v>197</v>
      </c>
      <c r="K253" s="516"/>
      <c r="L253" s="516"/>
      <c r="M253" s="516"/>
      <c r="N253" s="516"/>
      <c r="O253" s="516"/>
      <c r="P253" s="518"/>
      <c r="Q253" s="1180"/>
      <c r="R253" s="1180"/>
      <c r="S253" s="1180"/>
      <c r="T253" s="1181"/>
      <c r="U253" s="1181"/>
      <c r="V253" s="1181"/>
    </row>
    <row r="254" spans="1:22" s="514" customFormat="1" ht="30" customHeight="1">
      <c r="A254" s="1182"/>
      <c r="B254" s="1182"/>
      <c r="C254" s="1179"/>
      <c r="D254" s="1178"/>
      <c r="E254" s="515" t="s">
        <v>197</v>
      </c>
      <c r="F254" s="515" t="s">
        <v>197</v>
      </c>
      <c r="G254" s="516"/>
      <c r="H254" s="516"/>
      <c r="I254" s="517" t="s">
        <v>197</v>
      </c>
      <c r="J254" s="492" t="s">
        <v>197</v>
      </c>
      <c r="K254" s="516"/>
      <c r="L254" s="516"/>
      <c r="M254" s="516"/>
      <c r="N254" s="516"/>
      <c r="O254" s="516"/>
      <c r="P254" s="518"/>
      <c r="Q254" s="1180"/>
      <c r="R254" s="1180"/>
      <c r="S254" s="1180"/>
      <c r="T254" s="1181"/>
      <c r="U254" s="1181"/>
      <c r="V254" s="1181"/>
    </row>
    <row r="255" spans="1:22" s="514" customFormat="1" ht="30" customHeight="1">
      <c r="A255" s="1182"/>
      <c r="B255" s="1182"/>
      <c r="C255" s="1179"/>
      <c r="D255" s="1178"/>
      <c r="E255" s="515" t="s">
        <v>197</v>
      </c>
      <c r="F255" s="515" t="s">
        <v>197</v>
      </c>
      <c r="G255" s="516"/>
      <c r="H255" s="516"/>
      <c r="I255" s="517" t="s">
        <v>197</v>
      </c>
      <c r="J255" s="492" t="s">
        <v>197</v>
      </c>
      <c r="K255" s="516"/>
      <c r="L255" s="516"/>
      <c r="M255" s="516"/>
      <c r="N255" s="516"/>
      <c r="O255" s="516"/>
      <c r="P255" s="518"/>
      <c r="Q255" s="1180"/>
      <c r="R255" s="1180"/>
      <c r="S255" s="1180"/>
      <c r="T255" s="1181"/>
      <c r="U255" s="1181"/>
      <c r="V255" s="1181"/>
    </row>
    <row r="256" spans="1:22" s="514" customFormat="1" ht="30" customHeight="1">
      <c r="A256" s="1182"/>
      <c r="B256" s="1182"/>
      <c r="C256" s="1179"/>
      <c r="D256" s="1178"/>
      <c r="E256" s="515" t="s">
        <v>197</v>
      </c>
      <c r="F256" s="515" t="s">
        <v>197</v>
      </c>
      <c r="G256" s="516"/>
      <c r="H256" s="516"/>
      <c r="I256" s="517" t="s">
        <v>197</v>
      </c>
      <c r="J256" s="492" t="s">
        <v>197</v>
      </c>
      <c r="K256" s="516"/>
      <c r="L256" s="516"/>
      <c r="M256" s="516"/>
      <c r="N256" s="516"/>
      <c r="O256" s="516"/>
      <c r="P256" s="518"/>
      <c r="Q256" s="1180"/>
      <c r="R256" s="1180"/>
      <c r="S256" s="1180"/>
      <c r="T256" s="1181"/>
      <c r="U256" s="1181"/>
      <c r="V256" s="1181"/>
    </row>
    <row r="257" spans="1:22" s="514" customFormat="1" ht="30" customHeight="1">
      <c r="A257" s="1182"/>
      <c r="B257" s="1182"/>
      <c r="C257" s="1179"/>
      <c r="D257" s="1178"/>
      <c r="E257" s="515" t="s">
        <v>197</v>
      </c>
      <c r="F257" s="515" t="s">
        <v>197</v>
      </c>
      <c r="G257" s="516"/>
      <c r="H257" s="516"/>
      <c r="I257" s="517" t="s">
        <v>197</v>
      </c>
      <c r="J257" s="492" t="s">
        <v>197</v>
      </c>
      <c r="K257" s="516"/>
      <c r="L257" s="516"/>
      <c r="M257" s="516"/>
      <c r="N257" s="516"/>
      <c r="O257" s="516"/>
      <c r="P257" s="518"/>
      <c r="Q257" s="1180"/>
      <c r="R257" s="1180"/>
      <c r="S257" s="1180"/>
      <c r="T257" s="1181"/>
      <c r="U257" s="1181"/>
      <c r="V257" s="1181"/>
    </row>
    <row r="258" spans="1:22" s="514" customFormat="1" ht="30" customHeight="1">
      <c r="A258" s="1182"/>
      <c r="B258" s="1182"/>
      <c r="C258" s="1179"/>
      <c r="D258" s="1178"/>
      <c r="E258" s="515" t="s">
        <v>197</v>
      </c>
      <c r="F258" s="515" t="s">
        <v>197</v>
      </c>
      <c r="G258" s="516"/>
      <c r="H258" s="516"/>
      <c r="I258" s="517" t="s">
        <v>197</v>
      </c>
      <c r="J258" s="492" t="s">
        <v>197</v>
      </c>
      <c r="K258" s="516"/>
      <c r="L258" s="516"/>
      <c r="M258" s="516"/>
      <c r="N258" s="516"/>
      <c r="O258" s="516"/>
      <c r="P258" s="518"/>
      <c r="Q258" s="1180"/>
      <c r="R258" s="1180"/>
      <c r="S258" s="1180"/>
      <c r="T258" s="1181"/>
      <c r="U258" s="1181"/>
      <c r="V258" s="1181"/>
    </row>
    <row r="259" spans="1:22" s="514" customFormat="1" ht="30" customHeight="1">
      <c r="A259" s="1182"/>
      <c r="B259" s="1182"/>
      <c r="C259" s="1179"/>
      <c r="D259" s="1178"/>
      <c r="E259" s="515" t="s">
        <v>197</v>
      </c>
      <c r="F259" s="515" t="s">
        <v>197</v>
      </c>
      <c r="G259" s="516"/>
      <c r="H259" s="516"/>
      <c r="I259" s="517" t="s">
        <v>197</v>
      </c>
      <c r="J259" s="492" t="s">
        <v>197</v>
      </c>
      <c r="K259" s="516"/>
      <c r="L259" s="516"/>
      <c r="M259" s="516"/>
      <c r="N259" s="516"/>
      <c r="O259" s="516"/>
      <c r="P259" s="518"/>
      <c r="Q259" s="1180"/>
      <c r="R259" s="1180"/>
      <c r="S259" s="1180"/>
      <c r="T259" s="1181"/>
      <c r="U259" s="1181"/>
      <c r="V259" s="1181"/>
    </row>
    <row r="260" spans="1:22" s="514" customFormat="1" ht="30" customHeight="1">
      <c r="A260" s="1182"/>
      <c r="B260" s="1182"/>
      <c r="C260" s="1179"/>
      <c r="D260" s="1178"/>
      <c r="E260" s="515" t="s">
        <v>197</v>
      </c>
      <c r="F260" s="515" t="s">
        <v>197</v>
      </c>
      <c r="G260" s="516"/>
      <c r="H260" s="516"/>
      <c r="I260" s="517" t="s">
        <v>197</v>
      </c>
      <c r="J260" s="492" t="s">
        <v>197</v>
      </c>
      <c r="K260" s="516"/>
      <c r="L260" s="516"/>
      <c r="M260" s="516"/>
      <c r="N260" s="516"/>
      <c r="O260" s="516"/>
      <c r="P260" s="518"/>
      <c r="Q260" s="1180"/>
      <c r="R260" s="1180"/>
      <c r="S260" s="1180"/>
      <c r="T260" s="1181"/>
      <c r="U260" s="1181"/>
      <c r="V260" s="1181"/>
    </row>
    <row r="261" spans="1:22" s="514" customFormat="1" ht="30" customHeight="1">
      <c r="A261" s="1182"/>
      <c r="B261" s="1182"/>
      <c r="C261" s="1179"/>
      <c r="D261" s="1178"/>
      <c r="E261" s="515" t="s">
        <v>197</v>
      </c>
      <c r="F261" s="515" t="s">
        <v>197</v>
      </c>
      <c r="G261" s="516"/>
      <c r="H261" s="516"/>
      <c r="I261" s="517" t="s">
        <v>197</v>
      </c>
      <c r="J261" s="492" t="s">
        <v>197</v>
      </c>
      <c r="K261" s="516"/>
      <c r="L261" s="516"/>
      <c r="M261" s="516"/>
      <c r="N261" s="516"/>
      <c r="O261" s="516"/>
      <c r="P261" s="518"/>
      <c r="Q261" s="1180"/>
      <c r="R261" s="1180"/>
      <c r="S261" s="1180"/>
      <c r="T261" s="1181"/>
      <c r="U261" s="1181"/>
      <c r="V261" s="1181"/>
    </row>
    <row r="262" spans="1:22" s="514" customFormat="1" ht="30" customHeight="1">
      <c r="A262" s="1182"/>
      <c r="B262" s="1182"/>
      <c r="C262" s="1179"/>
      <c r="D262" s="1178"/>
      <c r="E262" s="515" t="s">
        <v>197</v>
      </c>
      <c r="F262" s="515" t="s">
        <v>197</v>
      </c>
      <c r="G262" s="516"/>
      <c r="H262" s="516"/>
      <c r="I262" s="517" t="s">
        <v>197</v>
      </c>
      <c r="J262" s="492" t="s">
        <v>197</v>
      </c>
      <c r="K262" s="516"/>
      <c r="L262" s="516"/>
      <c r="M262" s="516"/>
      <c r="N262" s="516"/>
      <c r="O262" s="516"/>
      <c r="P262" s="518"/>
      <c r="Q262" s="1180"/>
      <c r="R262" s="1180"/>
      <c r="S262" s="1180"/>
      <c r="T262" s="1181"/>
      <c r="U262" s="1181"/>
      <c r="V262" s="1181"/>
    </row>
    <row r="263" spans="1:22" s="514" customFormat="1" ht="30" customHeight="1">
      <c r="A263" s="1182"/>
      <c r="B263" s="1182"/>
      <c r="C263" s="1179"/>
      <c r="D263" s="1178"/>
      <c r="E263" s="515" t="s">
        <v>197</v>
      </c>
      <c r="F263" s="515" t="s">
        <v>197</v>
      </c>
      <c r="G263" s="516"/>
      <c r="H263" s="516"/>
      <c r="I263" s="517" t="s">
        <v>197</v>
      </c>
      <c r="J263" s="492" t="s">
        <v>197</v>
      </c>
      <c r="K263" s="516"/>
      <c r="L263" s="516"/>
      <c r="M263" s="516"/>
      <c r="N263" s="516"/>
      <c r="O263" s="516"/>
      <c r="P263" s="518"/>
      <c r="Q263" s="1180"/>
      <c r="R263" s="1180"/>
      <c r="S263" s="1180"/>
      <c r="T263" s="1181"/>
      <c r="U263" s="1181"/>
      <c r="V263" s="1181"/>
    </row>
    <row r="264" spans="1:22" s="514" customFormat="1" ht="30" customHeight="1">
      <c r="A264" s="1182"/>
      <c r="B264" s="1182"/>
      <c r="C264" s="1179"/>
      <c r="D264" s="1178"/>
      <c r="E264" s="515" t="s">
        <v>197</v>
      </c>
      <c r="F264" s="515" t="s">
        <v>197</v>
      </c>
      <c r="G264" s="516"/>
      <c r="H264" s="516"/>
      <c r="I264" s="517" t="s">
        <v>197</v>
      </c>
      <c r="J264" s="492" t="s">
        <v>197</v>
      </c>
      <c r="K264" s="516"/>
      <c r="L264" s="516"/>
      <c r="M264" s="516"/>
      <c r="N264" s="516"/>
      <c r="O264" s="516"/>
      <c r="P264" s="518"/>
      <c r="Q264" s="1180"/>
      <c r="R264" s="1180"/>
      <c r="S264" s="1180"/>
      <c r="T264" s="1181"/>
      <c r="U264" s="1181"/>
      <c r="V264" s="1181"/>
    </row>
    <row r="265" spans="1:22" s="514" customFormat="1" ht="30" customHeight="1">
      <c r="A265" s="1182"/>
      <c r="B265" s="1182"/>
      <c r="C265" s="1179"/>
      <c r="D265" s="1178"/>
      <c r="E265" s="515" t="s">
        <v>197</v>
      </c>
      <c r="F265" s="515" t="s">
        <v>197</v>
      </c>
      <c r="G265" s="516"/>
      <c r="H265" s="516"/>
      <c r="I265" s="517" t="s">
        <v>197</v>
      </c>
      <c r="J265" s="492" t="s">
        <v>197</v>
      </c>
      <c r="K265" s="516"/>
      <c r="L265" s="516"/>
      <c r="M265" s="516"/>
      <c r="N265" s="516"/>
      <c r="O265" s="516"/>
      <c r="P265" s="518"/>
      <c r="Q265" s="1180"/>
      <c r="R265" s="1180"/>
      <c r="S265" s="1180"/>
      <c r="T265" s="1181"/>
      <c r="U265" s="1181"/>
      <c r="V265" s="1181"/>
    </row>
    <row r="266" spans="1:22" s="514" customFormat="1" ht="30" customHeight="1">
      <c r="A266" s="1182"/>
      <c r="B266" s="1182"/>
      <c r="C266" s="1179"/>
      <c r="D266" s="1178"/>
      <c r="E266" s="515" t="s">
        <v>197</v>
      </c>
      <c r="F266" s="515" t="s">
        <v>197</v>
      </c>
      <c r="G266" s="516"/>
      <c r="H266" s="516"/>
      <c r="I266" s="517" t="s">
        <v>197</v>
      </c>
      <c r="J266" s="492" t="s">
        <v>197</v>
      </c>
      <c r="K266" s="516"/>
      <c r="L266" s="516"/>
      <c r="M266" s="516"/>
      <c r="N266" s="516"/>
      <c r="O266" s="516"/>
      <c r="P266" s="518"/>
      <c r="Q266" s="1180"/>
      <c r="R266" s="1180"/>
      <c r="S266" s="1180"/>
      <c r="T266" s="1181"/>
      <c r="U266" s="1181"/>
      <c r="V266" s="1181"/>
    </row>
    <row r="267" spans="1:22" s="514" customFormat="1" ht="30" customHeight="1">
      <c r="A267" s="1182"/>
      <c r="B267" s="1182"/>
      <c r="C267" s="1179"/>
      <c r="D267" s="1178"/>
      <c r="E267" s="515" t="s">
        <v>197</v>
      </c>
      <c r="F267" s="515" t="s">
        <v>197</v>
      </c>
      <c r="G267" s="516"/>
      <c r="H267" s="516"/>
      <c r="I267" s="517" t="s">
        <v>197</v>
      </c>
      <c r="J267" s="492" t="s">
        <v>197</v>
      </c>
      <c r="K267" s="516"/>
      <c r="L267" s="516"/>
      <c r="M267" s="516"/>
      <c r="N267" s="516"/>
      <c r="O267" s="516"/>
      <c r="P267" s="518"/>
      <c r="Q267" s="1180"/>
      <c r="R267" s="1180"/>
      <c r="S267" s="1180"/>
      <c r="T267" s="1181"/>
      <c r="U267" s="1181"/>
      <c r="V267" s="1181"/>
    </row>
    <row r="268" spans="1:22" s="514" customFormat="1" ht="30" customHeight="1">
      <c r="A268" s="1182"/>
      <c r="B268" s="1182"/>
      <c r="C268" s="1179"/>
      <c r="D268" s="1178"/>
      <c r="E268" s="515" t="s">
        <v>197</v>
      </c>
      <c r="F268" s="515" t="s">
        <v>197</v>
      </c>
      <c r="G268" s="516"/>
      <c r="H268" s="516"/>
      <c r="I268" s="517" t="s">
        <v>197</v>
      </c>
      <c r="J268" s="492" t="s">
        <v>197</v>
      </c>
      <c r="K268" s="516"/>
      <c r="L268" s="516"/>
      <c r="M268" s="516"/>
      <c r="N268" s="516"/>
      <c r="O268" s="516"/>
      <c r="P268" s="518"/>
      <c r="Q268" s="1180"/>
      <c r="R268" s="1180"/>
      <c r="S268" s="1180"/>
      <c r="T268" s="1181"/>
      <c r="U268" s="1181"/>
      <c r="V268" s="1181"/>
    </row>
    <row r="269" spans="1:22" s="514" customFormat="1" ht="30" customHeight="1">
      <c r="A269" s="1182"/>
      <c r="B269" s="1182"/>
      <c r="C269" s="1179"/>
      <c r="D269" s="1178"/>
      <c r="E269" s="515" t="s">
        <v>197</v>
      </c>
      <c r="F269" s="515" t="s">
        <v>197</v>
      </c>
      <c r="G269" s="516"/>
      <c r="H269" s="516"/>
      <c r="I269" s="517" t="s">
        <v>197</v>
      </c>
      <c r="J269" s="492" t="s">
        <v>197</v>
      </c>
      <c r="K269" s="516"/>
      <c r="L269" s="516"/>
      <c r="M269" s="516"/>
      <c r="N269" s="516"/>
      <c r="O269" s="516"/>
      <c r="P269" s="518"/>
      <c r="Q269" s="1180"/>
      <c r="R269" s="1180"/>
      <c r="S269" s="1180"/>
      <c r="T269" s="1181"/>
      <c r="U269" s="1181"/>
      <c r="V269" s="1181"/>
    </row>
    <row r="270" spans="1:22" s="514" customFormat="1" ht="30" customHeight="1">
      <c r="A270" s="1182"/>
      <c r="B270" s="1182"/>
      <c r="C270" s="1179"/>
      <c r="D270" s="1178"/>
      <c r="E270" s="515" t="s">
        <v>197</v>
      </c>
      <c r="F270" s="515" t="s">
        <v>197</v>
      </c>
      <c r="G270" s="516"/>
      <c r="H270" s="516"/>
      <c r="I270" s="517" t="s">
        <v>197</v>
      </c>
      <c r="J270" s="492" t="s">
        <v>197</v>
      </c>
      <c r="K270" s="516"/>
      <c r="L270" s="516"/>
      <c r="M270" s="516"/>
      <c r="N270" s="516"/>
      <c r="O270" s="516"/>
      <c r="P270" s="518"/>
      <c r="Q270" s="1180"/>
      <c r="R270" s="1180"/>
      <c r="S270" s="1180"/>
      <c r="T270" s="1181"/>
      <c r="U270" s="1181"/>
      <c r="V270" s="1181"/>
    </row>
    <row r="271" spans="1:22" s="514" customFormat="1" ht="30" customHeight="1">
      <c r="A271" s="1182"/>
      <c r="B271" s="1182"/>
      <c r="C271" s="1179"/>
      <c r="D271" s="1178"/>
      <c r="E271" s="515" t="s">
        <v>197</v>
      </c>
      <c r="F271" s="515" t="s">
        <v>197</v>
      </c>
      <c r="G271" s="516"/>
      <c r="H271" s="516"/>
      <c r="I271" s="517" t="s">
        <v>197</v>
      </c>
      <c r="J271" s="492" t="s">
        <v>197</v>
      </c>
      <c r="K271" s="516"/>
      <c r="L271" s="516"/>
      <c r="M271" s="516"/>
      <c r="N271" s="516"/>
      <c r="O271" s="516"/>
      <c r="P271" s="518"/>
      <c r="Q271" s="1180"/>
      <c r="R271" s="1180"/>
      <c r="S271" s="1180"/>
      <c r="T271" s="1181"/>
      <c r="U271" s="1181"/>
      <c r="V271" s="1181"/>
    </row>
    <row r="272" spans="1:22" s="514" customFormat="1" ht="30" customHeight="1">
      <c r="A272" s="1182"/>
      <c r="B272" s="1182"/>
      <c r="C272" s="1179"/>
      <c r="D272" s="1178"/>
      <c r="E272" s="515" t="s">
        <v>197</v>
      </c>
      <c r="F272" s="515" t="s">
        <v>197</v>
      </c>
      <c r="G272" s="516"/>
      <c r="H272" s="516"/>
      <c r="I272" s="517" t="s">
        <v>197</v>
      </c>
      <c r="J272" s="492" t="s">
        <v>197</v>
      </c>
      <c r="K272" s="516"/>
      <c r="L272" s="516"/>
      <c r="M272" s="516"/>
      <c r="N272" s="516"/>
      <c r="O272" s="516"/>
      <c r="P272" s="518"/>
      <c r="Q272" s="1180"/>
      <c r="R272" s="1180"/>
      <c r="S272" s="1180"/>
      <c r="T272" s="1181"/>
      <c r="U272" s="1181"/>
      <c r="V272" s="1181"/>
    </row>
    <row r="273" spans="1:22" s="514" customFormat="1" ht="30" customHeight="1">
      <c r="A273" s="1182"/>
      <c r="B273" s="1182"/>
      <c r="C273" s="1179"/>
      <c r="D273" s="1178"/>
      <c r="E273" s="515" t="s">
        <v>197</v>
      </c>
      <c r="F273" s="515" t="s">
        <v>197</v>
      </c>
      <c r="G273" s="516"/>
      <c r="H273" s="516"/>
      <c r="I273" s="517" t="s">
        <v>197</v>
      </c>
      <c r="J273" s="492" t="s">
        <v>197</v>
      </c>
      <c r="K273" s="516"/>
      <c r="L273" s="516"/>
      <c r="M273" s="516"/>
      <c r="N273" s="516"/>
      <c r="O273" s="516"/>
      <c r="P273" s="518"/>
      <c r="Q273" s="1180"/>
      <c r="R273" s="1180"/>
      <c r="S273" s="1180"/>
      <c r="T273" s="1181"/>
      <c r="U273" s="1181"/>
      <c r="V273" s="1181"/>
    </row>
    <row r="274" spans="1:22" s="514" customFormat="1" ht="30" customHeight="1">
      <c r="A274" s="1182"/>
      <c r="B274" s="1182"/>
      <c r="C274" s="1179"/>
      <c r="D274" s="1178"/>
      <c r="E274" s="515" t="s">
        <v>197</v>
      </c>
      <c r="F274" s="515" t="s">
        <v>197</v>
      </c>
      <c r="G274" s="516"/>
      <c r="H274" s="516"/>
      <c r="I274" s="517" t="s">
        <v>197</v>
      </c>
      <c r="J274" s="492" t="s">
        <v>197</v>
      </c>
      <c r="K274" s="516"/>
      <c r="L274" s="516"/>
      <c r="M274" s="516"/>
      <c r="N274" s="516"/>
      <c r="O274" s="516"/>
      <c r="P274" s="518"/>
      <c r="Q274" s="1180"/>
      <c r="R274" s="1180"/>
      <c r="S274" s="1180"/>
      <c r="T274" s="1181"/>
      <c r="U274" s="1181"/>
      <c r="V274" s="1181"/>
    </row>
    <row r="275" spans="1:22" s="514" customFormat="1" ht="30" customHeight="1">
      <c r="A275" s="1182"/>
      <c r="B275" s="1182"/>
      <c r="C275" s="1179"/>
      <c r="D275" s="1178"/>
      <c r="E275" s="515" t="s">
        <v>197</v>
      </c>
      <c r="F275" s="515" t="s">
        <v>197</v>
      </c>
      <c r="G275" s="516"/>
      <c r="H275" s="516"/>
      <c r="I275" s="517" t="s">
        <v>197</v>
      </c>
      <c r="J275" s="492" t="s">
        <v>197</v>
      </c>
      <c r="K275" s="516"/>
      <c r="L275" s="516"/>
      <c r="M275" s="516"/>
      <c r="N275" s="516"/>
      <c r="O275" s="516"/>
      <c r="P275" s="518"/>
      <c r="Q275" s="1180"/>
      <c r="R275" s="1180"/>
      <c r="S275" s="1180"/>
      <c r="T275" s="1181"/>
      <c r="U275" s="1181"/>
      <c r="V275" s="1181"/>
    </row>
    <row r="276" spans="1:22" s="514" customFormat="1" ht="30" customHeight="1">
      <c r="A276" s="1182"/>
      <c r="B276" s="1182"/>
      <c r="C276" s="1179"/>
      <c r="D276" s="1178"/>
      <c r="E276" s="515" t="s">
        <v>197</v>
      </c>
      <c r="F276" s="515" t="s">
        <v>197</v>
      </c>
      <c r="G276" s="516"/>
      <c r="H276" s="516"/>
      <c r="I276" s="517" t="s">
        <v>197</v>
      </c>
      <c r="J276" s="492" t="s">
        <v>197</v>
      </c>
      <c r="K276" s="516"/>
      <c r="L276" s="516"/>
      <c r="M276" s="516"/>
      <c r="N276" s="516"/>
      <c r="O276" s="516"/>
      <c r="P276" s="518"/>
      <c r="Q276" s="1180"/>
      <c r="R276" s="1180"/>
      <c r="S276" s="1180"/>
      <c r="T276" s="1181"/>
      <c r="U276" s="1181"/>
      <c r="V276" s="1181"/>
    </row>
    <row r="277" spans="1:22" s="514" customFormat="1" ht="30" customHeight="1">
      <c r="A277" s="1182"/>
      <c r="B277" s="1182"/>
      <c r="C277" s="1179"/>
      <c r="D277" s="1178"/>
      <c r="E277" s="515" t="s">
        <v>197</v>
      </c>
      <c r="F277" s="515" t="s">
        <v>197</v>
      </c>
      <c r="G277" s="516"/>
      <c r="H277" s="516"/>
      <c r="I277" s="517" t="s">
        <v>197</v>
      </c>
      <c r="J277" s="492" t="s">
        <v>197</v>
      </c>
      <c r="K277" s="516"/>
      <c r="L277" s="516"/>
      <c r="M277" s="516"/>
      <c r="N277" s="516"/>
      <c r="O277" s="516"/>
      <c r="P277" s="518"/>
      <c r="Q277" s="1180"/>
      <c r="R277" s="1180"/>
      <c r="S277" s="1180"/>
      <c r="T277" s="1181"/>
      <c r="U277" s="1181"/>
      <c r="V277" s="1181"/>
    </row>
    <row r="278" spans="1:22" s="514" customFormat="1" ht="30" customHeight="1">
      <c r="A278" s="1182"/>
      <c r="B278" s="1182"/>
      <c r="C278" s="1179"/>
      <c r="D278" s="1178"/>
      <c r="E278" s="515" t="s">
        <v>197</v>
      </c>
      <c r="F278" s="515" t="s">
        <v>197</v>
      </c>
      <c r="G278" s="516"/>
      <c r="H278" s="516"/>
      <c r="I278" s="517" t="s">
        <v>197</v>
      </c>
      <c r="J278" s="492" t="s">
        <v>197</v>
      </c>
      <c r="K278" s="516"/>
      <c r="L278" s="516"/>
      <c r="M278" s="516"/>
      <c r="N278" s="516"/>
      <c r="O278" s="516"/>
      <c r="P278" s="518"/>
      <c r="Q278" s="1180"/>
      <c r="R278" s="1180"/>
      <c r="S278" s="1180"/>
      <c r="T278" s="1181"/>
      <c r="U278" s="1181"/>
      <c r="V278" s="1181"/>
    </row>
    <row r="279" spans="1:22" s="514" customFormat="1" ht="30" customHeight="1">
      <c r="A279" s="1182"/>
      <c r="B279" s="1182"/>
      <c r="C279" s="1179"/>
      <c r="D279" s="1178"/>
      <c r="E279" s="515" t="s">
        <v>197</v>
      </c>
      <c r="F279" s="515" t="s">
        <v>197</v>
      </c>
      <c r="G279" s="516"/>
      <c r="H279" s="516"/>
      <c r="I279" s="517" t="s">
        <v>197</v>
      </c>
      <c r="J279" s="492" t="s">
        <v>197</v>
      </c>
      <c r="K279" s="516"/>
      <c r="L279" s="516"/>
      <c r="M279" s="516"/>
      <c r="N279" s="516"/>
      <c r="O279" s="516"/>
      <c r="P279" s="518"/>
      <c r="Q279" s="1180"/>
      <c r="R279" s="1180"/>
      <c r="S279" s="1180"/>
      <c r="T279" s="1181"/>
      <c r="U279" s="1181"/>
      <c r="V279" s="1181"/>
    </row>
    <row r="280" spans="1:22" s="514" customFormat="1" ht="30" customHeight="1">
      <c r="A280" s="1182"/>
      <c r="B280" s="1182"/>
      <c r="C280" s="1179"/>
      <c r="D280" s="1178"/>
      <c r="E280" s="515" t="s">
        <v>197</v>
      </c>
      <c r="F280" s="515" t="s">
        <v>197</v>
      </c>
      <c r="G280" s="516"/>
      <c r="H280" s="516"/>
      <c r="I280" s="517" t="s">
        <v>197</v>
      </c>
      <c r="J280" s="492" t="s">
        <v>197</v>
      </c>
      <c r="K280" s="516"/>
      <c r="L280" s="516"/>
      <c r="M280" s="516"/>
      <c r="N280" s="516"/>
      <c r="O280" s="516"/>
      <c r="P280" s="518"/>
      <c r="Q280" s="1180"/>
      <c r="R280" s="1180"/>
      <c r="S280" s="1180"/>
      <c r="T280" s="1181"/>
      <c r="U280" s="1181"/>
      <c r="V280" s="1181"/>
    </row>
    <row r="281" spans="1:22" s="514" customFormat="1" ht="30" customHeight="1">
      <c r="A281" s="1182"/>
      <c r="B281" s="1182"/>
      <c r="C281" s="1179"/>
      <c r="D281" s="1178"/>
      <c r="E281" s="515" t="s">
        <v>197</v>
      </c>
      <c r="F281" s="515" t="s">
        <v>197</v>
      </c>
      <c r="G281" s="516"/>
      <c r="H281" s="516"/>
      <c r="I281" s="517" t="s">
        <v>197</v>
      </c>
      <c r="J281" s="492" t="s">
        <v>197</v>
      </c>
      <c r="K281" s="516"/>
      <c r="L281" s="516"/>
      <c r="M281" s="516"/>
      <c r="N281" s="516"/>
      <c r="O281" s="516"/>
      <c r="P281" s="518"/>
      <c r="Q281" s="1180"/>
      <c r="R281" s="1180"/>
      <c r="S281" s="1180"/>
      <c r="T281" s="1181"/>
      <c r="U281" s="1181"/>
      <c r="V281" s="1181"/>
    </row>
    <row r="282" spans="1:22" s="514" customFormat="1" ht="30" customHeight="1">
      <c r="A282" s="1182"/>
      <c r="B282" s="1182"/>
      <c r="C282" s="1179"/>
      <c r="D282" s="1178"/>
      <c r="E282" s="515" t="s">
        <v>197</v>
      </c>
      <c r="F282" s="515" t="s">
        <v>197</v>
      </c>
      <c r="G282" s="516"/>
      <c r="H282" s="516"/>
      <c r="I282" s="517" t="s">
        <v>197</v>
      </c>
      <c r="J282" s="492" t="s">
        <v>197</v>
      </c>
      <c r="K282" s="516"/>
      <c r="L282" s="516"/>
      <c r="M282" s="516"/>
      <c r="N282" s="516"/>
      <c r="O282" s="516"/>
      <c r="P282" s="518"/>
      <c r="Q282" s="1180"/>
      <c r="R282" s="1180"/>
      <c r="S282" s="1180"/>
      <c r="T282" s="1181"/>
      <c r="U282" s="1181"/>
      <c r="V282" s="1181"/>
    </row>
    <row r="283" spans="1:22" s="514" customFormat="1" ht="30" customHeight="1">
      <c r="A283" s="1182"/>
      <c r="B283" s="1182"/>
      <c r="C283" s="1179"/>
      <c r="D283" s="1178"/>
      <c r="E283" s="515" t="s">
        <v>197</v>
      </c>
      <c r="F283" s="515" t="s">
        <v>197</v>
      </c>
      <c r="G283" s="516"/>
      <c r="H283" s="516"/>
      <c r="I283" s="517" t="s">
        <v>197</v>
      </c>
      <c r="J283" s="492" t="s">
        <v>197</v>
      </c>
      <c r="K283" s="516"/>
      <c r="L283" s="516"/>
      <c r="M283" s="516"/>
      <c r="N283" s="516"/>
      <c r="O283" s="516"/>
      <c r="P283" s="518"/>
      <c r="Q283" s="1180"/>
      <c r="R283" s="1180"/>
      <c r="S283" s="1180"/>
      <c r="T283" s="1181"/>
      <c r="U283" s="1181"/>
      <c r="V283" s="1181"/>
    </row>
    <row r="284" spans="1:22" s="514" customFormat="1" ht="30" customHeight="1">
      <c r="A284" s="1182"/>
      <c r="B284" s="1182"/>
      <c r="C284" s="1179"/>
      <c r="D284" s="1178"/>
      <c r="E284" s="515" t="s">
        <v>197</v>
      </c>
      <c r="F284" s="515" t="s">
        <v>197</v>
      </c>
      <c r="G284" s="516"/>
      <c r="H284" s="516"/>
      <c r="I284" s="517" t="s">
        <v>197</v>
      </c>
      <c r="J284" s="492" t="s">
        <v>197</v>
      </c>
      <c r="K284" s="516"/>
      <c r="L284" s="516"/>
      <c r="M284" s="516"/>
      <c r="N284" s="516"/>
      <c r="O284" s="516"/>
      <c r="P284" s="518"/>
      <c r="Q284" s="1180"/>
      <c r="R284" s="1180"/>
      <c r="S284" s="1180"/>
      <c r="T284" s="1181"/>
      <c r="U284" s="1181"/>
      <c r="V284" s="1181"/>
    </row>
    <row r="285" spans="1:22" s="514" customFormat="1" ht="30" customHeight="1">
      <c r="A285" s="1182"/>
      <c r="B285" s="1182"/>
      <c r="C285" s="1179"/>
      <c r="D285" s="1178"/>
      <c r="E285" s="515" t="s">
        <v>197</v>
      </c>
      <c r="F285" s="515" t="s">
        <v>197</v>
      </c>
      <c r="G285" s="516"/>
      <c r="H285" s="516"/>
      <c r="I285" s="517" t="s">
        <v>197</v>
      </c>
      <c r="J285" s="492" t="s">
        <v>197</v>
      </c>
      <c r="K285" s="516"/>
      <c r="L285" s="516"/>
      <c r="M285" s="516"/>
      <c r="N285" s="516"/>
      <c r="O285" s="516"/>
      <c r="P285" s="518"/>
      <c r="Q285" s="1180"/>
      <c r="R285" s="1180"/>
      <c r="S285" s="1180"/>
      <c r="T285" s="1181"/>
      <c r="U285" s="1181"/>
      <c r="V285" s="1181"/>
    </row>
    <row r="286" spans="1:22" s="514" customFormat="1" ht="30" customHeight="1">
      <c r="A286" s="1182"/>
      <c r="B286" s="1182"/>
      <c r="C286" s="1179"/>
      <c r="D286" s="1178"/>
      <c r="E286" s="515" t="s">
        <v>197</v>
      </c>
      <c r="F286" s="515" t="s">
        <v>197</v>
      </c>
      <c r="G286" s="516"/>
      <c r="H286" s="516"/>
      <c r="I286" s="517" t="s">
        <v>197</v>
      </c>
      <c r="J286" s="492" t="s">
        <v>197</v>
      </c>
      <c r="K286" s="516"/>
      <c r="L286" s="516"/>
      <c r="M286" s="516"/>
      <c r="N286" s="516"/>
      <c r="O286" s="516"/>
      <c r="P286" s="518"/>
      <c r="Q286" s="1180"/>
      <c r="R286" s="1180"/>
      <c r="S286" s="1180"/>
      <c r="T286" s="1181"/>
      <c r="U286" s="1181"/>
      <c r="V286" s="1181"/>
    </row>
    <row r="287" spans="1:22" s="514" customFormat="1" ht="30" customHeight="1">
      <c r="A287" s="1182"/>
      <c r="B287" s="1182"/>
      <c r="C287" s="1179"/>
      <c r="D287" s="1178"/>
      <c r="E287" s="515" t="s">
        <v>197</v>
      </c>
      <c r="F287" s="515" t="s">
        <v>197</v>
      </c>
      <c r="G287" s="516"/>
      <c r="H287" s="516"/>
      <c r="I287" s="517" t="s">
        <v>197</v>
      </c>
      <c r="J287" s="492" t="s">
        <v>197</v>
      </c>
      <c r="K287" s="516"/>
      <c r="L287" s="516"/>
      <c r="M287" s="516"/>
      <c r="N287" s="516"/>
      <c r="O287" s="516"/>
      <c r="P287" s="518"/>
      <c r="Q287" s="1180"/>
      <c r="R287" s="1180"/>
      <c r="S287" s="1180"/>
      <c r="T287" s="1181"/>
      <c r="U287" s="1181"/>
      <c r="V287" s="1181"/>
    </row>
    <row r="288" spans="1:22" s="514" customFormat="1" ht="30" customHeight="1">
      <c r="A288" s="1182"/>
      <c r="B288" s="1182"/>
      <c r="C288" s="1179"/>
      <c r="D288" s="1178"/>
      <c r="E288" s="515" t="s">
        <v>197</v>
      </c>
      <c r="F288" s="515" t="s">
        <v>197</v>
      </c>
      <c r="G288" s="516"/>
      <c r="H288" s="516"/>
      <c r="I288" s="517" t="s">
        <v>197</v>
      </c>
      <c r="J288" s="492" t="s">
        <v>197</v>
      </c>
      <c r="K288" s="516"/>
      <c r="L288" s="516"/>
      <c r="M288" s="516"/>
      <c r="N288" s="516"/>
      <c r="O288" s="516"/>
      <c r="P288" s="518"/>
      <c r="Q288" s="1180"/>
      <c r="R288" s="1180"/>
      <c r="S288" s="1180"/>
      <c r="T288" s="1181"/>
      <c r="U288" s="1181"/>
      <c r="V288" s="1181"/>
    </row>
    <row r="289" spans="1:22" s="514" customFormat="1" ht="30" customHeight="1">
      <c r="A289" s="1182"/>
      <c r="B289" s="1182"/>
      <c r="C289" s="1179"/>
      <c r="D289" s="1178"/>
      <c r="E289" s="515" t="s">
        <v>197</v>
      </c>
      <c r="F289" s="515" t="s">
        <v>197</v>
      </c>
      <c r="G289" s="516"/>
      <c r="H289" s="516"/>
      <c r="I289" s="517" t="s">
        <v>197</v>
      </c>
      <c r="J289" s="492" t="s">
        <v>197</v>
      </c>
      <c r="K289" s="516"/>
      <c r="L289" s="516"/>
      <c r="M289" s="516"/>
      <c r="N289" s="516"/>
      <c r="O289" s="516"/>
      <c r="P289" s="518"/>
      <c r="Q289" s="1180"/>
      <c r="R289" s="1180"/>
      <c r="S289" s="1180"/>
      <c r="T289" s="1181"/>
      <c r="U289" s="1181"/>
      <c r="V289" s="1181"/>
    </row>
    <row r="290" spans="1:22" s="514" customFormat="1" ht="30" customHeight="1">
      <c r="A290" s="1182"/>
      <c r="B290" s="1182"/>
      <c r="C290" s="1179"/>
      <c r="D290" s="1178"/>
      <c r="E290" s="515" t="s">
        <v>197</v>
      </c>
      <c r="F290" s="515" t="s">
        <v>197</v>
      </c>
      <c r="G290" s="516"/>
      <c r="H290" s="516"/>
      <c r="I290" s="517" t="s">
        <v>197</v>
      </c>
      <c r="J290" s="492" t="s">
        <v>197</v>
      </c>
      <c r="K290" s="516"/>
      <c r="L290" s="516"/>
      <c r="M290" s="516"/>
      <c r="N290" s="516"/>
      <c r="O290" s="516"/>
      <c r="P290" s="518"/>
      <c r="Q290" s="1180"/>
      <c r="R290" s="1180"/>
      <c r="S290" s="1180"/>
      <c r="T290" s="1181"/>
      <c r="U290" s="1181"/>
      <c r="V290" s="1181"/>
    </row>
    <row r="291" spans="1:22" s="514" customFormat="1" ht="30" customHeight="1">
      <c r="A291" s="1182"/>
      <c r="B291" s="1182"/>
      <c r="C291" s="1179"/>
      <c r="D291" s="1178"/>
      <c r="E291" s="515" t="s">
        <v>197</v>
      </c>
      <c r="F291" s="515" t="s">
        <v>197</v>
      </c>
      <c r="G291" s="516"/>
      <c r="H291" s="516"/>
      <c r="I291" s="517" t="s">
        <v>197</v>
      </c>
      <c r="J291" s="492" t="s">
        <v>197</v>
      </c>
      <c r="K291" s="516"/>
      <c r="L291" s="516"/>
      <c r="M291" s="516"/>
      <c r="N291" s="516"/>
      <c r="O291" s="516"/>
      <c r="P291" s="518"/>
      <c r="Q291" s="1180"/>
      <c r="R291" s="1180"/>
      <c r="S291" s="1180"/>
      <c r="T291" s="1181"/>
      <c r="U291" s="1181"/>
      <c r="V291" s="1181"/>
    </row>
    <row r="292" spans="1:22" s="514" customFormat="1" ht="30" customHeight="1">
      <c r="A292" s="1182"/>
      <c r="B292" s="1182"/>
      <c r="C292" s="1179"/>
      <c r="D292" s="1178"/>
      <c r="E292" s="515" t="s">
        <v>197</v>
      </c>
      <c r="F292" s="515" t="s">
        <v>197</v>
      </c>
      <c r="G292" s="516"/>
      <c r="H292" s="516"/>
      <c r="I292" s="517" t="s">
        <v>197</v>
      </c>
      <c r="J292" s="492" t="s">
        <v>197</v>
      </c>
      <c r="K292" s="516"/>
      <c r="L292" s="516"/>
      <c r="M292" s="516"/>
      <c r="N292" s="516"/>
      <c r="O292" s="516"/>
      <c r="P292" s="518"/>
      <c r="Q292" s="1180"/>
      <c r="R292" s="1180"/>
      <c r="S292" s="1180"/>
      <c r="T292" s="1181"/>
      <c r="U292" s="1181"/>
      <c r="V292" s="1181"/>
    </row>
    <row r="293" spans="1:22" s="514" customFormat="1" ht="30" customHeight="1">
      <c r="A293" s="1182"/>
      <c r="B293" s="1182"/>
      <c r="C293" s="1179"/>
      <c r="D293" s="1178"/>
      <c r="E293" s="515" t="s">
        <v>197</v>
      </c>
      <c r="F293" s="515" t="s">
        <v>197</v>
      </c>
      <c r="G293" s="516"/>
      <c r="H293" s="516"/>
      <c r="I293" s="517" t="s">
        <v>197</v>
      </c>
      <c r="J293" s="492" t="s">
        <v>197</v>
      </c>
      <c r="K293" s="516"/>
      <c r="L293" s="516"/>
      <c r="M293" s="516"/>
      <c r="N293" s="516"/>
      <c r="O293" s="516"/>
      <c r="P293" s="518"/>
      <c r="Q293" s="1180"/>
      <c r="R293" s="1180"/>
      <c r="S293" s="1180"/>
      <c r="T293" s="1181"/>
      <c r="U293" s="1181"/>
      <c r="V293" s="1181"/>
    </row>
    <row r="294" spans="1:22" s="514" customFormat="1" ht="30" customHeight="1">
      <c r="A294" s="1182"/>
      <c r="B294" s="1182"/>
      <c r="C294" s="1179"/>
      <c r="D294" s="1178"/>
      <c r="E294" s="515" t="s">
        <v>197</v>
      </c>
      <c r="F294" s="515" t="s">
        <v>197</v>
      </c>
      <c r="G294" s="516"/>
      <c r="H294" s="516"/>
      <c r="I294" s="517" t="s">
        <v>197</v>
      </c>
      <c r="J294" s="492" t="s">
        <v>197</v>
      </c>
      <c r="K294" s="516"/>
      <c r="L294" s="516"/>
      <c r="M294" s="516"/>
      <c r="N294" s="516"/>
      <c r="O294" s="516"/>
      <c r="P294" s="518"/>
      <c r="Q294" s="1180"/>
      <c r="R294" s="1180"/>
      <c r="S294" s="1180"/>
      <c r="T294" s="1181"/>
      <c r="U294" s="1181"/>
      <c r="V294" s="1181"/>
    </row>
    <row r="295" spans="1:22" s="514" customFormat="1" ht="30" customHeight="1">
      <c r="A295" s="1182"/>
      <c r="B295" s="1182"/>
      <c r="C295" s="1179"/>
      <c r="D295" s="1178"/>
      <c r="E295" s="515" t="s">
        <v>197</v>
      </c>
      <c r="F295" s="515" t="s">
        <v>197</v>
      </c>
      <c r="G295" s="516"/>
      <c r="H295" s="516"/>
      <c r="I295" s="517" t="s">
        <v>197</v>
      </c>
      <c r="J295" s="492" t="s">
        <v>197</v>
      </c>
      <c r="K295" s="516"/>
      <c r="L295" s="516"/>
      <c r="M295" s="516"/>
      <c r="N295" s="516"/>
      <c r="O295" s="516"/>
      <c r="P295" s="518"/>
      <c r="Q295" s="1180"/>
      <c r="R295" s="1180"/>
      <c r="S295" s="1180"/>
      <c r="T295" s="1181"/>
      <c r="U295" s="1181"/>
      <c r="V295" s="1181"/>
    </row>
    <row r="296" spans="1:22" s="514" customFormat="1" ht="30" customHeight="1">
      <c r="A296" s="1182"/>
      <c r="B296" s="1182"/>
      <c r="C296" s="1179"/>
      <c r="D296" s="1178"/>
      <c r="E296" s="515" t="s">
        <v>197</v>
      </c>
      <c r="F296" s="515" t="s">
        <v>197</v>
      </c>
      <c r="G296" s="516"/>
      <c r="H296" s="516"/>
      <c r="I296" s="517" t="s">
        <v>197</v>
      </c>
      <c r="J296" s="492" t="s">
        <v>197</v>
      </c>
      <c r="K296" s="516"/>
      <c r="L296" s="516"/>
      <c r="M296" s="516"/>
      <c r="N296" s="516"/>
      <c r="O296" s="516"/>
      <c r="P296" s="518"/>
      <c r="Q296" s="1180"/>
      <c r="R296" s="1180"/>
      <c r="S296" s="1180"/>
      <c r="T296" s="1181"/>
      <c r="U296" s="1181"/>
      <c r="V296" s="1181"/>
    </row>
    <row r="297" spans="1:22" s="514" customFormat="1" ht="30" customHeight="1">
      <c r="A297" s="1182"/>
      <c r="B297" s="1182"/>
      <c r="C297" s="1179"/>
      <c r="D297" s="1178"/>
      <c r="E297" s="515" t="s">
        <v>197</v>
      </c>
      <c r="F297" s="515" t="s">
        <v>197</v>
      </c>
      <c r="G297" s="516"/>
      <c r="H297" s="516"/>
      <c r="I297" s="517" t="s">
        <v>197</v>
      </c>
      <c r="J297" s="492" t="s">
        <v>197</v>
      </c>
      <c r="K297" s="516"/>
      <c r="L297" s="516"/>
      <c r="M297" s="516"/>
      <c r="N297" s="516"/>
      <c r="O297" s="516"/>
      <c r="P297" s="518"/>
      <c r="Q297" s="1180"/>
      <c r="R297" s="1180"/>
      <c r="S297" s="1180"/>
      <c r="T297" s="1181"/>
      <c r="U297" s="1181"/>
      <c r="V297" s="1181"/>
    </row>
    <row r="298" spans="1:22" s="514" customFormat="1" ht="30" customHeight="1">
      <c r="A298" s="1182"/>
      <c r="B298" s="1182"/>
      <c r="C298" s="1179"/>
      <c r="D298" s="1178"/>
      <c r="E298" s="515" t="s">
        <v>197</v>
      </c>
      <c r="F298" s="515" t="s">
        <v>197</v>
      </c>
      <c r="G298" s="516"/>
      <c r="H298" s="516"/>
      <c r="I298" s="517" t="s">
        <v>197</v>
      </c>
      <c r="J298" s="492" t="s">
        <v>197</v>
      </c>
      <c r="K298" s="516"/>
      <c r="L298" s="516"/>
      <c r="M298" s="516"/>
      <c r="N298" s="516"/>
      <c r="O298" s="516"/>
      <c r="P298" s="518"/>
      <c r="Q298" s="1180"/>
      <c r="R298" s="1180"/>
      <c r="S298" s="1180"/>
      <c r="T298" s="1181"/>
      <c r="U298" s="1181"/>
      <c r="V298" s="1181"/>
    </row>
    <row r="299" spans="1:22" s="514" customFormat="1" ht="30" customHeight="1">
      <c r="A299" s="1182"/>
      <c r="B299" s="1182"/>
      <c r="C299" s="1179"/>
      <c r="D299" s="1178"/>
      <c r="E299" s="515" t="s">
        <v>197</v>
      </c>
      <c r="F299" s="515" t="s">
        <v>197</v>
      </c>
      <c r="G299" s="516"/>
      <c r="H299" s="516"/>
      <c r="I299" s="517" t="s">
        <v>197</v>
      </c>
      <c r="J299" s="492" t="s">
        <v>197</v>
      </c>
      <c r="K299" s="516"/>
      <c r="L299" s="516"/>
      <c r="M299" s="516"/>
      <c r="N299" s="516"/>
      <c r="O299" s="516"/>
      <c r="P299" s="518"/>
      <c r="Q299" s="1180"/>
      <c r="R299" s="1180"/>
      <c r="S299" s="1180"/>
      <c r="T299" s="1181"/>
      <c r="U299" s="1181"/>
      <c r="V299" s="1181"/>
    </row>
    <row r="300" spans="1:22" s="514" customFormat="1" ht="30" customHeight="1">
      <c r="A300" s="1182"/>
      <c r="B300" s="1182"/>
      <c r="C300" s="1179"/>
      <c r="D300" s="1178"/>
      <c r="E300" s="515" t="s">
        <v>197</v>
      </c>
      <c r="F300" s="515" t="s">
        <v>197</v>
      </c>
      <c r="G300" s="516"/>
      <c r="H300" s="516"/>
      <c r="I300" s="517" t="s">
        <v>197</v>
      </c>
      <c r="J300" s="492" t="s">
        <v>197</v>
      </c>
      <c r="K300" s="516"/>
      <c r="L300" s="516"/>
      <c r="M300" s="516"/>
      <c r="N300" s="516"/>
      <c r="O300" s="516"/>
      <c r="P300" s="518"/>
      <c r="Q300" s="1180"/>
      <c r="R300" s="1180"/>
      <c r="S300" s="1180"/>
      <c r="T300" s="1181"/>
      <c r="U300" s="1181"/>
      <c r="V300" s="1181"/>
    </row>
    <row r="301" spans="1:22" s="514" customFormat="1" ht="30" customHeight="1">
      <c r="A301" s="1182"/>
      <c r="B301" s="1182"/>
      <c r="C301" s="1179"/>
      <c r="D301" s="1178"/>
      <c r="E301" s="515" t="s">
        <v>197</v>
      </c>
      <c r="F301" s="515" t="s">
        <v>197</v>
      </c>
      <c r="G301" s="516"/>
      <c r="H301" s="516"/>
      <c r="I301" s="517" t="s">
        <v>197</v>
      </c>
      <c r="J301" s="492" t="s">
        <v>197</v>
      </c>
      <c r="K301" s="516"/>
      <c r="L301" s="516"/>
      <c r="M301" s="516"/>
      <c r="N301" s="516"/>
      <c r="O301" s="516"/>
      <c r="P301" s="518"/>
      <c r="Q301" s="1180"/>
      <c r="R301" s="1180"/>
      <c r="S301" s="1180"/>
      <c r="T301" s="1181"/>
      <c r="U301" s="1181"/>
      <c r="V301" s="1181"/>
    </row>
    <row r="302" spans="1:22" s="514" customFormat="1" ht="30" customHeight="1">
      <c r="A302" s="1182"/>
      <c r="B302" s="1182"/>
      <c r="C302" s="1179"/>
      <c r="D302" s="1178"/>
      <c r="E302" s="515" t="s">
        <v>197</v>
      </c>
      <c r="F302" s="515" t="s">
        <v>197</v>
      </c>
      <c r="G302" s="516"/>
      <c r="H302" s="516"/>
      <c r="I302" s="517" t="s">
        <v>197</v>
      </c>
      <c r="J302" s="492" t="s">
        <v>197</v>
      </c>
      <c r="K302" s="516"/>
      <c r="L302" s="516"/>
      <c r="M302" s="516"/>
      <c r="N302" s="516"/>
      <c r="O302" s="516"/>
      <c r="P302" s="518"/>
      <c r="Q302" s="1180"/>
      <c r="R302" s="1180"/>
      <c r="S302" s="1180"/>
      <c r="T302" s="1181"/>
      <c r="U302" s="1181"/>
      <c r="V302" s="1181"/>
    </row>
    <row r="303" spans="1:22" s="514" customFormat="1" ht="30" customHeight="1">
      <c r="A303" s="1182"/>
      <c r="B303" s="1182"/>
      <c r="C303" s="1179"/>
      <c r="D303" s="1178"/>
      <c r="E303" s="515" t="s">
        <v>197</v>
      </c>
      <c r="F303" s="515" t="s">
        <v>197</v>
      </c>
      <c r="G303" s="516"/>
      <c r="H303" s="516"/>
      <c r="I303" s="517" t="s">
        <v>197</v>
      </c>
      <c r="J303" s="492" t="s">
        <v>197</v>
      </c>
      <c r="K303" s="516"/>
      <c r="L303" s="516"/>
      <c r="M303" s="516"/>
      <c r="N303" s="516"/>
      <c r="O303" s="516"/>
      <c r="P303" s="518"/>
      <c r="Q303" s="1180"/>
      <c r="R303" s="1180"/>
      <c r="S303" s="1180"/>
      <c r="T303" s="1181"/>
      <c r="U303" s="1181"/>
      <c r="V303" s="1181"/>
    </row>
    <row r="304" spans="1:22" s="514" customFormat="1" ht="30" customHeight="1">
      <c r="A304" s="1182"/>
      <c r="B304" s="1182"/>
      <c r="C304" s="1179"/>
      <c r="D304" s="1178"/>
      <c r="E304" s="515" t="s">
        <v>197</v>
      </c>
      <c r="F304" s="515" t="s">
        <v>197</v>
      </c>
      <c r="G304" s="516"/>
      <c r="H304" s="516"/>
      <c r="I304" s="517" t="s">
        <v>197</v>
      </c>
      <c r="J304" s="492" t="s">
        <v>197</v>
      </c>
      <c r="K304" s="516"/>
      <c r="L304" s="516"/>
      <c r="M304" s="516"/>
      <c r="N304" s="516"/>
      <c r="O304" s="516"/>
      <c r="P304" s="518"/>
      <c r="Q304" s="1180"/>
      <c r="R304" s="1180"/>
      <c r="S304" s="1180"/>
      <c r="T304" s="1181"/>
      <c r="U304" s="1181"/>
      <c r="V304" s="1181"/>
    </row>
    <row r="305" spans="1:22" s="514" customFormat="1" ht="30" customHeight="1">
      <c r="A305" s="1182"/>
      <c r="B305" s="1182"/>
      <c r="C305" s="1179"/>
      <c r="D305" s="1178"/>
      <c r="E305" s="515" t="s">
        <v>197</v>
      </c>
      <c r="F305" s="515" t="s">
        <v>197</v>
      </c>
      <c r="G305" s="516"/>
      <c r="H305" s="516"/>
      <c r="I305" s="517" t="s">
        <v>197</v>
      </c>
      <c r="J305" s="492" t="s">
        <v>197</v>
      </c>
      <c r="K305" s="516"/>
      <c r="L305" s="516"/>
      <c r="M305" s="516"/>
      <c r="N305" s="516"/>
      <c r="O305" s="516"/>
      <c r="P305" s="518"/>
      <c r="Q305" s="1180"/>
      <c r="R305" s="1180"/>
      <c r="S305" s="1180"/>
      <c r="T305" s="1181"/>
      <c r="U305" s="1181"/>
      <c r="V305" s="1181"/>
    </row>
    <row r="306" spans="1:22" s="514" customFormat="1" ht="30" customHeight="1">
      <c r="A306" s="1182"/>
      <c r="B306" s="1182"/>
      <c r="C306" s="1179"/>
      <c r="D306" s="1178"/>
      <c r="E306" s="515" t="s">
        <v>197</v>
      </c>
      <c r="F306" s="515" t="s">
        <v>197</v>
      </c>
      <c r="G306" s="516"/>
      <c r="H306" s="516"/>
      <c r="I306" s="517" t="s">
        <v>197</v>
      </c>
      <c r="J306" s="492" t="s">
        <v>197</v>
      </c>
      <c r="K306" s="516"/>
      <c r="L306" s="516"/>
      <c r="M306" s="516"/>
      <c r="N306" s="516"/>
      <c r="O306" s="516"/>
      <c r="P306" s="518"/>
      <c r="Q306" s="1180"/>
      <c r="R306" s="1180"/>
      <c r="S306" s="1180"/>
      <c r="T306" s="1181"/>
      <c r="U306" s="1181"/>
      <c r="V306" s="1181"/>
    </row>
    <row r="307" spans="1:22" s="514" customFormat="1" ht="30" customHeight="1">
      <c r="A307" s="1182"/>
      <c r="B307" s="1182"/>
      <c r="C307" s="1179"/>
      <c r="D307" s="1178"/>
      <c r="E307" s="515" t="s">
        <v>197</v>
      </c>
      <c r="F307" s="515" t="s">
        <v>197</v>
      </c>
      <c r="G307" s="516"/>
      <c r="H307" s="516"/>
      <c r="I307" s="517" t="s">
        <v>197</v>
      </c>
      <c r="J307" s="492" t="s">
        <v>197</v>
      </c>
      <c r="K307" s="516"/>
      <c r="L307" s="516"/>
      <c r="M307" s="516"/>
      <c r="N307" s="516"/>
      <c r="O307" s="516"/>
      <c r="P307" s="518"/>
      <c r="Q307" s="1180"/>
      <c r="R307" s="1180"/>
      <c r="S307" s="1180"/>
      <c r="T307" s="1181"/>
      <c r="U307" s="1181"/>
      <c r="V307" s="1181"/>
    </row>
    <row r="308" spans="1:22" s="514" customFormat="1" ht="30" customHeight="1">
      <c r="A308" s="1182"/>
      <c r="B308" s="1182"/>
      <c r="C308" s="1179"/>
      <c r="D308" s="1178"/>
      <c r="E308" s="515" t="s">
        <v>197</v>
      </c>
      <c r="F308" s="515" t="s">
        <v>197</v>
      </c>
      <c r="G308" s="516"/>
      <c r="H308" s="516"/>
      <c r="I308" s="517" t="s">
        <v>197</v>
      </c>
      <c r="J308" s="492" t="s">
        <v>197</v>
      </c>
      <c r="K308" s="516"/>
      <c r="L308" s="516"/>
      <c r="M308" s="516"/>
      <c r="N308" s="516"/>
      <c r="O308" s="516"/>
      <c r="P308" s="518"/>
      <c r="Q308" s="1180"/>
      <c r="R308" s="1180"/>
      <c r="S308" s="1180"/>
      <c r="T308" s="1181"/>
      <c r="U308" s="1181"/>
      <c r="V308" s="1181"/>
    </row>
    <row r="309" spans="1:22" s="514" customFormat="1" ht="30" customHeight="1">
      <c r="A309" s="1182"/>
      <c r="B309" s="1182"/>
      <c r="C309" s="1179"/>
      <c r="D309" s="1178"/>
      <c r="E309" s="515" t="s">
        <v>197</v>
      </c>
      <c r="F309" s="515" t="s">
        <v>197</v>
      </c>
      <c r="G309" s="516"/>
      <c r="H309" s="516"/>
      <c r="I309" s="517" t="s">
        <v>197</v>
      </c>
      <c r="J309" s="492" t="s">
        <v>197</v>
      </c>
      <c r="K309" s="516"/>
      <c r="L309" s="516"/>
      <c r="M309" s="516"/>
      <c r="N309" s="516"/>
      <c r="O309" s="516"/>
      <c r="P309" s="518"/>
      <c r="Q309" s="1180"/>
      <c r="R309" s="1180"/>
      <c r="S309" s="1180"/>
      <c r="T309" s="1181"/>
      <c r="U309" s="1181"/>
      <c r="V309" s="1181"/>
    </row>
    <row r="310" spans="1:22" s="514" customFormat="1" ht="30" customHeight="1">
      <c r="A310" s="1182"/>
      <c r="B310" s="1182"/>
      <c r="C310" s="1179"/>
      <c r="D310" s="1178"/>
      <c r="E310" s="515" t="s">
        <v>197</v>
      </c>
      <c r="F310" s="515" t="s">
        <v>197</v>
      </c>
      <c r="G310" s="516"/>
      <c r="H310" s="516"/>
      <c r="I310" s="517" t="s">
        <v>197</v>
      </c>
      <c r="J310" s="492" t="s">
        <v>197</v>
      </c>
      <c r="K310" s="516"/>
      <c r="L310" s="516"/>
      <c r="M310" s="516"/>
      <c r="N310" s="516"/>
      <c r="O310" s="516"/>
      <c r="P310" s="518"/>
      <c r="Q310" s="1180"/>
      <c r="R310" s="1180"/>
      <c r="S310" s="1180"/>
      <c r="T310" s="1181"/>
      <c r="U310" s="1181"/>
      <c r="V310" s="1181"/>
    </row>
    <row r="311" spans="1:22" s="514" customFormat="1" ht="30" customHeight="1">
      <c r="A311" s="1182"/>
      <c r="B311" s="1182"/>
      <c r="C311" s="1179"/>
      <c r="D311" s="1178"/>
      <c r="E311" s="515" t="s">
        <v>197</v>
      </c>
      <c r="F311" s="515" t="s">
        <v>197</v>
      </c>
      <c r="G311" s="516"/>
      <c r="H311" s="516"/>
      <c r="I311" s="517" t="s">
        <v>197</v>
      </c>
      <c r="J311" s="492" t="s">
        <v>197</v>
      </c>
      <c r="K311" s="516"/>
      <c r="L311" s="516"/>
      <c r="M311" s="516"/>
      <c r="N311" s="516"/>
      <c r="O311" s="516"/>
      <c r="P311" s="518"/>
      <c r="Q311" s="1180"/>
      <c r="R311" s="1180"/>
      <c r="S311" s="1180"/>
      <c r="T311" s="1181"/>
      <c r="U311" s="1181"/>
      <c r="V311" s="1181"/>
    </row>
    <row r="312" spans="1:22" s="514" customFormat="1" ht="30" customHeight="1">
      <c r="A312" s="1182"/>
      <c r="B312" s="1182"/>
      <c r="C312" s="1179"/>
      <c r="D312" s="1178"/>
      <c r="E312" s="515" t="s">
        <v>197</v>
      </c>
      <c r="F312" s="515" t="s">
        <v>197</v>
      </c>
      <c r="G312" s="516"/>
      <c r="H312" s="516"/>
      <c r="I312" s="517" t="s">
        <v>197</v>
      </c>
      <c r="J312" s="492" t="s">
        <v>197</v>
      </c>
      <c r="K312" s="516"/>
      <c r="L312" s="516"/>
      <c r="M312" s="516"/>
      <c r="N312" s="516"/>
      <c r="O312" s="516"/>
      <c r="P312" s="518"/>
      <c r="Q312" s="1180"/>
      <c r="R312" s="1180"/>
      <c r="S312" s="1180"/>
      <c r="T312" s="1181"/>
      <c r="U312" s="1181"/>
      <c r="V312" s="1181"/>
    </row>
    <row r="313" spans="1:22" s="514" customFormat="1" ht="30" customHeight="1">
      <c r="A313" s="1182"/>
      <c r="B313" s="1182"/>
      <c r="C313" s="1179"/>
      <c r="D313" s="1178"/>
      <c r="E313" s="515" t="s">
        <v>197</v>
      </c>
      <c r="F313" s="515" t="s">
        <v>197</v>
      </c>
      <c r="G313" s="516"/>
      <c r="H313" s="516"/>
      <c r="I313" s="517" t="s">
        <v>197</v>
      </c>
      <c r="J313" s="492" t="s">
        <v>197</v>
      </c>
      <c r="K313" s="516"/>
      <c r="L313" s="516"/>
      <c r="M313" s="516"/>
      <c r="N313" s="516"/>
      <c r="O313" s="516"/>
      <c r="P313" s="518"/>
      <c r="Q313" s="1180"/>
      <c r="R313" s="1180"/>
      <c r="S313" s="1180"/>
      <c r="T313" s="1181"/>
      <c r="U313" s="1181"/>
      <c r="V313" s="1181"/>
    </row>
    <row r="314" spans="1:22" s="514" customFormat="1" ht="30" customHeight="1">
      <c r="A314" s="1182"/>
      <c r="B314" s="1182"/>
      <c r="C314" s="1179"/>
      <c r="D314" s="1178"/>
      <c r="E314" s="515" t="s">
        <v>197</v>
      </c>
      <c r="F314" s="515" t="s">
        <v>197</v>
      </c>
      <c r="G314" s="516"/>
      <c r="H314" s="516"/>
      <c r="I314" s="517" t="s">
        <v>197</v>
      </c>
      <c r="J314" s="492" t="s">
        <v>197</v>
      </c>
      <c r="K314" s="516"/>
      <c r="L314" s="516"/>
      <c r="M314" s="516"/>
      <c r="N314" s="516"/>
      <c r="O314" s="516"/>
      <c r="P314" s="518"/>
      <c r="Q314" s="1180"/>
      <c r="R314" s="1180"/>
      <c r="S314" s="1180"/>
      <c r="T314" s="1181"/>
      <c r="U314" s="1181"/>
      <c r="V314" s="1181"/>
    </row>
    <row r="315" spans="1:22" s="514" customFormat="1" ht="30" customHeight="1">
      <c r="A315" s="1182"/>
      <c r="B315" s="1182"/>
      <c r="C315" s="1179"/>
      <c r="D315" s="1178"/>
      <c r="E315" s="515" t="s">
        <v>197</v>
      </c>
      <c r="F315" s="515" t="s">
        <v>197</v>
      </c>
      <c r="G315" s="516"/>
      <c r="H315" s="516"/>
      <c r="I315" s="517" t="s">
        <v>197</v>
      </c>
      <c r="J315" s="492" t="s">
        <v>197</v>
      </c>
      <c r="K315" s="516"/>
      <c r="L315" s="516"/>
      <c r="M315" s="516"/>
      <c r="N315" s="516"/>
      <c r="O315" s="516"/>
      <c r="P315" s="518"/>
      <c r="Q315" s="1180"/>
      <c r="R315" s="1180"/>
      <c r="S315" s="1180"/>
      <c r="T315" s="1181"/>
      <c r="U315" s="1181"/>
      <c r="V315" s="1181"/>
    </row>
    <row r="316" spans="1:22" s="514" customFormat="1" ht="30" customHeight="1">
      <c r="A316" s="1182"/>
      <c r="B316" s="1182"/>
      <c r="C316" s="1179"/>
      <c r="D316" s="1178"/>
      <c r="E316" s="515" t="s">
        <v>197</v>
      </c>
      <c r="F316" s="515" t="s">
        <v>197</v>
      </c>
      <c r="G316" s="516"/>
      <c r="H316" s="516"/>
      <c r="I316" s="517" t="s">
        <v>197</v>
      </c>
      <c r="J316" s="492" t="s">
        <v>197</v>
      </c>
      <c r="K316" s="516"/>
      <c r="L316" s="516"/>
      <c r="M316" s="516"/>
      <c r="N316" s="516"/>
      <c r="O316" s="516"/>
      <c r="P316" s="518"/>
      <c r="Q316" s="1180"/>
      <c r="R316" s="1180"/>
      <c r="S316" s="1180"/>
      <c r="T316" s="1181"/>
      <c r="U316" s="1181"/>
      <c r="V316" s="1181"/>
    </row>
    <row r="317" spans="1:22" s="514" customFormat="1" ht="30" customHeight="1">
      <c r="A317" s="1182"/>
      <c r="B317" s="1182"/>
      <c r="C317" s="1179"/>
      <c r="D317" s="1178"/>
      <c r="E317" s="515" t="s">
        <v>197</v>
      </c>
      <c r="F317" s="515" t="s">
        <v>197</v>
      </c>
      <c r="G317" s="516"/>
      <c r="H317" s="516"/>
      <c r="I317" s="517" t="s">
        <v>197</v>
      </c>
      <c r="J317" s="492" t="s">
        <v>197</v>
      </c>
      <c r="K317" s="516"/>
      <c r="L317" s="516"/>
      <c r="M317" s="516"/>
      <c r="N317" s="516"/>
      <c r="O317" s="516"/>
      <c r="P317" s="518"/>
      <c r="Q317" s="1180"/>
      <c r="R317" s="1180"/>
      <c r="S317" s="1180"/>
      <c r="T317" s="1181"/>
      <c r="U317" s="1181"/>
      <c r="V317" s="1181"/>
    </row>
    <row r="318" spans="1:22" s="514" customFormat="1" ht="30" customHeight="1">
      <c r="A318" s="1182"/>
      <c r="B318" s="1182"/>
      <c r="C318" s="1179"/>
      <c r="D318" s="1178"/>
      <c r="E318" s="515" t="s">
        <v>197</v>
      </c>
      <c r="F318" s="515" t="s">
        <v>197</v>
      </c>
      <c r="G318" s="516"/>
      <c r="H318" s="516"/>
      <c r="I318" s="517" t="s">
        <v>197</v>
      </c>
      <c r="J318" s="492" t="s">
        <v>197</v>
      </c>
      <c r="K318" s="516"/>
      <c r="L318" s="516"/>
      <c r="M318" s="516"/>
      <c r="N318" s="516"/>
      <c r="O318" s="516"/>
      <c r="P318" s="518"/>
      <c r="Q318" s="1180"/>
      <c r="R318" s="1180"/>
      <c r="S318" s="1180"/>
      <c r="T318" s="1181"/>
      <c r="U318" s="1181"/>
      <c r="V318" s="1181"/>
    </row>
    <row r="319" spans="1:22" s="514" customFormat="1" ht="30" customHeight="1">
      <c r="A319" s="1182"/>
      <c r="B319" s="1182"/>
      <c r="C319" s="1179"/>
      <c r="D319" s="1178"/>
      <c r="E319" s="515" t="s">
        <v>197</v>
      </c>
      <c r="F319" s="515" t="s">
        <v>197</v>
      </c>
      <c r="G319" s="516"/>
      <c r="H319" s="516"/>
      <c r="I319" s="517" t="s">
        <v>197</v>
      </c>
      <c r="J319" s="492" t="s">
        <v>197</v>
      </c>
      <c r="K319" s="516"/>
      <c r="L319" s="516"/>
      <c r="M319" s="516"/>
      <c r="N319" s="516"/>
      <c r="O319" s="516"/>
      <c r="P319" s="518"/>
      <c r="Q319" s="1180"/>
      <c r="R319" s="1180"/>
      <c r="S319" s="1180"/>
      <c r="T319" s="1181"/>
      <c r="U319" s="1181"/>
      <c r="V319" s="1181"/>
    </row>
    <row r="320" spans="1:22" s="514" customFormat="1" ht="30" customHeight="1">
      <c r="A320" s="1182"/>
      <c r="B320" s="1182"/>
      <c r="C320" s="1179"/>
      <c r="D320" s="1178"/>
      <c r="E320" s="515" t="s">
        <v>197</v>
      </c>
      <c r="F320" s="515" t="s">
        <v>197</v>
      </c>
      <c r="G320" s="516"/>
      <c r="H320" s="516"/>
      <c r="I320" s="517" t="s">
        <v>197</v>
      </c>
      <c r="J320" s="492" t="s">
        <v>197</v>
      </c>
      <c r="K320" s="516"/>
      <c r="L320" s="516"/>
      <c r="M320" s="516"/>
      <c r="N320" s="516"/>
      <c r="O320" s="516"/>
      <c r="P320" s="518"/>
      <c r="Q320" s="1180"/>
      <c r="R320" s="1180"/>
      <c r="S320" s="1180"/>
      <c r="T320" s="1181"/>
      <c r="U320" s="1181"/>
      <c r="V320" s="1181"/>
    </row>
    <row r="321" spans="1:22" s="514" customFormat="1" ht="30" customHeight="1">
      <c r="A321" s="1182"/>
      <c r="B321" s="1182"/>
      <c r="C321" s="1179"/>
      <c r="D321" s="1178"/>
      <c r="E321" s="515" t="s">
        <v>197</v>
      </c>
      <c r="F321" s="515" t="s">
        <v>197</v>
      </c>
      <c r="G321" s="516"/>
      <c r="H321" s="516"/>
      <c r="I321" s="517" t="s">
        <v>197</v>
      </c>
      <c r="J321" s="492" t="s">
        <v>197</v>
      </c>
      <c r="K321" s="516"/>
      <c r="L321" s="516"/>
      <c r="M321" s="516"/>
      <c r="N321" s="516"/>
      <c r="O321" s="516"/>
      <c r="P321" s="518"/>
      <c r="Q321" s="1180"/>
      <c r="R321" s="1180"/>
      <c r="S321" s="1180"/>
      <c r="T321" s="1181"/>
      <c r="U321" s="1181"/>
      <c r="V321" s="1181"/>
    </row>
    <row r="322" spans="1:22" s="514" customFormat="1" ht="30" customHeight="1">
      <c r="A322" s="1182"/>
      <c r="B322" s="1182"/>
      <c r="C322" s="1179"/>
      <c r="D322" s="1178"/>
      <c r="E322" s="515" t="s">
        <v>197</v>
      </c>
      <c r="F322" s="515" t="s">
        <v>197</v>
      </c>
      <c r="G322" s="516"/>
      <c r="H322" s="516"/>
      <c r="I322" s="517" t="s">
        <v>197</v>
      </c>
      <c r="J322" s="492" t="s">
        <v>197</v>
      </c>
      <c r="K322" s="516"/>
      <c r="L322" s="516"/>
      <c r="M322" s="516"/>
      <c r="N322" s="516"/>
      <c r="O322" s="516"/>
      <c r="P322" s="518"/>
      <c r="Q322" s="1180"/>
      <c r="R322" s="1180"/>
      <c r="S322" s="1180"/>
      <c r="T322" s="1181"/>
      <c r="U322" s="1181"/>
      <c r="V322" s="1181"/>
    </row>
    <row r="323" spans="1:22" s="514" customFormat="1" ht="30" customHeight="1">
      <c r="A323" s="1182"/>
      <c r="B323" s="1182"/>
      <c r="C323" s="1179"/>
      <c r="D323" s="1178"/>
      <c r="E323" s="515" t="s">
        <v>197</v>
      </c>
      <c r="F323" s="515" t="s">
        <v>197</v>
      </c>
      <c r="G323" s="516"/>
      <c r="H323" s="516"/>
      <c r="I323" s="517" t="s">
        <v>197</v>
      </c>
      <c r="J323" s="492" t="s">
        <v>197</v>
      </c>
      <c r="K323" s="516"/>
      <c r="L323" s="516"/>
      <c r="M323" s="516"/>
      <c r="N323" s="516"/>
      <c r="O323" s="516"/>
      <c r="P323" s="518"/>
      <c r="Q323" s="1180"/>
      <c r="R323" s="1180"/>
      <c r="S323" s="1180"/>
      <c r="T323" s="1181"/>
      <c r="U323" s="1181"/>
      <c r="V323" s="1181"/>
    </row>
    <row r="324" spans="1:22" s="514" customFormat="1" ht="30" customHeight="1">
      <c r="A324" s="1182"/>
      <c r="B324" s="1182"/>
      <c r="C324" s="1179"/>
      <c r="D324" s="1178"/>
      <c r="E324" s="515" t="s">
        <v>197</v>
      </c>
      <c r="F324" s="515" t="s">
        <v>197</v>
      </c>
      <c r="G324" s="516"/>
      <c r="H324" s="516"/>
      <c r="I324" s="517" t="s">
        <v>197</v>
      </c>
      <c r="J324" s="492" t="s">
        <v>197</v>
      </c>
      <c r="K324" s="516"/>
      <c r="L324" s="516"/>
      <c r="M324" s="516"/>
      <c r="N324" s="516"/>
      <c r="O324" s="516"/>
      <c r="P324" s="518"/>
      <c r="Q324" s="1180"/>
      <c r="R324" s="1180"/>
      <c r="S324" s="1180"/>
      <c r="T324" s="1181"/>
      <c r="U324" s="1181"/>
      <c r="V324" s="1181"/>
    </row>
    <row r="325" spans="1:22" s="514" customFormat="1" ht="30" customHeight="1">
      <c r="A325" s="1182"/>
      <c r="B325" s="1182"/>
      <c r="C325" s="1179"/>
      <c r="D325" s="1178"/>
      <c r="E325" s="515" t="s">
        <v>197</v>
      </c>
      <c r="F325" s="515" t="s">
        <v>197</v>
      </c>
      <c r="G325" s="516"/>
      <c r="H325" s="516"/>
      <c r="I325" s="517" t="s">
        <v>197</v>
      </c>
      <c r="J325" s="492" t="s">
        <v>197</v>
      </c>
      <c r="K325" s="516"/>
      <c r="L325" s="516"/>
      <c r="M325" s="516"/>
      <c r="N325" s="516"/>
      <c r="O325" s="516"/>
      <c r="P325" s="518"/>
      <c r="Q325" s="1180"/>
      <c r="R325" s="1180"/>
      <c r="S325" s="1180"/>
      <c r="T325" s="1181"/>
      <c r="U325" s="1181"/>
      <c r="V325" s="1181"/>
    </row>
    <row r="326" spans="1:22" s="514" customFormat="1" ht="30" customHeight="1">
      <c r="A326" s="1182"/>
      <c r="B326" s="1182"/>
      <c r="C326" s="1179"/>
      <c r="D326" s="1178"/>
      <c r="E326" s="515" t="s">
        <v>197</v>
      </c>
      <c r="F326" s="515" t="s">
        <v>197</v>
      </c>
      <c r="G326" s="516"/>
      <c r="H326" s="516"/>
      <c r="I326" s="517" t="s">
        <v>197</v>
      </c>
      <c r="J326" s="492" t="s">
        <v>197</v>
      </c>
      <c r="K326" s="516"/>
      <c r="L326" s="516"/>
      <c r="M326" s="516"/>
      <c r="N326" s="516"/>
      <c r="O326" s="516"/>
      <c r="P326" s="518"/>
      <c r="Q326" s="1180"/>
      <c r="R326" s="1180"/>
      <c r="S326" s="1180"/>
      <c r="T326" s="1181"/>
      <c r="U326" s="1181"/>
      <c r="V326" s="1181"/>
    </row>
    <row r="327" spans="1:22" s="514" customFormat="1" ht="30" customHeight="1">
      <c r="A327" s="1182"/>
      <c r="B327" s="1182"/>
      <c r="C327" s="1179"/>
      <c r="D327" s="1178"/>
      <c r="E327" s="515" t="s">
        <v>197</v>
      </c>
      <c r="F327" s="515" t="s">
        <v>197</v>
      </c>
      <c r="G327" s="516"/>
      <c r="H327" s="516"/>
      <c r="I327" s="517" t="s">
        <v>197</v>
      </c>
      <c r="J327" s="492" t="s">
        <v>197</v>
      </c>
      <c r="K327" s="516"/>
      <c r="L327" s="516"/>
      <c r="M327" s="516"/>
      <c r="N327" s="516"/>
      <c r="O327" s="516"/>
      <c r="P327" s="518"/>
      <c r="Q327" s="1180"/>
      <c r="R327" s="1180"/>
      <c r="S327" s="1180"/>
      <c r="T327" s="1181"/>
      <c r="U327" s="1181"/>
      <c r="V327" s="1181"/>
    </row>
    <row r="328" spans="1:22" s="514" customFormat="1" ht="30" customHeight="1">
      <c r="A328" s="1182"/>
      <c r="B328" s="1182"/>
      <c r="C328" s="1179"/>
      <c r="D328" s="1178"/>
      <c r="E328" s="515" t="s">
        <v>197</v>
      </c>
      <c r="F328" s="515" t="s">
        <v>197</v>
      </c>
      <c r="G328" s="516"/>
      <c r="H328" s="516"/>
      <c r="I328" s="517" t="s">
        <v>197</v>
      </c>
      <c r="J328" s="492" t="s">
        <v>197</v>
      </c>
      <c r="K328" s="516"/>
      <c r="L328" s="516"/>
      <c r="M328" s="516"/>
      <c r="N328" s="516"/>
      <c r="O328" s="516"/>
      <c r="P328" s="518"/>
      <c r="Q328" s="1180"/>
      <c r="R328" s="1180"/>
      <c r="S328" s="1180"/>
      <c r="T328" s="1181"/>
      <c r="U328" s="1181"/>
      <c r="V328" s="1181"/>
    </row>
    <row r="329" spans="1:22" s="514" customFormat="1" ht="30" customHeight="1">
      <c r="A329" s="1182"/>
      <c r="B329" s="1182"/>
      <c r="C329" s="1179"/>
      <c r="D329" s="1178"/>
      <c r="E329" s="515" t="s">
        <v>197</v>
      </c>
      <c r="F329" s="515" t="s">
        <v>197</v>
      </c>
      <c r="G329" s="516"/>
      <c r="H329" s="516"/>
      <c r="I329" s="517" t="s">
        <v>197</v>
      </c>
      <c r="J329" s="492" t="s">
        <v>197</v>
      </c>
      <c r="K329" s="516"/>
      <c r="L329" s="516"/>
      <c r="M329" s="516"/>
      <c r="N329" s="516"/>
      <c r="O329" s="516"/>
      <c r="P329" s="518"/>
      <c r="Q329" s="1180"/>
      <c r="R329" s="1180"/>
      <c r="S329" s="1180"/>
      <c r="T329" s="1181"/>
      <c r="U329" s="1181"/>
      <c r="V329" s="1181"/>
    </row>
    <row r="330" spans="1:22" s="514" customFormat="1" ht="30" customHeight="1">
      <c r="A330" s="1182"/>
      <c r="B330" s="1182"/>
      <c r="C330" s="1179"/>
      <c r="D330" s="1178"/>
      <c r="E330" s="515" t="s">
        <v>197</v>
      </c>
      <c r="F330" s="515" t="s">
        <v>197</v>
      </c>
      <c r="G330" s="516"/>
      <c r="H330" s="516"/>
      <c r="I330" s="517" t="s">
        <v>197</v>
      </c>
      <c r="J330" s="492" t="s">
        <v>197</v>
      </c>
      <c r="K330" s="516"/>
      <c r="L330" s="516"/>
      <c r="M330" s="516"/>
      <c r="N330" s="516"/>
      <c r="O330" s="516"/>
      <c r="P330" s="518"/>
      <c r="Q330" s="1180"/>
      <c r="R330" s="1180"/>
      <c r="S330" s="1180"/>
      <c r="T330" s="1181"/>
      <c r="U330" s="1181"/>
      <c r="V330" s="1181"/>
    </row>
    <row r="331" spans="1:22" s="514" customFormat="1" ht="30" customHeight="1">
      <c r="A331" s="1182"/>
      <c r="B331" s="1182"/>
      <c r="C331" s="1179"/>
      <c r="D331" s="1178"/>
      <c r="E331" s="515" t="s">
        <v>197</v>
      </c>
      <c r="F331" s="515" t="s">
        <v>197</v>
      </c>
      <c r="G331" s="516"/>
      <c r="H331" s="516"/>
      <c r="I331" s="517" t="s">
        <v>197</v>
      </c>
      <c r="J331" s="492" t="s">
        <v>197</v>
      </c>
      <c r="K331" s="516"/>
      <c r="L331" s="516"/>
      <c r="M331" s="516"/>
      <c r="N331" s="516"/>
      <c r="O331" s="516"/>
      <c r="P331" s="518"/>
      <c r="Q331" s="1180"/>
      <c r="R331" s="1180"/>
      <c r="S331" s="1180"/>
      <c r="T331" s="1181"/>
      <c r="U331" s="1181"/>
      <c r="V331" s="1181"/>
    </row>
    <row r="332" spans="1:22" s="514" customFormat="1" ht="30" customHeight="1">
      <c r="A332" s="1182"/>
      <c r="B332" s="1182"/>
      <c r="C332" s="1179"/>
      <c r="D332" s="1178"/>
      <c r="E332" s="515" t="s">
        <v>197</v>
      </c>
      <c r="F332" s="515" t="s">
        <v>197</v>
      </c>
      <c r="G332" s="516"/>
      <c r="H332" s="516"/>
      <c r="I332" s="517" t="s">
        <v>197</v>
      </c>
      <c r="J332" s="492" t="s">
        <v>197</v>
      </c>
      <c r="K332" s="516"/>
      <c r="L332" s="516"/>
      <c r="M332" s="516"/>
      <c r="N332" s="516"/>
      <c r="O332" s="516"/>
      <c r="P332" s="518"/>
      <c r="Q332" s="1180"/>
      <c r="R332" s="1180"/>
      <c r="S332" s="1180"/>
      <c r="T332" s="1181"/>
      <c r="U332" s="1181"/>
      <c r="V332" s="1181"/>
    </row>
    <row r="333" spans="1:22" s="514" customFormat="1" ht="30" customHeight="1">
      <c r="A333" s="1182"/>
      <c r="B333" s="1182"/>
      <c r="C333" s="1179"/>
      <c r="D333" s="1178"/>
      <c r="E333" s="515" t="s">
        <v>197</v>
      </c>
      <c r="F333" s="515" t="s">
        <v>197</v>
      </c>
      <c r="G333" s="516"/>
      <c r="H333" s="516"/>
      <c r="I333" s="517" t="s">
        <v>197</v>
      </c>
      <c r="J333" s="492" t="s">
        <v>197</v>
      </c>
      <c r="K333" s="516"/>
      <c r="L333" s="516"/>
      <c r="M333" s="516"/>
      <c r="N333" s="516"/>
      <c r="O333" s="516"/>
      <c r="P333" s="518"/>
      <c r="Q333" s="1180"/>
      <c r="R333" s="1180"/>
      <c r="S333" s="1180"/>
      <c r="T333" s="1181"/>
      <c r="U333" s="1181"/>
      <c r="V333" s="1181"/>
    </row>
    <row r="334" spans="1:22" s="514" customFormat="1" ht="30" customHeight="1">
      <c r="A334" s="1182"/>
      <c r="B334" s="1182"/>
      <c r="C334" s="1179"/>
      <c r="D334" s="1178"/>
      <c r="E334" s="515" t="s">
        <v>197</v>
      </c>
      <c r="F334" s="515" t="s">
        <v>197</v>
      </c>
      <c r="G334" s="516"/>
      <c r="H334" s="516"/>
      <c r="I334" s="517" t="s">
        <v>197</v>
      </c>
      <c r="J334" s="492" t="s">
        <v>197</v>
      </c>
      <c r="K334" s="516"/>
      <c r="L334" s="516"/>
      <c r="M334" s="516"/>
      <c r="N334" s="516"/>
      <c r="O334" s="516"/>
      <c r="P334" s="518"/>
      <c r="Q334" s="1180"/>
      <c r="R334" s="1180"/>
      <c r="S334" s="1180"/>
      <c r="T334" s="1181"/>
      <c r="U334" s="1181"/>
      <c r="V334" s="1181"/>
    </row>
    <row r="335" spans="1:22" s="514" customFormat="1" ht="30" customHeight="1">
      <c r="A335" s="1182"/>
      <c r="B335" s="1182"/>
      <c r="C335" s="1179"/>
      <c r="D335" s="1178"/>
      <c r="E335" s="515" t="s">
        <v>197</v>
      </c>
      <c r="F335" s="515" t="s">
        <v>197</v>
      </c>
      <c r="G335" s="516"/>
      <c r="H335" s="516"/>
      <c r="I335" s="517" t="s">
        <v>197</v>
      </c>
      <c r="J335" s="492" t="s">
        <v>197</v>
      </c>
      <c r="K335" s="516"/>
      <c r="L335" s="516"/>
      <c r="M335" s="516"/>
      <c r="N335" s="516"/>
      <c r="O335" s="516"/>
      <c r="P335" s="518"/>
      <c r="Q335" s="1180"/>
      <c r="R335" s="1180"/>
      <c r="S335" s="1180"/>
      <c r="T335" s="1181"/>
      <c r="U335" s="1181"/>
      <c r="V335" s="1181"/>
    </row>
    <row r="336" spans="1:22" s="514" customFormat="1" ht="30" customHeight="1">
      <c r="A336" s="1182"/>
      <c r="B336" s="1182"/>
      <c r="C336" s="1179"/>
      <c r="D336" s="1178"/>
      <c r="E336" s="515" t="s">
        <v>197</v>
      </c>
      <c r="F336" s="515" t="s">
        <v>197</v>
      </c>
      <c r="G336" s="516"/>
      <c r="H336" s="516"/>
      <c r="I336" s="517" t="s">
        <v>197</v>
      </c>
      <c r="J336" s="492" t="s">
        <v>197</v>
      </c>
      <c r="K336" s="516"/>
      <c r="L336" s="516"/>
      <c r="M336" s="516"/>
      <c r="N336" s="516"/>
      <c r="O336" s="516"/>
      <c r="P336" s="518"/>
      <c r="Q336" s="1180"/>
      <c r="R336" s="1180"/>
      <c r="S336" s="1180"/>
      <c r="T336" s="1181"/>
      <c r="U336" s="1181"/>
      <c r="V336" s="1181"/>
    </row>
    <row r="337" spans="1:22" s="514" customFormat="1" ht="30" customHeight="1">
      <c r="A337" s="1182"/>
      <c r="B337" s="1182"/>
      <c r="C337" s="1179"/>
      <c r="D337" s="1178"/>
      <c r="E337" s="515" t="s">
        <v>197</v>
      </c>
      <c r="F337" s="515" t="s">
        <v>197</v>
      </c>
      <c r="G337" s="516"/>
      <c r="H337" s="516"/>
      <c r="I337" s="517" t="s">
        <v>197</v>
      </c>
      <c r="J337" s="492" t="s">
        <v>197</v>
      </c>
      <c r="K337" s="516"/>
      <c r="L337" s="516"/>
      <c r="M337" s="516"/>
      <c r="N337" s="516"/>
      <c r="O337" s="516"/>
      <c r="P337" s="518"/>
      <c r="Q337" s="1180"/>
      <c r="R337" s="1180"/>
      <c r="S337" s="1180"/>
      <c r="T337" s="1181"/>
      <c r="U337" s="1181"/>
      <c r="V337" s="1181"/>
    </row>
    <row r="338" spans="1:22" s="514" customFormat="1" ht="30" customHeight="1">
      <c r="A338" s="1182"/>
      <c r="B338" s="1182"/>
      <c r="C338" s="1179"/>
      <c r="D338" s="1178"/>
      <c r="E338" s="515" t="s">
        <v>197</v>
      </c>
      <c r="F338" s="515" t="s">
        <v>197</v>
      </c>
      <c r="G338" s="516"/>
      <c r="H338" s="516"/>
      <c r="I338" s="517" t="s">
        <v>197</v>
      </c>
      <c r="J338" s="492" t="s">
        <v>197</v>
      </c>
      <c r="K338" s="516"/>
      <c r="L338" s="516"/>
      <c r="M338" s="516"/>
      <c r="N338" s="516"/>
      <c r="O338" s="516"/>
      <c r="P338" s="518"/>
      <c r="Q338" s="1180"/>
      <c r="R338" s="1180"/>
      <c r="S338" s="1180"/>
      <c r="T338" s="1181"/>
      <c r="U338" s="1181"/>
      <c r="V338" s="1181"/>
    </row>
    <row r="339" spans="1:22" s="514" customFormat="1" ht="30" customHeight="1">
      <c r="A339" s="1182"/>
      <c r="B339" s="1182"/>
      <c r="C339" s="1179"/>
      <c r="D339" s="1178"/>
      <c r="E339" s="515" t="s">
        <v>197</v>
      </c>
      <c r="F339" s="515" t="s">
        <v>197</v>
      </c>
      <c r="G339" s="516"/>
      <c r="H339" s="516"/>
      <c r="I339" s="517" t="s">
        <v>197</v>
      </c>
      <c r="J339" s="492" t="s">
        <v>197</v>
      </c>
      <c r="K339" s="516"/>
      <c r="L339" s="516"/>
      <c r="M339" s="516"/>
      <c r="N339" s="516"/>
      <c r="O339" s="516"/>
      <c r="P339" s="518"/>
      <c r="Q339" s="1180"/>
      <c r="R339" s="1180"/>
      <c r="S339" s="1180"/>
      <c r="T339" s="1181"/>
      <c r="U339" s="1181"/>
      <c r="V339" s="1181"/>
    </row>
    <row r="340" spans="1:22" s="514" customFormat="1" ht="30" customHeight="1">
      <c r="A340" s="1182"/>
      <c r="B340" s="1182"/>
      <c r="C340" s="1179"/>
      <c r="D340" s="1178"/>
      <c r="E340" s="515" t="s">
        <v>197</v>
      </c>
      <c r="F340" s="515" t="s">
        <v>197</v>
      </c>
      <c r="G340" s="516"/>
      <c r="H340" s="516"/>
      <c r="I340" s="517" t="s">
        <v>197</v>
      </c>
      <c r="J340" s="492" t="s">
        <v>197</v>
      </c>
      <c r="K340" s="516"/>
      <c r="L340" s="516"/>
      <c r="M340" s="516"/>
      <c r="N340" s="516"/>
      <c r="O340" s="516"/>
      <c r="P340" s="518"/>
      <c r="Q340" s="1180"/>
      <c r="R340" s="1180"/>
      <c r="S340" s="1180"/>
      <c r="T340" s="1181"/>
      <c r="U340" s="1181"/>
      <c r="V340" s="1181"/>
    </row>
    <row r="341" spans="1:22" s="514" customFormat="1" ht="30" customHeight="1">
      <c r="A341" s="1182"/>
      <c r="B341" s="1182"/>
      <c r="C341" s="1179"/>
      <c r="D341" s="1178"/>
      <c r="E341" s="515" t="s">
        <v>197</v>
      </c>
      <c r="F341" s="515" t="s">
        <v>197</v>
      </c>
      <c r="G341" s="516"/>
      <c r="H341" s="516"/>
      <c r="I341" s="517" t="s">
        <v>197</v>
      </c>
      <c r="J341" s="492" t="s">
        <v>197</v>
      </c>
      <c r="K341" s="516"/>
      <c r="L341" s="516"/>
      <c r="M341" s="516"/>
      <c r="N341" s="516"/>
      <c r="O341" s="516"/>
      <c r="P341" s="518"/>
      <c r="Q341" s="1180"/>
      <c r="R341" s="1180"/>
      <c r="S341" s="1180"/>
      <c r="T341" s="1181"/>
      <c r="U341" s="1181"/>
      <c r="V341" s="1181"/>
    </row>
    <row r="342" spans="1:22" s="514" customFormat="1" ht="30" customHeight="1">
      <c r="A342" s="1182"/>
      <c r="B342" s="1182"/>
      <c r="C342" s="1179"/>
      <c r="D342" s="1178"/>
      <c r="E342" s="515" t="s">
        <v>197</v>
      </c>
      <c r="F342" s="515" t="s">
        <v>197</v>
      </c>
      <c r="G342" s="516"/>
      <c r="H342" s="516"/>
      <c r="I342" s="517" t="s">
        <v>197</v>
      </c>
      <c r="J342" s="492" t="s">
        <v>197</v>
      </c>
      <c r="K342" s="516"/>
      <c r="L342" s="516"/>
      <c r="M342" s="516"/>
      <c r="N342" s="516"/>
      <c r="O342" s="516"/>
      <c r="P342" s="518"/>
      <c r="Q342" s="1180"/>
      <c r="R342" s="1180"/>
      <c r="S342" s="1180"/>
      <c r="T342" s="1181"/>
      <c r="U342" s="1181"/>
      <c r="V342" s="1181"/>
    </row>
    <row r="343" spans="1:22" s="514" customFormat="1" ht="30" customHeight="1">
      <c r="A343" s="1182"/>
      <c r="B343" s="1182"/>
      <c r="C343" s="1179"/>
      <c r="D343" s="1178"/>
      <c r="E343" s="515" t="s">
        <v>197</v>
      </c>
      <c r="F343" s="515" t="s">
        <v>197</v>
      </c>
      <c r="G343" s="516"/>
      <c r="H343" s="516"/>
      <c r="I343" s="517" t="s">
        <v>197</v>
      </c>
      <c r="J343" s="492" t="s">
        <v>197</v>
      </c>
      <c r="K343" s="516"/>
      <c r="L343" s="516"/>
      <c r="M343" s="516"/>
      <c r="N343" s="516"/>
      <c r="O343" s="516"/>
      <c r="P343" s="518"/>
      <c r="Q343" s="1180"/>
      <c r="R343" s="1180"/>
      <c r="S343" s="1180"/>
      <c r="T343" s="1181"/>
      <c r="U343" s="1181"/>
      <c r="V343" s="1181"/>
    </row>
    <row r="344" spans="1:22" s="514" customFormat="1" ht="30" customHeight="1">
      <c r="A344" s="1182"/>
      <c r="B344" s="1182"/>
      <c r="C344" s="1179"/>
      <c r="D344" s="1178"/>
      <c r="E344" s="515" t="s">
        <v>197</v>
      </c>
      <c r="F344" s="515" t="s">
        <v>197</v>
      </c>
      <c r="G344" s="516"/>
      <c r="H344" s="516"/>
      <c r="I344" s="517" t="s">
        <v>197</v>
      </c>
      <c r="J344" s="492" t="s">
        <v>197</v>
      </c>
      <c r="K344" s="516"/>
      <c r="L344" s="516"/>
      <c r="M344" s="516"/>
      <c r="N344" s="516"/>
      <c r="O344" s="516"/>
      <c r="P344" s="518"/>
      <c r="Q344" s="1180"/>
      <c r="R344" s="1180"/>
      <c r="S344" s="1180"/>
      <c r="T344" s="1181"/>
      <c r="U344" s="1181"/>
      <c r="V344" s="1181"/>
    </row>
    <row r="345" spans="1:22" s="514" customFormat="1" ht="30" customHeight="1">
      <c r="A345" s="1182"/>
      <c r="B345" s="1182"/>
      <c r="C345" s="1179"/>
      <c r="D345" s="1178"/>
      <c r="E345" s="515" t="s">
        <v>197</v>
      </c>
      <c r="F345" s="515" t="s">
        <v>197</v>
      </c>
      <c r="G345" s="516"/>
      <c r="H345" s="516"/>
      <c r="I345" s="517" t="s">
        <v>197</v>
      </c>
      <c r="J345" s="492" t="s">
        <v>197</v>
      </c>
      <c r="K345" s="516"/>
      <c r="L345" s="516"/>
      <c r="M345" s="516"/>
      <c r="N345" s="516"/>
      <c r="O345" s="516"/>
      <c r="P345" s="518"/>
      <c r="Q345" s="1180"/>
      <c r="R345" s="1180"/>
      <c r="S345" s="1180"/>
      <c r="T345" s="1181"/>
      <c r="U345" s="1181"/>
      <c r="V345" s="1181"/>
    </row>
    <row r="346" spans="1:22" s="514" customFormat="1" ht="30" customHeight="1">
      <c r="A346" s="1182"/>
      <c r="B346" s="1182"/>
      <c r="C346" s="1179"/>
      <c r="D346" s="1178"/>
      <c r="E346" s="515" t="s">
        <v>197</v>
      </c>
      <c r="F346" s="515" t="s">
        <v>197</v>
      </c>
      <c r="G346" s="516"/>
      <c r="H346" s="516"/>
      <c r="I346" s="517" t="s">
        <v>197</v>
      </c>
      <c r="J346" s="492" t="s">
        <v>197</v>
      </c>
      <c r="K346" s="516"/>
      <c r="L346" s="516"/>
      <c r="M346" s="516"/>
      <c r="N346" s="516"/>
      <c r="O346" s="516"/>
      <c r="P346" s="518"/>
      <c r="Q346" s="1180"/>
      <c r="R346" s="1180"/>
      <c r="S346" s="1180"/>
      <c r="T346" s="1181"/>
      <c r="U346" s="1181"/>
      <c r="V346" s="1181"/>
    </row>
    <row r="347" spans="1:22" s="514" customFormat="1" ht="30" customHeight="1">
      <c r="A347" s="1182"/>
      <c r="B347" s="1182"/>
      <c r="C347" s="1179"/>
      <c r="D347" s="1178"/>
      <c r="E347" s="515" t="s">
        <v>197</v>
      </c>
      <c r="F347" s="515" t="s">
        <v>197</v>
      </c>
      <c r="G347" s="516"/>
      <c r="H347" s="516"/>
      <c r="I347" s="517" t="s">
        <v>197</v>
      </c>
      <c r="J347" s="492" t="s">
        <v>197</v>
      </c>
      <c r="K347" s="516"/>
      <c r="L347" s="516"/>
      <c r="M347" s="516"/>
      <c r="N347" s="516"/>
      <c r="O347" s="516"/>
      <c r="P347" s="518"/>
      <c r="Q347" s="1180"/>
      <c r="R347" s="1180"/>
      <c r="S347" s="1180"/>
      <c r="T347" s="1181"/>
      <c r="U347" s="1181"/>
      <c r="V347" s="1181"/>
    </row>
    <row r="348" spans="1:22" s="514" customFormat="1" ht="30" customHeight="1">
      <c r="A348" s="1182"/>
      <c r="B348" s="1182"/>
      <c r="C348" s="1179"/>
      <c r="D348" s="1178"/>
      <c r="E348" s="515" t="s">
        <v>197</v>
      </c>
      <c r="F348" s="515" t="s">
        <v>197</v>
      </c>
      <c r="G348" s="516"/>
      <c r="H348" s="516"/>
      <c r="I348" s="517" t="s">
        <v>197</v>
      </c>
      <c r="J348" s="492" t="s">
        <v>197</v>
      </c>
      <c r="K348" s="516"/>
      <c r="L348" s="516"/>
      <c r="M348" s="516"/>
      <c r="N348" s="516"/>
      <c r="O348" s="516"/>
      <c r="P348" s="518"/>
      <c r="Q348" s="1180"/>
      <c r="R348" s="1180"/>
      <c r="S348" s="1180"/>
      <c r="T348" s="1181"/>
      <c r="U348" s="1181"/>
      <c r="V348" s="1181"/>
    </row>
    <row r="349" spans="1:22" s="514" customFormat="1" ht="30" customHeight="1">
      <c r="A349" s="1182"/>
      <c r="B349" s="1182"/>
      <c r="C349" s="1179"/>
      <c r="D349" s="1178"/>
      <c r="E349" s="515" t="s">
        <v>197</v>
      </c>
      <c r="F349" s="515" t="s">
        <v>197</v>
      </c>
      <c r="G349" s="516"/>
      <c r="H349" s="516"/>
      <c r="I349" s="517" t="s">
        <v>197</v>
      </c>
      <c r="J349" s="492" t="s">
        <v>197</v>
      </c>
      <c r="K349" s="516"/>
      <c r="L349" s="516"/>
      <c r="M349" s="516"/>
      <c r="N349" s="516"/>
      <c r="O349" s="516"/>
      <c r="P349" s="518"/>
      <c r="Q349" s="1180"/>
      <c r="R349" s="1180"/>
      <c r="S349" s="1180"/>
      <c r="T349" s="1181"/>
      <c r="U349" s="1181"/>
      <c r="V349" s="1181"/>
    </row>
    <row r="350" spans="1:22" s="514" customFormat="1" ht="30" customHeight="1">
      <c r="A350" s="1182"/>
      <c r="B350" s="1182"/>
      <c r="C350" s="1179"/>
      <c r="D350" s="1178"/>
      <c r="E350" s="515" t="s">
        <v>197</v>
      </c>
      <c r="F350" s="515" t="s">
        <v>197</v>
      </c>
      <c r="G350" s="516"/>
      <c r="H350" s="516"/>
      <c r="I350" s="517" t="s">
        <v>197</v>
      </c>
      <c r="J350" s="492" t="s">
        <v>197</v>
      </c>
      <c r="K350" s="516"/>
      <c r="L350" s="516"/>
      <c r="M350" s="516"/>
      <c r="N350" s="516"/>
      <c r="O350" s="516"/>
      <c r="P350" s="518"/>
      <c r="Q350" s="1180"/>
      <c r="R350" s="1180"/>
      <c r="S350" s="1180"/>
      <c r="T350" s="1181"/>
      <c r="U350" s="1181"/>
      <c r="V350" s="1181"/>
    </row>
    <row r="351" spans="1:22" s="514" customFormat="1" ht="30" customHeight="1">
      <c r="A351" s="1182"/>
      <c r="B351" s="1182"/>
      <c r="C351" s="1179"/>
      <c r="D351" s="1178"/>
      <c r="E351" s="515" t="s">
        <v>197</v>
      </c>
      <c r="F351" s="515" t="s">
        <v>197</v>
      </c>
      <c r="G351" s="516"/>
      <c r="H351" s="516"/>
      <c r="I351" s="517" t="s">
        <v>197</v>
      </c>
      <c r="J351" s="492" t="s">
        <v>197</v>
      </c>
      <c r="K351" s="516"/>
      <c r="L351" s="516"/>
      <c r="M351" s="516"/>
      <c r="N351" s="516"/>
      <c r="O351" s="516"/>
      <c r="P351" s="518"/>
      <c r="Q351" s="1180"/>
      <c r="R351" s="1180"/>
      <c r="S351" s="1180"/>
      <c r="T351" s="1181"/>
      <c r="U351" s="1181"/>
      <c r="V351" s="1181"/>
    </row>
    <row r="352" spans="1:22" s="514" customFormat="1" ht="30" customHeight="1">
      <c r="A352" s="1182"/>
      <c r="B352" s="1182"/>
      <c r="C352" s="1179"/>
      <c r="D352" s="1178"/>
      <c r="E352" s="515" t="s">
        <v>197</v>
      </c>
      <c r="F352" s="515" t="s">
        <v>197</v>
      </c>
      <c r="G352" s="516"/>
      <c r="H352" s="516"/>
      <c r="I352" s="517" t="s">
        <v>197</v>
      </c>
      <c r="J352" s="492" t="s">
        <v>197</v>
      </c>
      <c r="K352" s="516"/>
      <c r="L352" s="516"/>
      <c r="M352" s="516"/>
      <c r="N352" s="516"/>
      <c r="O352" s="516"/>
      <c r="P352" s="518"/>
      <c r="Q352" s="1180"/>
      <c r="R352" s="1180"/>
      <c r="S352" s="1180"/>
      <c r="T352" s="1181"/>
      <c r="U352" s="1181"/>
      <c r="V352" s="1181"/>
    </row>
    <row r="353" spans="1:22" s="514" customFormat="1" ht="30" customHeight="1">
      <c r="A353" s="1182"/>
      <c r="B353" s="1182"/>
      <c r="C353" s="1179"/>
      <c r="D353" s="1178"/>
      <c r="E353" s="515" t="s">
        <v>197</v>
      </c>
      <c r="F353" s="515" t="s">
        <v>197</v>
      </c>
      <c r="G353" s="516"/>
      <c r="H353" s="516"/>
      <c r="I353" s="517" t="s">
        <v>197</v>
      </c>
      <c r="J353" s="492" t="s">
        <v>197</v>
      </c>
      <c r="K353" s="516"/>
      <c r="L353" s="516"/>
      <c r="M353" s="516"/>
      <c r="N353" s="516"/>
      <c r="O353" s="516"/>
      <c r="P353" s="518"/>
      <c r="Q353" s="1180"/>
      <c r="R353" s="1180"/>
      <c r="S353" s="1180"/>
      <c r="T353" s="1181"/>
      <c r="U353" s="1181"/>
      <c r="V353" s="1181"/>
    </row>
    <row r="354" spans="1:22" s="514" customFormat="1" ht="30" customHeight="1">
      <c r="A354" s="1182"/>
      <c r="B354" s="1182"/>
      <c r="C354" s="1179"/>
      <c r="D354" s="1178"/>
      <c r="E354" s="515" t="s">
        <v>197</v>
      </c>
      <c r="F354" s="515" t="s">
        <v>197</v>
      </c>
      <c r="G354" s="516"/>
      <c r="H354" s="516"/>
      <c r="I354" s="517" t="s">
        <v>197</v>
      </c>
      <c r="J354" s="492" t="s">
        <v>197</v>
      </c>
      <c r="K354" s="516"/>
      <c r="L354" s="516"/>
      <c r="M354" s="516"/>
      <c r="N354" s="516"/>
      <c r="O354" s="516"/>
      <c r="P354" s="518"/>
      <c r="Q354" s="1180"/>
      <c r="R354" s="1180"/>
      <c r="S354" s="1180"/>
      <c r="T354" s="1181"/>
      <c r="U354" s="1181"/>
      <c r="V354" s="1181"/>
    </row>
    <row r="355" spans="1:22" s="514" customFormat="1" ht="30" customHeight="1">
      <c r="A355" s="1179"/>
      <c r="B355" s="1179"/>
      <c r="C355" s="1179"/>
      <c r="D355" s="1178"/>
      <c r="E355" s="515" t="s">
        <v>197</v>
      </c>
      <c r="F355" s="515" t="s">
        <v>197</v>
      </c>
      <c r="G355" s="516"/>
      <c r="H355" s="516"/>
      <c r="I355" s="517" t="s">
        <v>197</v>
      </c>
      <c r="J355" s="492" t="s">
        <v>197</v>
      </c>
      <c r="K355" s="516"/>
      <c r="L355" s="516"/>
      <c r="M355" s="516"/>
      <c r="N355" s="516"/>
      <c r="O355" s="516"/>
      <c r="P355" s="518"/>
      <c r="Q355" s="1180"/>
      <c r="R355" s="1180"/>
      <c r="S355" s="1180"/>
      <c r="T355" s="1181"/>
      <c r="U355" s="1181"/>
      <c r="V355" s="1181"/>
    </row>
    <row r="356" spans="1:22" ht="12.75" customHeight="1">
      <c r="A356" s="165"/>
      <c r="B356" s="165"/>
      <c r="C356" s="165"/>
      <c r="D356" s="165"/>
      <c r="E356" s="165"/>
      <c r="F356" s="165"/>
      <c r="G356" s="165"/>
      <c r="H356" s="165"/>
      <c r="I356" s="165"/>
      <c r="J356" s="165"/>
      <c r="K356" s="165"/>
      <c r="L356" s="163"/>
      <c r="M356" s="163"/>
      <c r="N356" s="163"/>
      <c r="O356" s="163"/>
      <c r="P356" s="1129"/>
      <c r="Q356" s="512"/>
      <c r="R356" s="512"/>
      <c r="S356" s="513"/>
      <c r="T356" s="500"/>
      <c r="U356" s="500"/>
      <c r="V356" s="500"/>
    </row>
    <row r="357" spans="1:22" s="165" customFormat="1" ht="12.75" customHeight="1">
      <c r="A357" s="159" t="s">
        <v>308</v>
      </c>
      <c r="B357" s="159"/>
      <c r="C357" s="651"/>
      <c r="D357" s="651"/>
      <c r="E357" s="651"/>
      <c r="F357" s="651"/>
      <c r="G357" s="651"/>
      <c r="H357" s="651"/>
      <c r="I357" s="651"/>
      <c r="J357" s="651"/>
      <c r="K357" s="651"/>
      <c r="L357" s="651"/>
      <c r="M357" s="651"/>
      <c r="N357" s="651"/>
      <c r="O357" s="651"/>
      <c r="P357" s="1130"/>
    </row>
    <row r="358" spans="1:22" s="165" customFormat="1" ht="8.15" customHeight="1"/>
    <row r="359" spans="1:22" s="165" customFormat="1" ht="16" customHeight="1">
      <c r="A359" s="1382" t="s">
        <v>1036</v>
      </c>
      <c r="B359" s="1382"/>
      <c r="C359" s="1382"/>
      <c r="D359" s="1382"/>
      <c r="E359" s="1382"/>
      <c r="F359" s="1382"/>
      <c r="G359" s="1382"/>
      <c r="H359" s="1382"/>
      <c r="I359" s="1382"/>
      <c r="J359" s="1382"/>
      <c r="K359" s="1382"/>
      <c r="L359" s="1382"/>
      <c r="M359" s="1382"/>
    </row>
    <row r="360" spans="1:22" s="165" customFormat="1" ht="21.65" customHeight="1">
      <c r="A360" s="652" t="s">
        <v>986</v>
      </c>
      <c r="B360" s="652"/>
      <c r="C360" s="160"/>
      <c r="D360" s="160"/>
      <c r="E360" s="160"/>
      <c r="F360" s="160"/>
      <c r="G360" s="160"/>
      <c r="H360" s="160"/>
      <c r="I360" s="160"/>
      <c r="J360" s="160"/>
      <c r="K360" s="160"/>
      <c r="L360" s="160"/>
      <c r="M360" s="160"/>
    </row>
    <row r="361" spans="1:22" s="48" customFormat="1" ht="58" customHeight="1">
      <c r="A361" s="1383" t="s">
        <v>315</v>
      </c>
      <c r="B361" s="1383"/>
      <c r="C361" s="1383"/>
      <c r="D361" s="1383"/>
      <c r="E361" s="1383"/>
      <c r="F361" s="1383"/>
      <c r="G361" s="1383"/>
      <c r="H361" s="1383"/>
      <c r="I361" s="1383"/>
      <c r="J361" s="1383"/>
      <c r="K361" s="1383"/>
      <c r="L361" s="1383"/>
      <c r="M361" s="1383"/>
    </row>
    <row r="362" spans="1:22" s="48" customFormat="1" ht="15" customHeight="1">
      <c r="A362" s="706" t="s">
        <v>2953</v>
      </c>
      <c r="B362" s="161"/>
      <c r="C362" s="156"/>
      <c r="D362" s="156"/>
      <c r="E362" s="156"/>
      <c r="F362" s="156"/>
      <c r="G362" s="156"/>
      <c r="H362" s="156"/>
      <c r="I362" s="156"/>
      <c r="J362" s="156"/>
      <c r="K362" s="156"/>
      <c r="L362" s="156"/>
      <c r="M362" s="156"/>
    </row>
    <row r="363" spans="1:22" s="48" customFormat="1" ht="18" customHeight="1">
      <c r="A363" s="162" t="s">
        <v>303</v>
      </c>
      <c r="B363" s="162"/>
      <c r="C363" s="62"/>
      <c r="D363" s="62"/>
      <c r="E363" s="62"/>
      <c r="F363" s="62"/>
      <c r="G363" s="62"/>
      <c r="H363" s="62"/>
      <c r="I363" s="62"/>
      <c r="J363" s="62"/>
      <c r="K363" s="62"/>
      <c r="L363" s="62"/>
      <c r="M363" s="62"/>
    </row>
    <row r="364" spans="1:22" s="48" customFormat="1" ht="21" customHeight="1">
      <c r="A364" s="1377" t="s">
        <v>304</v>
      </c>
      <c r="B364" s="1377"/>
      <c r="C364" s="1377"/>
      <c r="D364" s="1377"/>
      <c r="E364" s="1377"/>
      <c r="F364" s="1377"/>
      <c r="G364" s="1377"/>
      <c r="H364" s="1377"/>
      <c r="I364" s="1377"/>
      <c r="J364" s="1377"/>
      <c r="K364" s="1377"/>
      <c r="L364" s="1377"/>
      <c r="M364" s="1377"/>
    </row>
    <row r="365" spans="1:22" s="165" customFormat="1" ht="12.75" customHeight="1"/>
    <row r="366" spans="1:22" s="165" customFormat="1" ht="12.75" customHeight="1"/>
    <row r="367" spans="1:22" s="165" customFormat="1" ht="12.75" customHeight="1"/>
    <row r="368" spans="1:22" s="165" customFormat="1" ht="12.75" customHeight="1">
      <c r="A368" s="730"/>
      <c r="B368" s="166"/>
    </row>
    <row r="379" ht="15.75" customHeight="1"/>
    <row r="386" ht="15" customHeight="1"/>
    <row r="387" ht="15.75" customHeight="1"/>
    <row r="389" ht="12.75" customHeight="1"/>
    <row r="390" ht="11.25" customHeight="1"/>
  </sheetData>
  <sheetProtection algorithmName="SHA-512" hashValue="IZVQQ6kIvlKJrwKoaaIwhO/gDxuLFnoRkcghmrj3JdWaRpZeAch9PVbqLjAjHG8gDHKLqx07oN9Q123/Utga2A==" saltValue="WR2DNlbmGqzbkKkJj3cMAw==" spinCount="100000" sheet="1" objects="1" formatCells="0" formatRows="0" sort="0" autoFilter="0"/>
  <autoFilter ref="A25:V47" xr:uid="{00000000-0001-0000-0900-000000000000}">
    <sortState xmlns:xlrd2="http://schemas.microsoft.com/office/spreadsheetml/2017/richdata2" ref="A26:V29">
      <sortCondition ref="C25:C47"/>
    </sortState>
  </autoFilter>
  <mergeCells count="8">
    <mergeCell ref="H7:J8"/>
    <mergeCell ref="E8:G8"/>
    <mergeCell ref="A364:M364"/>
    <mergeCell ref="J19:K19"/>
    <mergeCell ref="C17:D19"/>
    <mergeCell ref="A359:M359"/>
    <mergeCell ref="A361:M361"/>
    <mergeCell ref="L19:O19"/>
  </mergeCells>
  <conditionalFormatting sqref="D6">
    <cfRule type="expression" dxfId="18" priority="191">
      <formula>AND($D$6="",$P$21&gt;0)</formula>
    </cfRule>
  </conditionalFormatting>
  <conditionalFormatting sqref="D8">
    <cfRule type="expression" dxfId="17" priority="5">
      <formula>AND($D$8="",$E$8&lt;&gt;"")</formula>
    </cfRule>
  </conditionalFormatting>
  <conditionalFormatting sqref="G26:H355 L26:O355">
    <cfRule type="expression" dxfId="16" priority="6">
      <formula>$F26="Location"</formula>
    </cfRule>
  </conditionalFormatting>
  <conditionalFormatting sqref="J26:J355">
    <cfRule type="expression" dxfId="15" priority="3">
      <formula>#REF!="Non"</formula>
    </cfRule>
    <cfRule type="expression" dxfId="14" priority="4">
      <formula>$F26="Location"</formula>
    </cfRule>
  </conditionalFormatting>
  <conditionalFormatting sqref="K8">
    <cfRule type="expression" dxfId="13" priority="194">
      <formula>AND(K8="",K14&gt;0)</formula>
    </cfRule>
  </conditionalFormatting>
  <conditionalFormatting sqref="Q26:V355">
    <cfRule type="expression" dxfId="12" priority="7">
      <formula>$F26="Location"</formula>
    </cfRule>
  </conditionalFormatting>
  <dataValidations count="7">
    <dataValidation type="list" errorStyle="warning" allowBlank="1" showInputMessage="1" showErrorMessage="1" sqref="I26:I355" xr:uid="{E14A5617-1578-4C16-95E5-26CFF7573C7C}">
      <formula1>"«Choisir»,Préscolaire,Primaire,Secondaire,Familiale,Adulte,Tout public"</formula1>
    </dataValidation>
    <dataValidation type="whole" allowBlank="1" showInputMessage="1" showErrorMessage="1" sqref="P26" xr:uid="{F8BFB7E2-76C3-4FCA-904B-93FA853993DE}">
      <formula1>0</formula1>
      <formula2>1000000000000000</formula2>
    </dataValidation>
    <dataValidation type="whole" allowBlank="1" showInputMessage="1" showErrorMessage="1" sqref="P27:P355" xr:uid="{CB836EB0-22EF-42A7-B02E-613DEDE9828F}">
      <formula1>0</formula1>
      <formula2>10000000000</formula2>
    </dataValidation>
    <dataValidation type="list" allowBlank="1" showInputMessage="1" showErrorMessage="1" sqref="L26:O355 G26:G355" xr:uid="{7520C3AF-B733-4CA6-A2BE-8881D7A2138B}">
      <formula1>"X,x"</formula1>
    </dataValidation>
    <dataValidation errorStyle="warning" allowBlank="1" showInputMessage="1" showErrorMessage="1" sqref="K26:K355" xr:uid="{EA620FC5-AC28-4F80-A741-5D2E0430C88B}"/>
    <dataValidation type="list" allowBlank="1" showInputMessage="1" showErrorMessage="1" sqref="J26:J355" xr:uid="{34C98A6A-7D1B-4B53-88C6-3908B2AFB72D}">
      <formula1>"«Choisir»,Activité avant la représentation, Activité après la représentation, Activités avant et après la représentation"</formula1>
    </dataValidation>
    <dataValidation type="list" errorStyle="warning" allowBlank="1" showInputMessage="1" showErrorMessage="1" sqref="F26:F355" xr:uid="{63E0968C-52E5-44A1-9D86-9B1D77D025BC}">
      <formula1>"«Choisir»,Achat,Codiffusion,Résidence,Production,Coproduction"</formula1>
    </dataValidation>
  </dataValidations>
  <hyperlinks>
    <hyperlink ref="A362" r:id="rId1" location="DiversiteCulturelle" xr:uid="{DF8F5F4B-BFCC-4904-BB43-92E5ACBE31F3}"/>
    <hyperlink ref="V25" location="a10Note2" display="a10Note2" xr:uid="{99C42877-80A8-4A41-8857-B3DDB89B71F9}"/>
    <hyperlink ref="A357" location="a10haut" display="Retour en haut de la page" xr:uid="{CD784C38-A675-47A1-AD76-4F914F4A6252}"/>
    <hyperlink ref="G25" location="a10Note1" display="a10Note1" xr:uid="{66336C75-4AEA-42F0-B379-E3C2877167FF}"/>
    <hyperlink ref="O25" location="a10hand" display="Artiste en situation d'handicap***" xr:uid="{07DCDB76-FF80-4841-A3F0-6026AAEA5DFD}"/>
    <hyperlink ref="N25" location="a10releve" display="Artiste de la relève**" xr:uid="{623C07F6-3B0D-4DC7-BB0A-23D11AEFF87D}"/>
    <hyperlink ref="M25" location="a10diversite" display="Diversité culturelle*" xr:uid="{57F853B0-ED64-409F-A478-E97EDC0B7FAD}"/>
  </hyperlinks>
  <pageMargins left="0.55000000000000004" right="0.511811023622047" top="0.41" bottom="0.38" header="0" footer="0.28999999999999998"/>
  <pageSetup paperSize="5" scale="80" firstPageNumber="19" fitToWidth="0" fitToHeight="0" orientation="landscape" r:id="rId2"/>
  <headerFooter alignWithMargins="0"/>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80940603-9A62-4A6D-BA51-792E404060B6}">
          <x14:formula1>
            <xm:f>REF!$BD$2:$BD$11</xm:f>
          </x14:formula1>
          <xm:sqref>E26:E355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D0543-E36F-4CF8-8A7E-9A2EEA133C21}">
  <dimension ref="A1:Y390"/>
  <sheetViews>
    <sheetView showGridLines="0" zoomScale="90" zoomScaleNormal="90" workbookViewId="0">
      <selection activeCell="E9" sqref="E9"/>
    </sheetView>
  </sheetViews>
  <sheetFormatPr baseColWidth="10" defaultColWidth="10.81640625" defaultRowHeight="12.5"/>
  <cols>
    <col min="1" max="1" width="36.453125" style="1135" customWidth="1"/>
    <col min="2" max="2" width="21.54296875" style="1135" customWidth="1"/>
    <col min="3" max="3" width="38.54296875" style="1135" customWidth="1"/>
    <col min="4" max="4" width="18.1796875" style="1135" customWidth="1"/>
    <col min="5" max="5" width="19.81640625" style="1135" customWidth="1"/>
    <col min="6" max="6" width="17.54296875" style="1135" customWidth="1"/>
    <col min="7" max="7" width="14.7265625" style="1135" customWidth="1"/>
    <col min="8" max="8" width="30.81640625" style="1135" customWidth="1"/>
    <col min="9" max="9" width="14.1796875" style="1135" customWidth="1"/>
    <col min="10" max="10" width="18.453125" style="1135" customWidth="1"/>
    <col min="11" max="11" width="11.1796875" style="1135" customWidth="1"/>
    <col min="12" max="15" width="6.453125" style="1135" customWidth="1"/>
    <col min="16" max="19" width="12.1796875" style="1135" customWidth="1"/>
    <col min="20" max="20" width="12.54296875" style="1135" customWidth="1"/>
    <col min="21" max="21" width="14.81640625" style="1135" customWidth="1"/>
    <col min="22" max="22" width="13.453125" style="1135" customWidth="1"/>
    <col min="23" max="16384" width="10.81640625" style="1135"/>
  </cols>
  <sheetData>
    <row r="1" spans="1:25" ht="18">
      <c r="A1" s="310" t="str">
        <f>"Section 10a : Plan de diffusion "&amp;CONCATENATE(LEFT('Identification '!$D$7,4)+1,"-",RIGHT('Identification '!$D$7,4)+1)</f>
        <v>Section 10a : Plan de diffusion 2026-2027</v>
      </c>
      <c r="B1" s="324"/>
      <c r="I1" s="1148" t="s">
        <v>139</v>
      </c>
      <c r="J1" s="1149"/>
      <c r="K1" s="1149"/>
      <c r="L1" s="1134"/>
    </row>
    <row r="2" spans="1:25" s="1134" customFormat="1" ht="20.149999999999999" customHeight="1">
      <c r="A2" s="810"/>
      <c r="B2" s="810"/>
      <c r="C2" s="200"/>
      <c r="D2" s="200"/>
      <c r="E2" s="200"/>
      <c r="F2" s="200"/>
      <c r="G2" s="200"/>
      <c r="H2" s="200"/>
      <c r="I2" s="1150" t="s">
        <v>140</v>
      </c>
      <c r="J2" s="1151"/>
      <c r="K2" s="1151"/>
      <c r="M2" s="200"/>
      <c r="N2" s="200"/>
      <c r="O2" s="200"/>
      <c r="P2" s="1133"/>
    </row>
    <row r="3" spans="1:25" s="1145" customFormat="1" ht="20" customHeight="1">
      <c r="A3" s="202" t="s">
        <v>103</v>
      </c>
      <c r="B3" s="536" t="str">
        <f>IF(AND('Identification '!$F$11="",'Identification '!$F$15&lt;&gt;""),'Identification '!$F$15,IF('Identification '!$F$11="","",IF('Identification '!$F$13="Inscrire le nom de votre organisme dans la cellule F15",'Identification '!$F$15,'Identification '!$F$13)))</f>
        <v/>
      </c>
      <c r="C3" s="536"/>
      <c r="D3" s="536"/>
      <c r="E3" s="536"/>
      <c r="F3"/>
      <c r="G3" s="1135"/>
      <c r="H3" s="1135"/>
      <c r="Q3" s="1152"/>
      <c r="R3" s="1153"/>
      <c r="T3" s="1153"/>
      <c r="U3" s="1153"/>
      <c r="V3" s="1153"/>
      <c r="X3" s="1152"/>
      <c r="Y3" s="1152"/>
    </row>
    <row r="4" spans="1:25" s="1134" customFormat="1" ht="16.5" customHeight="1">
      <c r="A4" s="789" t="s">
        <v>2989</v>
      </c>
      <c r="B4" s="790" t="str">
        <f>IF('Identification '!$F$11="","",'Identification '!$F$11)</f>
        <v/>
      </c>
      <c r="P4" s="1145"/>
      <c r="V4" s="1154"/>
    </row>
    <row r="5" spans="1:25" s="1134" customFormat="1">
      <c r="A5" s="204"/>
      <c r="B5" s="204"/>
      <c r="C5" s="204"/>
      <c r="D5" s="204"/>
      <c r="E5" s="204"/>
      <c r="F5" s="204"/>
      <c r="G5" s="204"/>
      <c r="N5" s="204"/>
      <c r="O5" s="204"/>
      <c r="P5" s="1128"/>
      <c r="Q5" s="204"/>
      <c r="R5" s="204"/>
      <c r="V5" s="1154"/>
    </row>
    <row r="6" spans="1:25" s="1134" customFormat="1" ht="21.5" customHeight="1">
      <c r="A6" s="204"/>
      <c r="B6" s="204"/>
      <c r="C6" s="809" t="s">
        <v>3008</v>
      </c>
      <c r="D6" s="1169"/>
      <c r="E6" s="624" t="str">
        <f>IF(AND(D6="",P21&gt;0),"Information manquante. SVP corrigez la situation.","")</f>
        <v/>
      </c>
      <c r="F6" s="204"/>
      <c r="G6" s="204"/>
      <c r="J6"/>
      <c r="N6" s="204"/>
      <c r="O6" s="204"/>
      <c r="P6" s="1128"/>
      <c r="Q6" s="204"/>
      <c r="R6" s="204"/>
      <c r="V6" s="1154"/>
    </row>
    <row r="7" spans="1:25" s="1134" customFormat="1" ht="8.5" customHeight="1">
      <c r="A7" s="204"/>
      <c r="B7" s="204"/>
      <c r="C7" s="204"/>
      <c r="D7" s="1128"/>
      <c r="E7" s="204"/>
      <c r="F7" s="204"/>
      <c r="H7" s="1374" t="s">
        <v>3045</v>
      </c>
      <c r="I7" s="1374"/>
      <c r="J7" s="1374"/>
      <c r="M7" s="1134" t="s">
        <v>89</v>
      </c>
      <c r="N7" s="204"/>
      <c r="O7" s="204"/>
      <c r="P7" s="1128"/>
      <c r="Q7" s="204"/>
      <c r="R7" s="204"/>
      <c r="V7" s="1154"/>
    </row>
    <row r="8" spans="1:25" s="1134" customFormat="1" ht="21" customHeight="1">
      <c r="A8" s="204"/>
      <c r="B8" s="204"/>
      <c r="C8" s="511" t="s">
        <v>2863</v>
      </c>
      <c r="D8" s="1169"/>
      <c r="E8" s="1375" t="str">
        <f>IF(AND(D8="",P21&gt;0)," Information manquante. SVP corrigez la situation, si vous ne faites pas de location indiquer 0.","")</f>
        <v/>
      </c>
      <c r="F8" s="1376"/>
      <c r="G8" s="1376"/>
      <c r="H8" s="1374"/>
      <c r="I8" s="1374"/>
      <c r="J8" s="1374"/>
      <c r="K8" s="1169"/>
      <c r="L8" s="1088" t="str">
        <f>IF(AND(K8="",K14&gt;0),"Information manquante!; inscrivez 0 si non applicable.","")</f>
        <v/>
      </c>
      <c r="R8" s="204"/>
      <c r="V8" s="1154"/>
    </row>
    <row r="9" spans="1:25" s="1134" customFormat="1" ht="13">
      <c r="A9" s="204"/>
      <c r="B9" s="204"/>
      <c r="C9" s="511"/>
      <c r="D9" s="511"/>
      <c r="E9" s="511"/>
      <c r="F9" s="511"/>
      <c r="G9" s="204"/>
      <c r="N9" s="204"/>
      <c r="O9" s="204"/>
      <c r="P9" s="1128"/>
      <c r="Q9" s="204"/>
      <c r="R9" s="204"/>
      <c r="V9" s="1154"/>
    </row>
    <row r="10" spans="1:25" s="1134" customFormat="1" ht="16.5" customHeight="1">
      <c r="A10" s="1133"/>
      <c r="B10" s="1133"/>
      <c r="C10" s="1124" t="s">
        <v>3009</v>
      </c>
      <c r="D10" s="205"/>
      <c r="E10" s="1135"/>
      <c r="F10" s="625" t="s">
        <v>2959</v>
      </c>
      <c r="G10" s="628"/>
      <c r="I10" s="1138" t="s">
        <v>2940</v>
      </c>
      <c r="J10" s="1139"/>
      <c r="K10" s="1140"/>
      <c r="P10" s="1145"/>
      <c r="Q10" s="626" t="s">
        <v>240</v>
      </c>
      <c r="R10" s="627"/>
      <c r="S10" s="627"/>
      <c r="T10" s="627"/>
      <c r="U10" s="627"/>
      <c r="V10" s="628"/>
    </row>
    <row r="11" spans="1:25" s="1134" customFormat="1" ht="15" customHeight="1">
      <c r="A11" s="1133"/>
      <c r="B11" s="1133"/>
      <c r="C11" s="508" t="s">
        <v>159</v>
      </c>
      <c r="D11" s="486" t="str">
        <f>IFERROR(SUMIF($F$26:$F$355,"Achat",$P$26:$P$355)&amp;CONCATENATE( "  (",(TEXT((SUMIF($F$26:$F$355,"Achat",$P$26:$P$355)/$D$16),"0%")),")"),"")</f>
        <v/>
      </c>
      <c r="F11" s="629" t="s">
        <v>2859</v>
      </c>
      <c r="G11" s="509" t="str">
        <f>IFERROR((SUMIFS($P$26:$P$355,$I$26:$I$355,"Préscolaire",$F$26:$F$355,"&lt;&gt;Location")+SUMIFS($P$26:$P$355,$I$26:$I$355,"Primaire",$F$26:$F$355,"&lt;&gt;Location"))&amp;CONCATENATE(" (",(TEXT(((SUMIFS($P$26:$P$355,$I$26:$I$355,"Préscolaire",$F$26:$F$355,"&lt;&gt;Location")+SUMIFS($P$26:$P$355,$I$26:$I$355,"Primaire",$F$26:$F$355,"&lt;&gt;Location"))/$G$16),"0%")),")"),"")</f>
        <v/>
      </c>
      <c r="I11" s="1155"/>
      <c r="J11" s="797" t="s">
        <v>2866</v>
      </c>
      <c r="K11" s="798">
        <f>SUMIF($J$26:$J$355,J11,$K$26:$K355)</f>
        <v>0</v>
      </c>
      <c r="P11" s="1145"/>
      <c r="Q11" s="630" t="s">
        <v>241</v>
      </c>
      <c r="R11" s="631" t="str">
        <f>IFERROR(SUMIFS($P$26:$P$355,$E$26:$E$355,Q11,$F$26:$F$355,"&lt;&gt;Location")&amp;CONCATENATE( "  (",(TEXT((SUMIFS($P$26:P355,$E$26:$E$355,Q11,$F$26:$F$355,"&lt;&gt;Location")/SUMIF($F$26:$F$405,"&lt;&gt;Location",$P$26:$P$405)),"0%")),")"),"")</f>
        <v/>
      </c>
      <c r="S11" s="632" t="s">
        <v>123</v>
      </c>
      <c r="T11" s="631" t="str">
        <f>IFERROR(SUMIFS($P$26:$P$355,$E$26:$E$355,S11,$F$26:$F$355,"&lt;&gt;Location")&amp;CONCATENATE( "  (",(TEXT((SUMIFS($P$26:P355,$E$26:$E$355,S11,$F$26:$F$355,"&lt;&gt;Location")/SUMIF($F$26:$F$405,"&lt;&gt;Location",$P$26:$P$405)),"0%")),")"),"")</f>
        <v/>
      </c>
      <c r="U11" s="633" t="s">
        <v>127</v>
      </c>
      <c r="V11" s="634" t="str">
        <f>IFERROR(SUMIFS($P$26:$P$355,$E$26:$E$355,U11,$F$26:$F$355,"&lt;&gt;Location")&amp;CONCATENATE( "  (",(TEXT((SUMIFS($P$26:P355,$E$26:$E$355,U11,$F$26:$F$355,"&lt;&gt;Location")/SUMIF($F$26:$F$405,"&lt;&gt;Location",$P$26:$P$405)),"0%")),")"),"")</f>
        <v/>
      </c>
    </row>
    <row r="12" spans="1:25" s="1134" customFormat="1" ht="15" customHeight="1">
      <c r="A12" s="1133"/>
      <c r="B12" s="1133"/>
      <c r="C12" s="508" t="s">
        <v>158</v>
      </c>
      <c r="D12" s="486" t="str">
        <f>IFERROR(SUMIF($F$26:$F$355,"Codiffusion",$P$26:$P$355)&amp;CONCATENATE( "  (",(TEXT((SUMIF($F$26:$F$355,"Codiffusion",$P$26:$P$355)/$D$16),"0%")),")"),"")</f>
        <v/>
      </c>
      <c r="F12" s="508" t="s">
        <v>1845</v>
      </c>
      <c r="G12" s="509" t="str">
        <f>IFERROR(SUMIFS($P$26:$P$355,$I$26:$I$355,F12,$F$26:$F$355,"&lt;&gt;Location")&amp;CONCATENATE(" (",(TEXT((SUMIFS($P$26:$P$355,$I$26:$I$355,F12,$F$26:$F$355,"&lt;&gt;Location")/$G$16),"0%")),")"),"")</f>
        <v/>
      </c>
      <c r="I12" s="1155"/>
      <c r="J12" s="797" t="s">
        <v>2873</v>
      </c>
      <c r="K12" s="799">
        <f>SUMIF($J$26:$J$355,J12,$K$26:$K356)</f>
        <v>0</v>
      </c>
      <c r="P12" s="1145"/>
      <c r="Q12" s="635" t="s">
        <v>131</v>
      </c>
      <c r="R12" s="631" t="str">
        <f>IFERROR(SUMIFS($P$26:$P$355,$E$26:$E$355,Q12,$F$26:$F$355,"&lt;&gt;Location")&amp;CONCATENATE( "  (",(TEXT((SUMIFS($P$26:P355,$E$26:$E$355,Q12,$F$26:$F$355,"&lt;&gt;Location")/SUMIF($F$26:$F$405,"&lt;&gt;Location",$P$26:$P$405)),"0%")),")"),"")</f>
        <v/>
      </c>
      <c r="S12" s="636" t="s">
        <v>244</v>
      </c>
      <c r="T12" s="631" t="str">
        <f>IFERROR(SUMIFS($P$26:$P$355,$E$26:$E$355,S12,$F$26:$F$355,"&lt;&gt;Location")&amp;CONCATENATE( "  (",(TEXT((SUMIFS($P$26:P355,$E$26:$E$355,S12,$F$26:$F$355,"&lt;&gt;Location")/SUMIF($F$26:$F$405,"&lt;&gt;Location",$P$26:$P$405)),"0%")),")"),"")</f>
        <v/>
      </c>
      <c r="U12" s="637" t="s">
        <v>316</v>
      </c>
      <c r="V12" s="634" t="str">
        <f>IFERROR(SUMIFS($P$26:$P$355,$E$26:$E$355,U12,$F$26:$F$355,"&lt;&gt;Location")&amp;CONCATENATE( "  (",(TEXT((SUMIFS($P$26:P355,$E$26:$E$355,U12,$F$26:$F$355,"&lt;&gt;Location")/SUMIF($F$26:$F$405,"&lt;&gt;Location",$P$26:$P$405)),"0%")),")"),"")</f>
        <v/>
      </c>
    </row>
    <row r="13" spans="1:25" s="1134" customFormat="1" ht="15" customHeight="1">
      <c r="C13" s="508" t="s">
        <v>309</v>
      </c>
      <c r="D13" s="486" t="str">
        <f>IFERROR(SUMIF($F$26:$F$355,"Résidence",$P$26:$P$355)&amp;CONCATENATE( "  (",(TEXT((SUMIF($F$26:$F$355,"Résidence",$P$26:$P$355)/$D$16),"0%")),")"),"")</f>
        <v/>
      </c>
      <c r="F13" s="508" t="s">
        <v>2860</v>
      </c>
      <c r="G13" s="509" t="str">
        <f>IFERROR(SUMIFS($P$26:$P$355,$I$26:$I$355,F13,$F$26:$F$355,"&lt;&gt;Location")&amp;CONCATENATE(" (",(TEXT((SUMIFS($P$26:$P$355,$I$26:$I$355,F13,$F$26:$F$355,"&lt;&gt;Location")/$G$16),"0%")),")"),"")</f>
        <v/>
      </c>
      <c r="I13" s="1155"/>
      <c r="J13" s="797" t="s">
        <v>2874</v>
      </c>
      <c r="K13" s="799">
        <f>SUMIF($J$26:$J$355,J13,$K$26:$K357)</f>
        <v>0</v>
      </c>
      <c r="L13"/>
      <c r="M13"/>
      <c r="N13"/>
      <c r="O13"/>
      <c r="P13"/>
      <c r="Q13" s="635" t="s">
        <v>243</v>
      </c>
      <c r="R13" s="631" t="str">
        <f>IFERROR(SUMIFS($P$26:$P$355,$E$26:$E$355,Q13,$F$26:$F$355,"&lt;&gt;Location")&amp;CONCATENATE( "  (",(TEXT((SUMIFS($P$26:P355,$E$26:$E$355,Q13,$F$26:$F$355,"&lt;&gt;Location")/SUMIF($F$26:$F$405,"&lt;&gt;Location",$P$26:$P$405)),"0%")),")"),"")</f>
        <v/>
      </c>
      <c r="S13" s="638" t="s">
        <v>242</v>
      </c>
      <c r="T13" s="631" t="str">
        <f>IFERROR(SUMIFS($P$26:$P$355,$E$26:$E$355,S13,$F$26:$F$355,"&lt;&gt;Location")&amp;CONCATENATE( "  (",(TEXT((SUMIFS($P$26:P355,$E$26:$E$355,S13,$F$26:$F$355,"&lt;&gt;Location")/SUMIF($F$26:$F$405,"&lt;&gt;Location",$P$26:$P$405)),"0%")),")"),"")</f>
        <v/>
      </c>
      <c r="U13" s="636" t="s">
        <v>7</v>
      </c>
      <c r="V13" s="634" t="str">
        <f>IFERROR(SUMIFS($P$26:P355,$E$26:$E$355,U13,$F$26:$F$355,"&lt;&gt;Location")&amp;CONCATENATE( "  (",(TEXT((SUMIFS($P$26:P355,$E$26:$E$355,U13,$F$26:$F$355,"&lt;&gt;Location")/SUMIF($F$26:$F$405,"&lt;&gt;Location",$P$26:$P$405)),"0%")),")"),"")</f>
        <v/>
      </c>
    </row>
    <row r="14" spans="1:25" s="1134" customFormat="1" ht="15" customHeight="1">
      <c r="A14" s="1133"/>
      <c r="B14" s="1133"/>
      <c r="C14" s="508" t="s">
        <v>160</v>
      </c>
      <c r="D14" s="486" t="str">
        <f>IFERROR(SUMIF($F$26:$F$355,"Production",$P$26:$P$355)+SUMIF($F$26:$F$355,"coProduction",$P$26:$P$355)&amp;CONCATENATE( "  (",(TEXT(((SUMIF($F$26:$F$355,"Production",$P$26:$P$355)+SUMIF($F$26:$F$355,"coProduction",$P$26:$P$355))/$D$16),"0%")),")"),"")</f>
        <v/>
      </c>
      <c r="F14" s="508" t="s">
        <v>2861</v>
      </c>
      <c r="G14" s="509" t="str">
        <f>IFERROR(SUMIFS($P$26:$P$355,$I$26:$I$355,F14,$F$26:$F$355,"&lt;&gt;Location")&amp;CONCATENATE(" (",(TEXT((SUMIFS($P$26:$P$355,$I$26:$I$355,F14,$F$26:$F$355,"&lt;&gt;Location")/$G$16),"0%")),")"),"")</f>
        <v/>
      </c>
      <c r="I14" s="1156"/>
      <c r="J14" s="1142" t="s">
        <v>2865</v>
      </c>
      <c r="K14" s="800">
        <f>SUM(K11:K13)</f>
        <v>0</v>
      </c>
      <c r="L14"/>
      <c r="M14"/>
      <c r="N14"/>
      <c r="O14"/>
      <c r="P14"/>
      <c r="Q14" s="1157"/>
      <c r="R14" s="1158"/>
      <c r="S14" s="1159"/>
      <c r="T14" s="1159"/>
      <c r="U14" s="1159"/>
      <c r="V14" s="1160"/>
    </row>
    <row r="15" spans="1:25" s="1134" customFormat="1" ht="15" customHeight="1">
      <c r="A15" s="1133"/>
      <c r="B15" s="1133"/>
      <c r="C15" s="643" t="s">
        <v>2863</v>
      </c>
      <c r="D15" s="486" t="str">
        <f>IFERROR(D8&amp;CONCATENATE( "  (",(TEXT((D8/$D$16),"0%")),")"),"")</f>
        <v/>
      </c>
      <c r="F15" s="508" t="s">
        <v>1852</v>
      </c>
      <c r="G15" s="509" t="str">
        <f>IFERROR(SUMIFS($P$26:$P$355,$I$26:$I$355,F15,$F$26:$F$355,"&lt;&gt;Location")&amp;CONCATENATE(" (",(TEXT((SUMIFS($P$26:$P$355,$I$26:$I$355,F15,$F$26:$F$355,"&lt;&gt;Location")/$G$16),"0%")),")"),"")</f>
        <v/>
      </c>
      <c r="I15"/>
      <c r="J15"/>
      <c r="K15"/>
      <c r="L15"/>
      <c r="M15"/>
      <c r="N15"/>
      <c r="O15"/>
      <c r="P15"/>
      <c r="V15" s="1154"/>
    </row>
    <row r="16" spans="1:25" s="1134" customFormat="1" ht="15" customHeight="1">
      <c r="A16" s="1133"/>
      <c r="B16" s="1133"/>
      <c r="C16" s="644" t="s">
        <v>8</v>
      </c>
      <c r="D16" s="487">
        <f>P21+D8</f>
        <v>0</v>
      </c>
      <c r="F16" s="510" t="s">
        <v>2864</v>
      </c>
      <c r="G16" s="645">
        <f>SUMIF(F26:F355,"&lt;&gt;Location",P26:P355)</f>
        <v>0</v>
      </c>
      <c r="L16"/>
      <c r="M16"/>
      <c r="N16"/>
      <c r="O16"/>
      <c r="P16"/>
    </row>
    <row r="17" spans="1:23" s="1134" customFormat="1" ht="15" customHeight="1">
      <c r="A17" s="1133"/>
      <c r="B17" s="1133"/>
      <c r="C17" s="1380" t="s">
        <v>2955</v>
      </c>
      <c r="D17" s="1380"/>
      <c r="F17" s="1135"/>
      <c r="G17" s="1135"/>
      <c r="J17" s="203"/>
      <c r="W17" s="204"/>
    </row>
    <row r="18" spans="1:23" s="1134" customFormat="1" ht="4.5" customHeight="1" thickBot="1">
      <c r="A18" s="1133"/>
      <c r="B18" s="1133"/>
      <c r="C18" s="1381"/>
      <c r="D18" s="1381"/>
      <c r="E18" s="646"/>
      <c r="F18" s="209"/>
      <c r="G18" s="209"/>
      <c r="H18" s="209"/>
      <c r="I18" s="204"/>
      <c r="J18" s="204"/>
      <c r="W18" s="204"/>
    </row>
    <row r="19" spans="1:23" s="1134" customFormat="1" ht="38" customHeight="1" thickBot="1">
      <c r="A19" s="1133"/>
      <c r="B19" s="1133"/>
      <c r="C19" s="1381"/>
      <c r="D19" s="1381"/>
      <c r="E19" s="646"/>
      <c r="F19" s="209"/>
      <c r="G19" s="209"/>
      <c r="H19" s="209"/>
      <c r="J19" s="1378" t="s">
        <v>2939</v>
      </c>
      <c r="K19" s="1379"/>
      <c r="L19" s="1384" t="s">
        <v>3152</v>
      </c>
      <c r="M19" s="1385"/>
      <c r="N19" s="1385"/>
      <c r="O19" s="1386"/>
      <c r="W19" s="204"/>
    </row>
    <row r="20" spans="1:23" ht="7.5" customHeight="1">
      <c r="A20"/>
      <c r="B20"/>
      <c r="C20"/>
      <c r="D20"/>
      <c r="E20"/>
      <c r="F20"/>
      <c r="G20"/>
      <c r="H20"/>
      <c r="I20"/>
      <c r="J20"/>
      <c r="K20" s="40"/>
      <c r="L20" s="40"/>
      <c r="M20" s="40"/>
      <c r="N20" s="40"/>
      <c r="O20" s="40"/>
      <c r="P20" s="40"/>
      <c r="Q20"/>
      <c r="R20"/>
      <c r="S20"/>
      <c r="T20"/>
      <c r="U20"/>
      <c r="V20"/>
      <c r="W20"/>
    </row>
    <row r="21" spans="1:23" s="1134" customFormat="1" ht="17.5" customHeight="1">
      <c r="A21" s="1133"/>
      <c r="B21" s="1133"/>
      <c r="C21" s="653"/>
      <c r="D21" s="653"/>
      <c r="E21" s="646"/>
      <c r="F21" s="209"/>
      <c r="G21" s="209"/>
      <c r="H21" s="209"/>
      <c r="I21" s="488"/>
      <c r="J21" s="203" t="s">
        <v>2865</v>
      </c>
      <c r="K21" s="206">
        <f>SUM(K26:K355)-SUMIF($F$26:$F$355,"Location",K26:K355)</f>
        <v>0</v>
      </c>
      <c r="L21" s="206">
        <f>SUMIFS($P$26:$P$355,L$26:L$355,"x",$F$26:$F$355,"&lt;&gt;Location")</f>
        <v>0</v>
      </c>
      <c r="M21" s="207">
        <f>SUMIFS($P$26:$P$355,M$26:M$355,"x",$F$26:$F$355,"&lt;&gt;Location")</f>
        <v>0</v>
      </c>
      <c r="N21" s="207">
        <f>SUMIFS($P$26:$P$355,N$26:N$355,"x",$F$26:$F$355,"&lt;&gt;Location")</f>
        <v>0</v>
      </c>
      <c r="O21" s="208">
        <f>SUMIFS($P$26:$P$355,O$26:O$355,"x",$F$26:$F$355,"&lt;&gt;Location")</f>
        <v>0</v>
      </c>
      <c r="P21" s="207">
        <f t="shared" ref="P21:V21" si="0">SUM(P26:P355)-SUMIF($F$26:$F$355,"Location",P26:P355)</f>
        <v>0</v>
      </c>
      <c r="Q21" s="207">
        <f t="shared" si="0"/>
        <v>0</v>
      </c>
      <c r="R21" s="207">
        <f t="shared" si="0"/>
        <v>0</v>
      </c>
      <c r="S21" s="207">
        <f t="shared" si="0"/>
        <v>0</v>
      </c>
      <c r="T21" s="496">
        <f t="shared" si="0"/>
        <v>0</v>
      </c>
      <c r="U21" s="496">
        <f t="shared" si="0"/>
        <v>0</v>
      </c>
      <c r="V21" s="497">
        <f t="shared" si="0"/>
        <v>0</v>
      </c>
      <c r="W21" s="204"/>
    </row>
    <row r="22" spans="1:23" ht="7.5" customHeight="1">
      <c r="J22" s="204"/>
      <c r="K22" s="204"/>
      <c r="L22" s="1143"/>
      <c r="M22" s="204"/>
      <c r="N22" s="204"/>
      <c r="O22" s="1144"/>
      <c r="P22" s="1145"/>
      <c r="Q22" s="1134"/>
      <c r="R22" s="1134"/>
      <c r="S22" s="1134"/>
      <c r="T22" s="1134"/>
      <c r="U22" s="1134"/>
      <c r="V22" s="1134"/>
    </row>
    <row r="23" spans="1:23" ht="19" customHeight="1">
      <c r="J23" s="488" t="s">
        <v>2862</v>
      </c>
      <c r="K23" s="489">
        <f>SUBTOTAL(9,K26:K355)-SUMIF($F$26:$F$355,"Location",K26:K355)</f>
        <v>0</v>
      </c>
      <c r="L23" s="489" cm="1">
        <f t="array" aca="1" ref="L23" ca="1">IFERROR(SUMPRODUCT((L$26:L$355="x")*($F$26:$F$355&lt;&gt;"Location")*(SUBTOTAL(103,OFFSET($P$26,ROW($P$26:$P$355)-ROW($P$26),0,1))*$P$26:$P$355)),"")</f>
        <v>0</v>
      </c>
      <c r="M23" s="490" cm="1">
        <f t="array" aca="1" ref="M23" ca="1">IFERROR(SUMPRODUCT((M$26:M$355="x")*($F$26:$F$355&lt;&gt;"Location")*(SUBTOTAL(103,OFFSET($P$26,ROW($P$26:$P$355)-ROW($P$26),0,1))*$P$26:$P$355)),"")</f>
        <v>0</v>
      </c>
      <c r="N23" s="490" cm="1">
        <f t="array" aca="1" ref="N23" ca="1">IFERROR(SUMPRODUCT((N$26:N$355="x")*($F$26:$F$355&lt;&gt;"Location")*(SUBTOTAL(103,OFFSET($P$26,ROW($P$26:$P$355)-ROW($P$26),0,1))*$P$26:$P$355)),"")</f>
        <v>0</v>
      </c>
      <c r="O23" s="491" cm="1">
        <f t="array" aca="1" ref="O23" ca="1">IFERROR(SUMPRODUCT((O$26:O$355="x")*($F$26:$F$355&lt;&gt;"Location")*(SUBTOTAL(103,OFFSET($P$26,ROW($P$26:$P$355)-ROW($P$26),0,1))*$P$26:$P$355)),"")</f>
        <v>0</v>
      </c>
      <c r="P23" s="490">
        <f t="shared" ref="P23:V23" si="1">SUBTOTAL(9,P26:P355)-SUMIF($F$26:$F$355,"Location",P26:P355)</f>
        <v>0</v>
      </c>
      <c r="Q23" s="490">
        <f t="shared" si="1"/>
        <v>0</v>
      </c>
      <c r="R23" s="490">
        <f t="shared" si="1"/>
        <v>0</v>
      </c>
      <c r="S23" s="490">
        <f t="shared" si="1"/>
        <v>0</v>
      </c>
      <c r="T23" s="498">
        <f t="shared" si="1"/>
        <v>0</v>
      </c>
      <c r="U23" s="498">
        <f t="shared" si="1"/>
        <v>0</v>
      </c>
      <c r="V23" s="499">
        <f t="shared" si="1"/>
        <v>0</v>
      </c>
    </row>
    <row r="24" spans="1:23" ht="7.5" customHeight="1" thickBot="1"/>
    <row r="25" spans="1:23" s="1146" customFormat="1" ht="109" customHeight="1" thickBot="1">
      <c r="A25" s="1118" t="s">
        <v>3036</v>
      </c>
      <c r="B25" s="1119" t="s">
        <v>3059</v>
      </c>
      <c r="C25" s="1118" t="s">
        <v>18</v>
      </c>
      <c r="D25" s="1118" t="s">
        <v>124</v>
      </c>
      <c r="E25" s="1118" t="s">
        <v>3060</v>
      </c>
      <c r="F25" s="1125" t="s">
        <v>3104</v>
      </c>
      <c r="G25" s="1161" t="s">
        <v>3066</v>
      </c>
      <c r="H25" s="1118" t="s">
        <v>3067</v>
      </c>
      <c r="I25" s="1277" t="s">
        <v>3064</v>
      </c>
      <c r="J25" s="1281" t="s">
        <v>3203</v>
      </c>
      <c r="K25" s="1282" t="s">
        <v>3100</v>
      </c>
      <c r="L25" s="1278" t="s">
        <v>2870</v>
      </c>
      <c r="M25" s="1137" t="s">
        <v>3044</v>
      </c>
      <c r="N25" s="1137" t="s">
        <v>1034</v>
      </c>
      <c r="O25" s="1137" t="s">
        <v>1035</v>
      </c>
      <c r="P25" s="1118" t="s">
        <v>3068</v>
      </c>
      <c r="Q25" s="1118" t="s">
        <v>24</v>
      </c>
      <c r="R25" s="1118" t="s">
        <v>12</v>
      </c>
      <c r="S25" s="1118" t="s">
        <v>13</v>
      </c>
      <c r="T25" s="1118" t="s">
        <v>22</v>
      </c>
      <c r="U25" s="1118" t="s">
        <v>117</v>
      </c>
      <c r="V25" s="1162" t="s">
        <v>3069</v>
      </c>
    </row>
    <row r="26" spans="1:23" s="1147" customFormat="1" ht="30" customHeight="1">
      <c r="A26" s="647"/>
      <c r="B26" s="647"/>
      <c r="C26" s="647"/>
      <c r="D26" s="1175"/>
      <c r="E26" s="648" t="s">
        <v>197</v>
      </c>
      <c r="F26" s="648" t="s">
        <v>197</v>
      </c>
      <c r="G26" s="516"/>
      <c r="H26" s="516"/>
      <c r="I26" s="517" t="s">
        <v>197</v>
      </c>
      <c r="J26" s="1279" t="s">
        <v>197</v>
      </c>
      <c r="K26" s="1280"/>
      <c r="L26" s="516"/>
      <c r="M26" s="516"/>
      <c r="N26" s="516"/>
      <c r="O26" s="516"/>
      <c r="P26" s="518"/>
      <c r="Q26" s="649"/>
      <c r="R26" s="649"/>
      <c r="S26" s="649"/>
      <c r="T26" s="1163"/>
      <c r="U26" s="1163"/>
      <c r="V26" s="1163"/>
    </row>
    <row r="27" spans="1:23" s="1147" customFormat="1" ht="30" customHeight="1">
      <c r="A27" s="647"/>
      <c r="B27" s="647"/>
      <c r="C27" s="647"/>
      <c r="D27" s="1176"/>
      <c r="E27" s="648" t="s">
        <v>197</v>
      </c>
      <c r="F27" s="648" t="s">
        <v>197</v>
      </c>
      <c r="G27" s="516"/>
      <c r="H27" s="516"/>
      <c r="I27" s="517" t="s">
        <v>197</v>
      </c>
      <c r="J27" s="492" t="s">
        <v>197</v>
      </c>
      <c r="K27" s="516"/>
      <c r="L27" s="516"/>
      <c r="M27" s="516"/>
      <c r="N27" s="516"/>
      <c r="O27" s="516"/>
      <c r="P27" s="518"/>
      <c r="Q27" s="649"/>
      <c r="R27" s="649"/>
      <c r="S27" s="649"/>
      <c r="T27" s="1163"/>
      <c r="U27" s="1163"/>
      <c r="V27" s="1163"/>
    </row>
    <row r="28" spans="1:23" s="1147" customFormat="1" ht="30" customHeight="1">
      <c r="A28" s="647"/>
      <c r="B28" s="647"/>
      <c r="C28" s="647"/>
      <c r="D28" s="1176"/>
      <c r="E28" s="648" t="s">
        <v>197</v>
      </c>
      <c r="F28" s="648" t="s">
        <v>197</v>
      </c>
      <c r="G28" s="516"/>
      <c r="H28" s="516"/>
      <c r="I28" s="517" t="s">
        <v>197</v>
      </c>
      <c r="J28" s="492" t="s">
        <v>197</v>
      </c>
      <c r="K28" s="516"/>
      <c r="L28" s="516"/>
      <c r="M28" s="516"/>
      <c r="N28" s="516"/>
      <c r="O28" s="516"/>
      <c r="P28" s="518"/>
      <c r="Q28" s="649"/>
      <c r="R28" s="649"/>
      <c r="S28" s="649"/>
      <c r="T28" s="1163"/>
      <c r="U28" s="1163"/>
      <c r="V28" s="1163"/>
    </row>
    <row r="29" spans="1:23" s="1147" customFormat="1" ht="30" customHeight="1">
      <c r="A29" s="647"/>
      <c r="B29" s="647"/>
      <c r="C29" s="647"/>
      <c r="D29" s="1176"/>
      <c r="E29" s="648" t="s">
        <v>197</v>
      </c>
      <c r="F29" s="648" t="s">
        <v>197</v>
      </c>
      <c r="G29" s="516"/>
      <c r="H29" s="516"/>
      <c r="I29" s="517" t="s">
        <v>197</v>
      </c>
      <c r="J29" s="492" t="s">
        <v>197</v>
      </c>
      <c r="K29" s="516"/>
      <c r="L29" s="516"/>
      <c r="M29" s="516"/>
      <c r="N29" s="516"/>
      <c r="O29" s="516"/>
      <c r="P29" s="518"/>
      <c r="Q29" s="649"/>
      <c r="R29" s="649"/>
      <c r="S29" s="649"/>
      <c r="T29" s="1163"/>
      <c r="U29" s="1163"/>
      <c r="V29" s="1163"/>
    </row>
    <row r="30" spans="1:23" s="1147" customFormat="1" ht="30" customHeight="1">
      <c r="A30" s="647"/>
      <c r="B30" s="647"/>
      <c r="C30" s="647"/>
      <c r="D30" s="1176"/>
      <c r="E30" s="648" t="s">
        <v>197</v>
      </c>
      <c r="F30" s="648" t="s">
        <v>197</v>
      </c>
      <c r="G30" s="516"/>
      <c r="H30" s="516"/>
      <c r="I30" s="517" t="s">
        <v>197</v>
      </c>
      <c r="J30" s="492" t="s">
        <v>197</v>
      </c>
      <c r="K30" s="516"/>
      <c r="L30" s="516"/>
      <c r="M30" s="516"/>
      <c r="N30" s="516"/>
      <c r="O30" s="516"/>
      <c r="P30" s="518"/>
      <c r="Q30" s="649"/>
      <c r="R30" s="649"/>
      <c r="S30" s="649"/>
      <c r="T30" s="1163"/>
      <c r="U30" s="1163"/>
      <c r="V30" s="1163"/>
    </row>
    <row r="31" spans="1:23" s="1147" customFormat="1" ht="30" customHeight="1">
      <c r="A31" s="647"/>
      <c r="B31" s="647"/>
      <c r="C31" s="647"/>
      <c r="D31" s="1176"/>
      <c r="E31" s="648" t="s">
        <v>197</v>
      </c>
      <c r="F31" s="648" t="s">
        <v>197</v>
      </c>
      <c r="G31" s="516"/>
      <c r="H31" s="516"/>
      <c r="I31" s="517" t="s">
        <v>197</v>
      </c>
      <c r="J31" s="492" t="s">
        <v>197</v>
      </c>
      <c r="K31" s="516"/>
      <c r="L31" s="516"/>
      <c r="M31" s="516"/>
      <c r="N31" s="516"/>
      <c r="O31" s="516"/>
      <c r="P31" s="518"/>
      <c r="Q31" s="649"/>
      <c r="R31" s="649"/>
      <c r="S31" s="649"/>
      <c r="T31" s="1163"/>
      <c r="U31" s="1163"/>
      <c r="V31" s="1163"/>
    </row>
    <row r="32" spans="1:23" s="1147" customFormat="1" ht="30" customHeight="1">
      <c r="A32" s="647"/>
      <c r="B32" s="647"/>
      <c r="C32" s="647"/>
      <c r="D32" s="1175"/>
      <c r="E32" s="648" t="s">
        <v>197</v>
      </c>
      <c r="F32" s="648" t="s">
        <v>197</v>
      </c>
      <c r="G32" s="516"/>
      <c r="H32" s="516"/>
      <c r="I32" s="517" t="s">
        <v>197</v>
      </c>
      <c r="J32" s="492" t="s">
        <v>197</v>
      </c>
      <c r="K32" s="516"/>
      <c r="L32" s="516"/>
      <c r="M32" s="516"/>
      <c r="N32" s="516"/>
      <c r="O32" s="516"/>
      <c r="P32" s="518"/>
      <c r="Q32" s="649"/>
      <c r="R32" s="649"/>
      <c r="S32" s="649"/>
      <c r="T32" s="1163"/>
      <c r="U32" s="1163"/>
      <c r="V32" s="1163"/>
    </row>
    <row r="33" spans="1:22" s="1147" customFormat="1" ht="30" customHeight="1">
      <c r="A33" s="647"/>
      <c r="B33" s="647"/>
      <c r="C33" s="647"/>
      <c r="D33" s="1175"/>
      <c r="E33" s="648" t="s">
        <v>197</v>
      </c>
      <c r="F33" s="648" t="s">
        <v>197</v>
      </c>
      <c r="G33" s="516"/>
      <c r="H33" s="516"/>
      <c r="I33" s="517" t="s">
        <v>197</v>
      </c>
      <c r="J33" s="492" t="s">
        <v>197</v>
      </c>
      <c r="K33" s="516"/>
      <c r="L33" s="516"/>
      <c r="M33" s="516"/>
      <c r="N33" s="516"/>
      <c r="O33" s="516"/>
      <c r="P33" s="518"/>
      <c r="Q33" s="649"/>
      <c r="R33" s="649"/>
      <c r="S33" s="649"/>
      <c r="T33" s="1163"/>
      <c r="U33" s="1163"/>
      <c r="V33" s="1163"/>
    </row>
    <row r="34" spans="1:22" s="1147" customFormat="1" ht="30" customHeight="1">
      <c r="A34" s="650"/>
      <c r="B34" s="650"/>
      <c r="C34" s="647"/>
      <c r="D34" s="1175"/>
      <c r="E34" s="648" t="s">
        <v>197</v>
      </c>
      <c r="F34" s="648" t="s">
        <v>197</v>
      </c>
      <c r="G34" s="516"/>
      <c r="H34" s="516"/>
      <c r="I34" s="517" t="s">
        <v>197</v>
      </c>
      <c r="J34" s="492" t="s">
        <v>197</v>
      </c>
      <c r="K34" s="516"/>
      <c r="L34" s="516"/>
      <c r="M34" s="516"/>
      <c r="N34" s="516"/>
      <c r="O34" s="516"/>
      <c r="P34" s="518"/>
      <c r="Q34" s="649"/>
      <c r="R34" s="649"/>
      <c r="S34" s="649"/>
      <c r="T34" s="1163"/>
      <c r="U34" s="1163"/>
      <c r="V34" s="1163"/>
    </row>
    <row r="35" spans="1:22" s="1147" customFormat="1" ht="30" customHeight="1">
      <c r="A35" s="650"/>
      <c r="B35" s="650"/>
      <c r="C35" s="647"/>
      <c r="D35" s="1175"/>
      <c r="E35" s="648" t="s">
        <v>197</v>
      </c>
      <c r="F35" s="648" t="s">
        <v>197</v>
      </c>
      <c r="G35" s="516"/>
      <c r="H35" s="516"/>
      <c r="I35" s="517" t="s">
        <v>197</v>
      </c>
      <c r="J35" s="492" t="s">
        <v>197</v>
      </c>
      <c r="K35" s="516"/>
      <c r="L35" s="516"/>
      <c r="M35" s="516"/>
      <c r="N35" s="516"/>
      <c r="O35" s="516"/>
      <c r="P35" s="518"/>
      <c r="Q35" s="649"/>
      <c r="R35" s="649"/>
      <c r="S35" s="649"/>
      <c r="T35" s="1163"/>
      <c r="U35" s="1163"/>
      <c r="V35" s="1163"/>
    </row>
    <row r="36" spans="1:22" s="1147" customFormat="1" ht="30" customHeight="1">
      <c r="A36" s="650"/>
      <c r="B36" s="650"/>
      <c r="C36" s="647"/>
      <c r="D36" s="1175"/>
      <c r="E36" s="648" t="s">
        <v>197</v>
      </c>
      <c r="F36" s="648" t="s">
        <v>197</v>
      </c>
      <c r="G36" s="516"/>
      <c r="H36" s="516"/>
      <c r="I36" s="517" t="s">
        <v>197</v>
      </c>
      <c r="J36" s="492" t="s">
        <v>197</v>
      </c>
      <c r="K36" s="516"/>
      <c r="L36" s="516"/>
      <c r="M36" s="516"/>
      <c r="N36" s="516"/>
      <c r="O36" s="516"/>
      <c r="P36" s="518"/>
      <c r="Q36" s="649"/>
      <c r="R36" s="649"/>
      <c r="S36" s="649"/>
      <c r="T36" s="1163"/>
      <c r="U36" s="1163"/>
      <c r="V36" s="1163"/>
    </row>
    <row r="37" spans="1:22" s="1147" customFormat="1" ht="30" customHeight="1">
      <c r="A37" s="650"/>
      <c r="B37" s="650"/>
      <c r="C37" s="647"/>
      <c r="D37" s="1175"/>
      <c r="E37" s="648" t="s">
        <v>197</v>
      </c>
      <c r="F37" s="648" t="s">
        <v>197</v>
      </c>
      <c r="G37" s="516"/>
      <c r="H37" s="516"/>
      <c r="I37" s="517" t="s">
        <v>197</v>
      </c>
      <c r="J37" s="492" t="s">
        <v>197</v>
      </c>
      <c r="K37" s="516"/>
      <c r="L37" s="516"/>
      <c r="M37" s="516"/>
      <c r="N37" s="516"/>
      <c r="O37" s="516"/>
      <c r="P37" s="518"/>
      <c r="Q37" s="649"/>
      <c r="R37" s="649"/>
      <c r="S37" s="649"/>
      <c r="T37" s="1163"/>
      <c r="U37" s="1163"/>
      <c r="V37" s="1163"/>
    </row>
    <row r="38" spans="1:22" s="1147" customFormat="1" ht="30" customHeight="1">
      <c r="A38" s="650"/>
      <c r="B38" s="650"/>
      <c r="C38" s="647"/>
      <c r="D38" s="1176"/>
      <c r="E38" s="648" t="s">
        <v>197</v>
      </c>
      <c r="F38" s="648" t="s">
        <v>197</v>
      </c>
      <c r="G38" s="516"/>
      <c r="H38" s="516"/>
      <c r="I38" s="517" t="s">
        <v>197</v>
      </c>
      <c r="J38" s="492" t="s">
        <v>197</v>
      </c>
      <c r="K38" s="516"/>
      <c r="L38" s="516"/>
      <c r="M38" s="516"/>
      <c r="N38" s="516"/>
      <c r="O38" s="516"/>
      <c r="P38" s="518"/>
      <c r="Q38" s="649"/>
      <c r="R38" s="649"/>
      <c r="S38" s="649"/>
      <c r="T38" s="1163"/>
      <c r="U38" s="1163"/>
      <c r="V38" s="1163"/>
    </row>
    <row r="39" spans="1:22" s="1147" customFormat="1" ht="30" customHeight="1">
      <c r="A39" s="650"/>
      <c r="B39" s="650"/>
      <c r="C39" s="647"/>
      <c r="D39" s="1176"/>
      <c r="E39" s="648" t="s">
        <v>197</v>
      </c>
      <c r="F39" s="648" t="s">
        <v>197</v>
      </c>
      <c r="G39" s="516"/>
      <c r="H39" s="516"/>
      <c r="I39" s="517" t="s">
        <v>197</v>
      </c>
      <c r="J39" s="492" t="s">
        <v>197</v>
      </c>
      <c r="K39" s="516"/>
      <c r="L39" s="516"/>
      <c r="M39" s="516"/>
      <c r="N39" s="516"/>
      <c r="O39" s="516"/>
      <c r="P39" s="518"/>
      <c r="Q39" s="649"/>
      <c r="R39" s="649"/>
      <c r="S39" s="649"/>
      <c r="T39" s="1163"/>
      <c r="U39" s="1163"/>
      <c r="V39" s="1163"/>
    </row>
    <row r="40" spans="1:22" s="1147" customFormat="1" ht="30" customHeight="1">
      <c r="A40" s="650"/>
      <c r="B40" s="650"/>
      <c r="C40" s="647"/>
      <c r="D40" s="1176"/>
      <c r="E40" s="648" t="s">
        <v>197</v>
      </c>
      <c r="F40" s="648" t="s">
        <v>197</v>
      </c>
      <c r="G40" s="516"/>
      <c r="H40" s="516"/>
      <c r="I40" s="517" t="s">
        <v>197</v>
      </c>
      <c r="J40" s="492" t="s">
        <v>197</v>
      </c>
      <c r="K40" s="516"/>
      <c r="L40" s="516"/>
      <c r="M40" s="516"/>
      <c r="N40" s="516"/>
      <c r="O40" s="516"/>
      <c r="P40" s="518"/>
      <c r="Q40" s="649"/>
      <c r="R40" s="649"/>
      <c r="S40" s="649"/>
      <c r="T40" s="1163"/>
      <c r="U40" s="1163"/>
      <c r="V40" s="1163"/>
    </row>
    <row r="41" spans="1:22" s="1147" customFormat="1" ht="30" customHeight="1">
      <c r="A41" s="650"/>
      <c r="B41" s="650"/>
      <c r="C41" s="647"/>
      <c r="D41" s="1176"/>
      <c r="E41" s="648" t="s">
        <v>197</v>
      </c>
      <c r="F41" s="648" t="s">
        <v>197</v>
      </c>
      <c r="G41" s="516"/>
      <c r="H41" s="516"/>
      <c r="I41" s="517" t="s">
        <v>197</v>
      </c>
      <c r="J41" s="492" t="s">
        <v>197</v>
      </c>
      <c r="K41" s="516"/>
      <c r="L41" s="516"/>
      <c r="M41" s="516"/>
      <c r="N41" s="516"/>
      <c r="O41" s="516"/>
      <c r="P41" s="518"/>
      <c r="Q41" s="649"/>
      <c r="R41" s="649"/>
      <c r="S41" s="649"/>
      <c r="T41" s="1163"/>
      <c r="U41" s="1163"/>
      <c r="V41" s="1163"/>
    </row>
    <row r="42" spans="1:22" s="1147" customFormat="1" ht="30" customHeight="1">
      <c r="A42" s="650"/>
      <c r="B42" s="650"/>
      <c r="C42" s="647"/>
      <c r="D42" s="1176"/>
      <c r="E42" s="648" t="s">
        <v>197</v>
      </c>
      <c r="F42" s="648" t="s">
        <v>197</v>
      </c>
      <c r="G42" s="516"/>
      <c r="H42" s="516"/>
      <c r="I42" s="517" t="s">
        <v>197</v>
      </c>
      <c r="J42" s="492" t="s">
        <v>197</v>
      </c>
      <c r="K42" s="516"/>
      <c r="L42" s="516"/>
      <c r="M42" s="516"/>
      <c r="N42" s="516"/>
      <c r="O42" s="516"/>
      <c r="P42" s="518"/>
      <c r="Q42" s="649"/>
      <c r="R42" s="649"/>
      <c r="S42" s="649"/>
      <c r="T42" s="1163"/>
      <c r="U42" s="1163"/>
      <c r="V42" s="1163"/>
    </row>
    <row r="43" spans="1:22" s="1147" customFormat="1" ht="30" customHeight="1">
      <c r="A43" s="650"/>
      <c r="B43" s="650"/>
      <c r="C43" s="647"/>
      <c r="D43" s="1176"/>
      <c r="E43" s="648" t="s">
        <v>197</v>
      </c>
      <c r="F43" s="648" t="s">
        <v>197</v>
      </c>
      <c r="G43" s="516"/>
      <c r="H43" s="516"/>
      <c r="I43" s="517" t="s">
        <v>197</v>
      </c>
      <c r="J43" s="492" t="s">
        <v>197</v>
      </c>
      <c r="K43" s="516"/>
      <c r="L43" s="516"/>
      <c r="M43" s="516"/>
      <c r="N43" s="516"/>
      <c r="O43" s="516"/>
      <c r="P43" s="518"/>
      <c r="Q43" s="649"/>
      <c r="R43" s="649"/>
      <c r="S43" s="649"/>
      <c r="T43" s="1163"/>
      <c r="U43" s="1163"/>
      <c r="V43" s="1163"/>
    </row>
    <row r="44" spans="1:22" s="1147" customFormat="1" ht="30" customHeight="1">
      <c r="A44" s="650"/>
      <c r="B44" s="650"/>
      <c r="C44" s="647"/>
      <c r="D44" s="1176"/>
      <c r="E44" s="648" t="s">
        <v>197</v>
      </c>
      <c r="F44" s="648" t="s">
        <v>197</v>
      </c>
      <c r="G44" s="516"/>
      <c r="H44" s="516"/>
      <c r="I44" s="517" t="s">
        <v>197</v>
      </c>
      <c r="J44" s="492" t="s">
        <v>197</v>
      </c>
      <c r="K44" s="516"/>
      <c r="L44" s="516"/>
      <c r="M44" s="516"/>
      <c r="N44" s="516"/>
      <c r="O44" s="516"/>
      <c r="P44" s="518"/>
      <c r="Q44" s="649"/>
      <c r="R44" s="649"/>
      <c r="S44" s="649"/>
      <c r="T44" s="1163"/>
      <c r="U44" s="1163"/>
      <c r="V44" s="1163"/>
    </row>
    <row r="45" spans="1:22" s="1147" customFormat="1" ht="30" customHeight="1">
      <c r="A45" s="650"/>
      <c r="B45" s="650"/>
      <c r="C45" s="647"/>
      <c r="D45" s="1176"/>
      <c r="E45" s="648" t="s">
        <v>197</v>
      </c>
      <c r="F45" s="648" t="s">
        <v>197</v>
      </c>
      <c r="G45" s="516"/>
      <c r="H45" s="516"/>
      <c r="I45" s="517" t="s">
        <v>197</v>
      </c>
      <c r="J45" s="492" t="s">
        <v>197</v>
      </c>
      <c r="K45" s="516"/>
      <c r="L45" s="516"/>
      <c r="M45" s="516"/>
      <c r="N45" s="516"/>
      <c r="O45" s="516"/>
      <c r="P45" s="518"/>
      <c r="Q45" s="649"/>
      <c r="R45" s="649"/>
      <c r="S45" s="649"/>
      <c r="T45" s="1163"/>
      <c r="U45" s="1163"/>
      <c r="V45" s="1163"/>
    </row>
    <row r="46" spans="1:22" s="1147" customFormat="1" ht="30" customHeight="1">
      <c r="A46" s="650"/>
      <c r="B46" s="650"/>
      <c r="C46" s="647"/>
      <c r="D46" s="1176"/>
      <c r="E46" s="648" t="s">
        <v>197</v>
      </c>
      <c r="F46" s="648" t="s">
        <v>197</v>
      </c>
      <c r="G46" s="516"/>
      <c r="H46" s="516"/>
      <c r="I46" s="517" t="s">
        <v>197</v>
      </c>
      <c r="J46" s="492" t="s">
        <v>197</v>
      </c>
      <c r="K46" s="516"/>
      <c r="L46" s="516"/>
      <c r="M46" s="516"/>
      <c r="N46" s="516"/>
      <c r="O46" s="516"/>
      <c r="P46" s="518"/>
      <c r="Q46" s="649"/>
      <c r="R46" s="649"/>
      <c r="S46" s="649"/>
      <c r="T46" s="1163"/>
      <c r="U46" s="1163"/>
      <c r="V46" s="1163"/>
    </row>
    <row r="47" spans="1:22" s="1147" customFormat="1" ht="30" customHeight="1">
      <c r="A47" s="650"/>
      <c r="B47" s="650"/>
      <c r="C47" s="647"/>
      <c r="D47" s="1176"/>
      <c r="E47" s="648" t="s">
        <v>197</v>
      </c>
      <c r="F47" s="648" t="s">
        <v>197</v>
      </c>
      <c r="G47" s="516"/>
      <c r="H47" s="516"/>
      <c r="I47" s="517" t="s">
        <v>197</v>
      </c>
      <c r="J47" s="492" t="s">
        <v>197</v>
      </c>
      <c r="K47" s="516"/>
      <c r="L47" s="516"/>
      <c r="M47" s="516"/>
      <c r="N47" s="516"/>
      <c r="O47" s="516"/>
      <c r="P47" s="518"/>
      <c r="Q47" s="649"/>
      <c r="R47" s="649"/>
      <c r="S47" s="649"/>
      <c r="T47" s="1163"/>
      <c r="U47" s="1163"/>
      <c r="V47" s="1163"/>
    </row>
    <row r="48" spans="1:22" s="1147" customFormat="1" ht="30" customHeight="1">
      <c r="A48" s="650"/>
      <c r="B48" s="650"/>
      <c r="C48" s="647"/>
      <c r="D48" s="1176"/>
      <c r="E48" s="648" t="s">
        <v>197</v>
      </c>
      <c r="F48" s="648" t="s">
        <v>197</v>
      </c>
      <c r="G48" s="516"/>
      <c r="H48" s="516"/>
      <c r="I48" s="517" t="s">
        <v>197</v>
      </c>
      <c r="J48" s="492" t="s">
        <v>197</v>
      </c>
      <c r="K48" s="516"/>
      <c r="L48" s="516"/>
      <c r="M48" s="516"/>
      <c r="N48" s="516"/>
      <c r="O48" s="516"/>
      <c r="P48" s="518"/>
      <c r="Q48" s="649"/>
      <c r="R48" s="649"/>
      <c r="S48" s="649"/>
      <c r="T48" s="1163"/>
      <c r="U48" s="1163"/>
      <c r="V48" s="1163"/>
    </row>
    <row r="49" spans="1:22" s="1147" customFormat="1" ht="30" customHeight="1">
      <c r="A49" s="650"/>
      <c r="B49" s="650"/>
      <c r="C49" s="647"/>
      <c r="D49" s="1176"/>
      <c r="E49" s="648" t="s">
        <v>197</v>
      </c>
      <c r="F49" s="648" t="s">
        <v>197</v>
      </c>
      <c r="G49" s="516"/>
      <c r="H49" s="516"/>
      <c r="I49" s="517" t="s">
        <v>197</v>
      </c>
      <c r="J49" s="492" t="s">
        <v>197</v>
      </c>
      <c r="K49" s="516"/>
      <c r="L49" s="516"/>
      <c r="M49" s="516"/>
      <c r="N49" s="516"/>
      <c r="O49" s="516"/>
      <c r="P49" s="518"/>
      <c r="Q49" s="649"/>
      <c r="R49" s="649"/>
      <c r="S49" s="649"/>
      <c r="T49" s="1163"/>
      <c r="U49" s="1163"/>
      <c r="V49" s="1163"/>
    </row>
    <row r="50" spans="1:22" s="1147" customFormat="1" ht="30" customHeight="1">
      <c r="A50" s="650"/>
      <c r="B50" s="650"/>
      <c r="C50" s="647"/>
      <c r="D50" s="1176"/>
      <c r="E50" s="648" t="s">
        <v>197</v>
      </c>
      <c r="F50" s="648" t="s">
        <v>197</v>
      </c>
      <c r="G50" s="516"/>
      <c r="H50" s="516"/>
      <c r="I50" s="517" t="s">
        <v>197</v>
      </c>
      <c r="J50" s="492" t="s">
        <v>197</v>
      </c>
      <c r="K50" s="516"/>
      <c r="L50" s="516"/>
      <c r="M50" s="516"/>
      <c r="N50" s="516"/>
      <c r="O50" s="516"/>
      <c r="P50" s="518"/>
      <c r="Q50" s="649"/>
      <c r="R50" s="649"/>
      <c r="S50" s="649"/>
      <c r="T50" s="1163"/>
      <c r="U50" s="1163"/>
      <c r="V50" s="1163"/>
    </row>
    <row r="51" spans="1:22" s="1147" customFormat="1" ht="30" customHeight="1">
      <c r="A51" s="650"/>
      <c r="B51" s="650"/>
      <c r="C51" s="647"/>
      <c r="D51" s="1176"/>
      <c r="E51" s="648" t="s">
        <v>197</v>
      </c>
      <c r="F51" s="648" t="s">
        <v>197</v>
      </c>
      <c r="G51" s="516"/>
      <c r="H51" s="516"/>
      <c r="I51" s="517" t="s">
        <v>197</v>
      </c>
      <c r="J51" s="492" t="s">
        <v>197</v>
      </c>
      <c r="K51" s="516"/>
      <c r="L51" s="516"/>
      <c r="M51" s="516"/>
      <c r="N51" s="516"/>
      <c r="O51" s="516"/>
      <c r="P51" s="518"/>
      <c r="Q51" s="649"/>
      <c r="R51" s="649"/>
      <c r="S51" s="649"/>
      <c r="T51" s="1163"/>
      <c r="U51" s="1163"/>
      <c r="V51" s="1163"/>
    </row>
    <row r="52" spans="1:22" s="1147" customFormat="1" ht="30" customHeight="1">
      <c r="A52" s="650"/>
      <c r="B52" s="650"/>
      <c r="C52" s="647"/>
      <c r="D52" s="1176"/>
      <c r="E52" s="648" t="s">
        <v>197</v>
      </c>
      <c r="F52" s="648" t="s">
        <v>197</v>
      </c>
      <c r="G52" s="516"/>
      <c r="H52" s="516"/>
      <c r="I52" s="517" t="s">
        <v>197</v>
      </c>
      <c r="J52" s="492" t="s">
        <v>197</v>
      </c>
      <c r="K52" s="516"/>
      <c r="L52" s="516"/>
      <c r="M52" s="516"/>
      <c r="N52" s="516"/>
      <c r="O52" s="516"/>
      <c r="P52" s="518"/>
      <c r="Q52" s="649"/>
      <c r="R52" s="649"/>
      <c r="S52" s="649"/>
      <c r="T52" s="1163"/>
      <c r="U52" s="1163"/>
      <c r="V52" s="1163"/>
    </row>
    <row r="53" spans="1:22" s="1147" customFormat="1" ht="30" customHeight="1">
      <c r="A53" s="650"/>
      <c r="B53" s="650"/>
      <c r="C53" s="647"/>
      <c r="D53" s="1176"/>
      <c r="E53" s="648" t="s">
        <v>197</v>
      </c>
      <c r="F53" s="648" t="s">
        <v>197</v>
      </c>
      <c r="G53" s="516"/>
      <c r="H53" s="516"/>
      <c r="I53" s="517" t="s">
        <v>197</v>
      </c>
      <c r="J53" s="492" t="s">
        <v>197</v>
      </c>
      <c r="K53" s="516"/>
      <c r="L53" s="516"/>
      <c r="M53" s="516"/>
      <c r="N53" s="516"/>
      <c r="O53" s="516"/>
      <c r="P53" s="518"/>
      <c r="Q53" s="649"/>
      <c r="R53" s="649"/>
      <c r="S53" s="649"/>
      <c r="T53" s="1163"/>
      <c r="U53" s="1163"/>
      <c r="V53" s="1163"/>
    </row>
    <row r="54" spans="1:22" s="1147" customFormat="1" ht="30" customHeight="1">
      <c r="A54" s="650"/>
      <c r="B54" s="650"/>
      <c r="C54" s="647"/>
      <c r="D54" s="1176"/>
      <c r="E54" s="648" t="s">
        <v>197</v>
      </c>
      <c r="F54" s="648" t="s">
        <v>197</v>
      </c>
      <c r="G54" s="516"/>
      <c r="H54" s="516"/>
      <c r="I54" s="517" t="s">
        <v>197</v>
      </c>
      <c r="J54" s="492" t="s">
        <v>197</v>
      </c>
      <c r="K54" s="516"/>
      <c r="L54" s="516"/>
      <c r="M54" s="516"/>
      <c r="N54" s="516"/>
      <c r="O54" s="516"/>
      <c r="P54" s="518"/>
      <c r="Q54" s="649"/>
      <c r="R54" s="649"/>
      <c r="S54" s="649"/>
      <c r="T54" s="1163"/>
      <c r="U54" s="1163"/>
      <c r="V54" s="1163"/>
    </row>
    <row r="55" spans="1:22" s="1147" customFormat="1" ht="30" customHeight="1">
      <c r="A55" s="650"/>
      <c r="B55" s="650"/>
      <c r="C55" s="647"/>
      <c r="D55" s="1176"/>
      <c r="E55" s="648" t="s">
        <v>197</v>
      </c>
      <c r="F55" s="648" t="s">
        <v>197</v>
      </c>
      <c r="G55" s="516"/>
      <c r="H55" s="516"/>
      <c r="I55" s="517" t="s">
        <v>197</v>
      </c>
      <c r="J55" s="492" t="s">
        <v>197</v>
      </c>
      <c r="K55" s="516"/>
      <c r="L55" s="516"/>
      <c r="M55" s="516"/>
      <c r="N55" s="516"/>
      <c r="O55" s="516"/>
      <c r="P55" s="518"/>
      <c r="Q55" s="649"/>
      <c r="R55" s="649"/>
      <c r="S55" s="649"/>
      <c r="T55" s="1163"/>
      <c r="U55" s="1163"/>
      <c r="V55" s="1163"/>
    </row>
    <row r="56" spans="1:22" s="1147" customFormat="1" ht="30" customHeight="1">
      <c r="A56" s="650"/>
      <c r="B56" s="650"/>
      <c r="C56" s="647"/>
      <c r="D56" s="1176"/>
      <c r="E56" s="648" t="s">
        <v>197</v>
      </c>
      <c r="F56" s="648" t="s">
        <v>197</v>
      </c>
      <c r="G56" s="516"/>
      <c r="H56" s="516"/>
      <c r="I56" s="517" t="s">
        <v>197</v>
      </c>
      <c r="J56" s="492" t="s">
        <v>197</v>
      </c>
      <c r="K56" s="516"/>
      <c r="L56" s="516"/>
      <c r="M56" s="516"/>
      <c r="N56" s="516"/>
      <c r="O56" s="516"/>
      <c r="P56" s="518"/>
      <c r="Q56" s="649"/>
      <c r="R56" s="649"/>
      <c r="S56" s="649"/>
      <c r="T56" s="1163"/>
      <c r="U56" s="1163"/>
      <c r="V56" s="1163"/>
    </row>
    <row r="57" spans="1:22" s="1147" customFormat="1" ht="30" customHeight="1">
      <c r="A57" s="650"/>
      <c r="B57" s="650"/>
      <c r="C57" s="647"/>
      <c r="D57" s="1176"/>
      <c r="E57" s="648" t="s">
        <v>197</v>
      </c>
      <c r="F57" s="648" t="s">
        <v>197</v>
      </c>
      <c r="G57" s="516"/>
      <c r="H57" s="516"/>
      <c r="I57" s="517" t="s">
        <v>197</v>
      </c>
      <c r="J57" s="492" t="s">
        <v>197</v>
      </c>
      <c r="K57" s="516"/>
      <c r="L57" s="516"/>
      <c r="M57" s="516"/>
      <c r="N57" s="516"/>
      <c r="O57" s="516"/>
      <c r="P57" s="518"/>
      <c r="Q57" s="649"/>
      <c r="R57" s="649"/>
      <c r="S57" s="649"/>
      <c r="T57" s="1163"/>
      <c r="U57" s="1163"/>
      <c r="V57" s="1163"/>
    </row>
    <row r="58" spans="1:22" s="1147" customFormat="1" ht="30" customHeight="1">
      <c r="A58" s="650"/>
      <c r="B58" s="650"/>
      <c r="C58" s="647"/>
      <c r="D58" s="1176"/>
      <c r="E58" s="648" t="s">
        <v>197</v>
      </c>
      <c r="F58" s="648" t="s">
        <v>197</v>
      </c>
      <c r="G58" s="516"/>
      <c r="H58" s="516"/>
      <c r="I58" s="517" t="s">
        <v>197</v>
      </c>
      <c r="J58" s="492" t="s">
        <v>197</v>
      </c>
      <c r="K58" s="516"/>
      <c r="L58" s="516"/>
      <c r="M58" s="516"/>
      <c r="N58" s="516"/>
      <c r="O58" s="516"/>
      <c r="P58" s="518"/>
      <c r="Q58" s="649"/>
      <c r="R58" s="649"/>
      <c r="S58" s="649"/>
      <c r="T58" s="1163"/>
      <c r="U58" s="1163"/>
      <c r="V58" s="1163"/>
    </row>
    <row r="59" spans="1:22" s="1147" customFormat="1" ht="30" customHeight="1">
      <c r="A59" s="650"/>
      <c r="B59" s="650"/>
      <c r="C59" s="647"/>
      <c r="D59" s="1176"/>
      <c r="E59" s="648" t="s">
        <v>197</v>
      </c>
      <c r="F59" s="648" t="s">
        <v>197</v>
      </c>
      <c r="G59" s="516"/>
      <c r="H59" s="516"/>
      <c r="I59" s="517" t="s">
        <v>197</v>
      </c>
      <c r="J59" s="492" t="s">
        <v>197</v>
      </c>
      <c r="K59" s="516"/>
      <c r="L59" s="516"/>
      <c r="M59" s="516"/>
      <c r="N59" s="516"/>
      <c r="O59" s="516"/>
      <c r="P59" s="518"/>
      <c r="Q59" s="649"/>
      <c r="R59" s="649"/>
      <c r="S59" s="649"/>
      <c r="T59" s="1163"/>
      <c r="U59" s="1163"/>
      <c r="V59" s="1163"/>
    </row>
    <row r="60" spans="1:22" s="1147" customFormat="1" ht="30" customHeight="1">
      <c r="A60" s="650"/>
      <c r="B60" s="650"/>
      <c r="C60" s="647"/>
      <c r="D60" s="1176"/>
      <c r="E60" s="648" t="s">
        <v>197</v>
      </c>
      <c r="F60" s="648" t="s">
        <v>197</v>
      </c>
      <c r="G60" s="516"/>
      <c r="H60" s="516"/>
      <c r="I60" s="517" t="s">
        <v>197</v>
      </c>
      <c r="J60" s="492" t="s">
        <v>197</v>
      </c>
      <c r="K60" s="516"/>
      <c r="L60" s="516"/>
      <c r="M60" s="516"/>
      <c r="N60" s="516"/>
      <c r="O60" s="516"/>
      <c r="P60" s="518"/>
      <c r="Q60" s="649"/>
      <c r="R60" s="649"/>
      <c r="S60" s="649"/>
      <c r="T60" s="1163"/>
      <c r="U60" s="1163"/>
      <c r="V60" s="1163"/>
    </row>
    <row r="61" spans="1:22" s="1147" customFormat="1" ht="30" customHeight="1">
      <c r="A61" s="650"/>
      <c r="B61" s="650"/>
      <c r="C61" s="647"/>
      <c r="D61" s="1176"/>
      <c r="E61" s="648" t="s">
        <v>197</v>
      </c>
      <c r="F61" s="648" t="s">
        <v>197</v>
      </c>
      <c r="G61" s="516"/>
      <c r="H61" s="516"/>
      <c r="I61" s="517" t="s">
        <v>197</v>
      </c>
      <c r="J61" s="492" t="s">
        <v>197</v>
      </c>
      <c r="K61" s="516"/>
      <c r="L61" s="516"/>
      <c r="M61" s="516"/>
      <c r="N61" s="516"/>
      <c r="O61" s="516"/>
      <c r="P61" s="518"/>
      <c r="Q61" s="649"/>
      <c r="R61" s="649"/>
      <c r="S61" s="649"/>
      <c r="T61" s="1163"/>
      <c r="U61" s="1163"/>
      <c r="V61" s="1163"/>
    </row>
    <row r="62" spans="1:22" s="1147" customFormat="1" ht="30" customHeight="1">
      <c r="A62" s="650"/>
      <c r="B62" s="650"/>
      <c r="C62" s="647"/>
      <c r="D62" s="1176"/>
      <c r="E62" s="648" t="s">
        <v>197</v>
      </c>
      <c r="F62" s="648" t="s">
        <v>197</v>
      </c>
      <c r="G62" s="516"/>
      <c r="H62" s="516"/>
      <c r="I62" s="517" t="s">
        <v>197</v>
      </c>
      <c r="J62" s="492" t="s">
        <v>197</v>
      </c>
      <c r="K62" s="516"/>
      <c r="L62" s="516"/>
      <c r="M62" s="516"/>
      <c r="N62" s="516"/>
      <c r="O62" s="516"/>
      <c r="P62" s="518"/>
      <c r="Q62" s="649"/>
      <c r="R62" s="649"/>
      <c r="S62" s="649"/>
      <c r="T62" s="1163"/>
      <c r="U62" s="1163"/>
      <c r="V62" s="1163"/>
    </row>
    <row r="63" spans="1:22" s="1147" customFormat="1" ht="30" customHeight="1">
      <c r="A63" s="650"/>
      <c r="B63" s="650"/>
      <c r="C63" s="647"/>
      <c r="D63" s="1176"/>
      <c r="E63" s="648" t="s">
        <v>197</v>
      </c>
      <c r="F63" s="648" t="s">
        <v>197</v>
      </c>
      <c r="G63" s="516"/>
      <c r="H63" s="516"/>
      <c r="I63" s="517" t="s">
        <v>197</v>
      </c>
      <c r="J63" s="492" t="s">
        <v>197</v>
      </c>
      <c r="K63" s="516"/>
      <c r="L63" s="516"/>
      <c r="M63" s="516"/>
      <c r="N63" s="516"/>
      <c r="O63" s="516"/>
      <c r="P63" s="518"/>
      <c r="Q63" s="649"/>
      <c r="R63" s="649"/>
      <c r="S63" s="649"/>
      <c r="T63" s="1163"/>
      <c r="U63" s="1163"/>
      <c r="V63" s="1163"/>
    </row>
    <row r="64" spans="1:22" s="1147" customFormat="1" ht="30" customHeight="1">
      <c r="A64" s="650"/>
      <c r="B64" s="650"/>
      <c r="C64" s="647"/>
      <c r="D64" s="1176"/>
      <c r="E64" s="648" t="s">
        <v>197</v>
      </c>
      <c r="F64" s="648" t="s">
        <v>197</v>
      </c>
      <c r="G64" s="516"/>
      <c r="H64" s="516"/>
      <c r="I64" s="517" t="s">
        <v>197</v>
      </c>
      <c r="J64" s="492" t="s">
        <v>197</v>
      </c>
      <c r="K64" s="516"/>
      <c r="L64" s="516"/>
      <c r="M64" s="516"/>
      <c r="N64" s="516"/>
      <c r="O64" s="516"/>
      <c r="P64" s="518"/>
      <c r="Q64" s="649"/>
      <c r="R64" s="649"/>
      <c r="S64" s="649"/>
      <c r="T64" s="1163"/>
      <c r="U64" s="1163"/>
      <c r="V64" s="1163"/>
    </row>
    <row r="65" spans="1:22" s="1147" customFormat="1" ht="30" customHeight="1">
      <c r="A65" s="650"/>
      <c r="B65" s="650"/>
      <c r="C65" s="647"/>
      <c r="D65" s="1176"/>
      <c r="E65" s="648" t="s">
        <v>197</v>
      </c>
      <c r="F65" s="648" t="s">
        <v>197</v>
      </c>
      <c r="G65" s="516"/>
      <c r="H65" s="516"/>
      <c r="I65" s="517" t="s">
        <v>197</v>
      </c>
      <c r="J65" s="492" t="s">
        <v>197</v>
      </c>
      <c r="K65" s="516"/>
      <c r="L65" s="516"/>
      <c r="M65" s="516"/>
      <c r="N65" s="516"/>
      <c r="O65" s="516"/>
      <c r="P65" s="518"/>
      <c r="Q65" s="649"/>
      <c r="R65" s="649"/>
      <c r="S65" s="649"/>
      <c r="T65" s="1163"/>
      <c r="U65" s="1163"/>
      <c r="V65" s="1163"/>
    </row>
    <row r="66" spans="1:22" s="1147" customFormat="1" ht="30" customHeight="1">
      <c r="A66" s="650"/>
      <c r="B66" s="650"/>
      <c r="C66" s="647"/>
      <c r="D66" s="1176"/>
      <c r="E66" s="648" t="s">
        <v>197</v>
      </c>
      <c r="F66" s="648" t="s">
        <v>197</v>
      </c>
      <c r="G66" s="516"/>
      <c r="H66" s="516"/>
      <c r="I66" s="517" t="s">
        <v>197</v>
      </c>
      <c r="J66" s="492" t="s">
        <v>197</v>
      </c>
      <c r="K66" s="516"/>
      <c r="L66" s="516"/>
      <c r="M66" s="516"/>
      <c r="N66" s="516"/>
      <c r="O66" s="516"/>
      <c r="P66" s="518"/>
      <c r="Q66" s="649"/>
      <c r="R66" s="649"/>
      <c r="S66" s="649"/>
      <c r="T66" s="1163"/>
      <c r="U66" s="1163"/>
      <c r="V66" s="1163"/>
    </row>
    <row r="67" spans="1:22" s="1147" customFormat="1" ht="30" customHeight="1">
      <c r="A67" s="650"/>
      <c r="B67" s="650"/>
      <c r="C67" s="647"/>
      <c r="D67" s="1176"/>
      <c r="E67" s="648" t="s">
        <v>197</v>
      </c>
      <c r="F67" s="648" t="s">
        <v>197</v>
      </c>
      <c r="G67" s="516"/>
      <c r="H67" s="516"/>
      <c r="I67" s="517" t="s">
        <v>197</v>
      </c>
      <c r="J67" s="492" t="s">
        <v>197</v>
      </c>
      <c r="K67" s="516"/>
      <c r="L67" s="516"/>
      <c r="M67" s="516"/>
      <c r="N67" s="516"/>
      <c r="O67" s="516"/>
      <c r="P67" s="518"/>
      <c r="Q67" s="649"/>
      <c r="R67" s="649"/>
      <c r="S67" s="649"/>
      <c r="T67" s="1163"/>
      <c r="U67" s="1163"/>
      <c r="V67" s="1163"/>
    </row>
    <row r="68" spans="1:22" s="1147" customFormat="1" ht="30" customHeight="1">
      <c r="A68" s="650"/>
      <c r="B68" s="650"/>
      <c r="C68" s="647"/>
      <c r="D68" s="1176"/>
      <c r="E68" s="648" t="s">
        <v>197</v>
      </c>
      <c r="F68" s="648" t="s">
        <v>197</v>
      </c>
      <c r="G68" s="516"/>
      <c r="H68" s="516"/>
      <c r="I68" s="517" t="s">
        <v>197</v>
      </c>
      <c r="J68" s="492" t="s">
        <v>197</v>
      </c>
      <c r="K68" s="516"/>
      <c r="L68" s="516"/>
      <c r="M68" s="516"/>
      <c r="N68" s="516"/>
      <c r="O68" s="516"/>
      <c r="P68" s="518"/>
      <c r="Q68" s="649"/>
      <c r="R68" s="649"/>
      <c r="S68" s="649"/>
      <c r="T68" s="1163"/>
      <c r="U68" s="1163"/>
      <c r="V68" s="1163"/>
    </row>
    <row r="69" spans="1:22" s="1147" customFormat="1" ht="30" customHeight="1">
      <c r="A69" s="650"/>
      <c r="B69" s="650"/>
      <c r="C69" s="647"/>
      <c r="D69" s="1176"/>
      <c r="E69" s="648" t="s">
        <v>197</v>
      </c>
      <c r="F69" s="648" t="s">
        <v>197</v>
      </c>
      <c r="G69" s="516"/>
      <c r="H69" s="516"/>
      <c r="I69" s="517" t="s">
        <v>197</v>
      </c>
      <c r="J69" s="492" t="s">
        <v>197</v>
      </c>
      <c r="K69" s="516"/>
      <c r="L69" s="516"/>
      <c r="M69" s="516"/>
      <c r="N69" s="516"/>
      <c r="O69" s="516"/>
      <c r="P69" s="518"/>
      <c r="Q69" s="649"/>
      <c r="R69" s="649"/>
      <c r="S69" s="649"/>
      <c r="T69" s="1163"/>
      <c r="U69" s="1163"/>
      <c r="V69" s="1163"/>
    </row>
    <row r="70" spans="1:22" s="1147" customFormat="1" ht="30" customHeight="1">
      <c r="A70" s="650"/>
      <c r="B70" s="650"/>
      <c r="C70" s="647"/>
      <c r="D70" s="1176"/>
      <c r="E70" s="648" t="s">
        <v>197</v>
      </c>
      <c r="F70" s="648" t="s">
        <v>197</v>
      </c>
      <c r="G70" s="516"/>
      <c r="H70" s="516"/>
      <c r="I70" s="517" t="s">
        <v>197</v>
      </c>
      <c r="J70" s="492" t="s">
        <v>197</v>
      </c>
      <c r="K70" s="516"/>
      <c r="L70" s="516"/>
      <c r="M70" s="516"/>
      <c r="N70" s="516"/>
      <c r="O70" s="516"/>
      <c r="P70" s="518"/>
      <c r="Q70" s="649"/>
      <c r="R70" s="649"/>
      <c r="S70" s="649"/>
      <c r="T70" s="1163"/>
      <c r="U70" s="1163"/>
      <c r="V70" s="1163"/>
    </row>
    <row r="71" spans="1:22" s="1147" customFormat="1" ht="30" customHeight="1">
      <c r="A71" s="650"/>
      <c r="B71" s="650"/>
      <c r="C71" s="647"/>
      <c r="D71" s="1176"/>
      <c r="E71" s="648" t="s">
        <v>197</v>
      </c>
      <c r="F71" s="648" t="s">
        <v>197</v>
      </c>
      <c r="G71" s="516"/>
      <c r="H71" s="516"/>
      <c r="I71" s="517" t="s">
        <v>197</v>
      </c>
      <c r="J71" s="492" t="s">
        <v>197</v>
      </c>
      <c r="K71" s="516"/>
      <c r="L71" s="516"/>
      <c r="M71" s="516"/>
      <c r="N71" s="516"/>
      <c r="O71" s="516"/>
      <c r="P71" s="518"/>
      <c r="Q71" s="649"/>
      <c r="R71" s="649"/>
      <c r="S71" s="649"/>
      <c r="T71" s="1163"/>
      <c r="U71" s="1163"/>
      <c r="V71" s="1163"/>
    </row>
    <row r="72" spans="1:22" s="1147" customFormat="1" ht="30" customHeight="1">
      <c r="A72" s="650"/>
      <c r="B72" s="650"/>
      <c r="C72" s="647"/>
      <c r="D72" s="1176"/>
      <c r="E72" s="648" t="s">
        <v>197</v>
      </c>
      <c r="F72" s="648" t="s">
        <v>197</v>
      </c>
      <c r="G72" s="516"/>
      <c r="H72" s="516"/>
      <c r="I72" s="517" t="s">
        <v>197</v>
      </c>
      <c r="J72" s="492" t="s">
        <v>197</v>
      </c>
      <c r="K72" s="516"/>
      <c r="L72" s="516"/>
      <c r="M72" s="516"/>
      <c r="N72" s="516"/>
      <c r="O72" s="516"/>
      <c r="P72" s="518"/>
      <c r="Q72" s="649"/>
      <c r="R72" s="649"/>
      <c r="S72" s="649"/>
      <c r="T72" s="1163"/>
      <c r="U72" s="1163"/>
      <c r="V72" s="1163"/>
    </row>
    <row r="73" spans="1:22" s="1147" customFormat="1" ht="30" customHeight="1">
      <c r="A73" s="650"/>
      <c r="B73" s="650"/>
      <c r="C73" s="647"/>
      <c r="D73" s="1176"/>
      <c r="E73" s="648" t="s">
        <v>197</v>
      </c>
      <c r="F73" s="648" t="s">
        <v>197</v>
      </c>
      <c r="G73" s="516"/>
      <c r="H73" s="516"/>
      <c r="I73" s="517" t="s">
        <v>197</v>
      </c>
      <c r="J73" s="492" t="s">
        <v>197</v>
      </c>
      <c r="K73" s="516"/>
      <c r="L73" s="516"/>
      <c r="M73" s="516"/>
      <c r="N73" s="516"/>
      <c r="O73" s="516"/>
      <c r="P73" s="518"/>
      <c r="Q73" s="649"/>
      <c r="R73" s="649"/>
      <c r="S73" s="649"/>
      <c r="T73" s="1163"/>
      <c r="U73" s="1163"/>
      <c r="V73" s="1163"/>
    </row>
    <row r="74" spans="1:22" s="1147" customFormat="1" ht="30" customHeight="1">
      <c r="A74" s="650"/>
      <c r="B74" s="650"/>
      <c r="C74" s="647"/>
      <c r="D74" s="1176"/>
      <c r="E74" s="648" t="s">
        <v>197</v>
      </c>
      <c r="F74" s="648" t="s">
        <v>197</v>
      </c>
      <c r="G74" s="516"/>
      <c r="H74" s="516"/>
      <c r="I74" s="517" t="s">
        <v>197</v>
      </c>
      <c r="J74" s="492" t="s">
        <v>197</v>
      </c>
      <c r="K74" s="516"/>
      <c r="L74" s="516"/>
      <c r="M74" s="516"/>
      <c r="N74" s="516"/>
      <c r="O74" s="516"/>
      <c r="P74" s="518"/>
      <c r="Q74" s="649"/>
      <c r="R74" s="649"/>
      <c r="S74" s="649"/>
      <c r="T74" s="1163"/>
      <c r="U74" s="1163"/>
      <c r="V74" s="1163"/>
    </row>
    <row r="75" spans="1:22" s="1147" customFormat="1" ht="30" customHeight="1">
      <c r="A75" s="650"/>
      <c r="B75" s="650"/>
      <c r="C75" s="647"/>
      <c r="D75" s="1176"/>
      <c r="E75" s="648" t="s">
        <v>197</v>
      </c>
      <c r="F75" s="648" t="s">
        <v>197</v>
      </c>
      <c r="G75" s="516"/>
      <c r="H75" s="516"/>
      <c r="I75" s="517" t="s">
        <v>197</v>
      </c>
      <c r="J75" s="492" t="s">
        <v>197</v>
      </c>
      <c r="K75" s="516"/>
      <c r="L75" s="516"/>
      <c r="M75" s="516"/>
      <c r="N75" s="516"/>
      <c r="O75" s="516"/>
      <c r="P75" s="518"/>
      <c r="Q75" s="649"/>
      <c r="R75" s="649"/>
      <c r="S75" s="649"/>
      <c r="T75" s="1163"/>
      <c r="U75" s="1163"/>
      <c r="V75" s="1163"/>
    </row>
    <row r="76" spans="1:22" s="1147" customFormat="1" ht="30" customHeight="1">
      <c r="A76" s="650"/>
      <c r="B76" s="650"/>
      <c r="C76" s="647"/>
      <c r="D76" s="1176"/>
      <c r="E76" s="648" t="s">
        <v>197</v>
      </c>
      <c r="F76" s="648" t="s">
        <v>197</v>
      </c>
      <c r="G76" s="516"/>
      <c r="H76" s="516"/>
      <c r="I76" s="517" t="s">
        <v>197</v>
      </c>
      <c r="J76" s="492" t="s">
        <v>197</v>
      </c>
      <c r="K76" s="516"/>
      <c r="L76" s="516"/>
      <c r="M76" s="516"/>
      <c r="N76" s="516"/>
      <c r="O76" s="516"/>
      <c r="P76" s="518"/>
      <c r="Q76" s="649"/>
      <c r="R76" s="649"/>
      <c r="S76" s="649"/>
      <c r="T76" s="1163"/>
      <c r="U76" s="1163"/>
      <c r="V76" s="1163"/>
    </row>
    <row r="77" spans="1:22" s="1147" customFormat="1" ht="30" customHeight="1">
      <c r="A77" s="650"/>
      <c r="B77" s="650"/>
      <c r="C77" s="647"/>
      <c r="D77" s="1176"/>
      <c r="E77" s="648" t="s">
        <v>197</v>
      </c>
      <c r="F77" s="648" t="s">
        <v>197</v>
      </c>
      <c r="G77" s="516"/>
      <c r="H77" s="516"/>
      <c r="I77" s="517" t="s">
        <v>197</v>
      </c>
      <c r="J77" s="492" t="s">
        <v>197</v>
      </c>
      <c r="K77" s="516"/>
      <c r="L77" s="516"/>
      <c r="M77" s="516"/>
      <c r="N77" s="516"/>
      <c r="O77" s="516"/>
      <c r="P77" s="518"/>
      <c r="Q77" s="649"/>
      <c r="R77" s="649"/>
      <c r="S77" s="649"/>
      <c r="T77" s="1163"/>
      <c r="U77" s="1163"/>
      <c r="V77" s="1163"/>
    </row>
    <row r="78" spans="1:22" s="1147" customFormat="1" ht="30" customHeight="1">
      <c r="A78" s="650"/>
      <c r="B78" s="650"/>
      <c r="C78" s="647"/>
      <c r="D78" s="1176"/>
      <c r="E78" s="648" t="s">
        <v>197</v>
      </c>
      <c r="F78" s="648" t="s">
        <v>197</v>
      </c>
      <c r="G78" s="516"/>
      <c r="H78" s="516"/>
      <c r="I78" s="517" t="s">
        <v>197</v>
      </c>
      <c r="J78" s="492" t="s">
        <v>197</v>
      </c>
      <c r="K78" s="516"/>
      <c r="L78" s="516"/>
      <c r="M78" s="516"/>
      <c r="N78" s="516"/>
      <c r="O78" s="516"/>
      <c r="P78" s="518"/>
      <c r="Q78" s="649"/>
      <c r="R78" s="649"/>
      <c r="S78" s="649"/>
      <c r="T78" s="1163"/>
      <c r="U78" s="1163"/>
      <c r="V78" s="1163"/>
    </row>
    <row r="79" spans="1:22" s="1147" customFormat="1" ht="30" customHeight="1">
      <c r="A79" s="650"/>
      <c r="B79" s="650"/>
      <c r="C79" s="647"/>
      <c r="D79" s="1176"/>
      <c r="E79" s="648" t="s">
        <v>197</v>
      </c>
      <c r="F79" s="648" t="s">
        <v>197</v>
      </c>
      <c r="G79" s="516"/>
      <c r="H79" s="516"/>
      <c r="I79" s="517" t="s">
        <v>197</v>
      </c>
      <c r="J79" s="492" t="s">
        <v>197</v>
      </c>
      <c r="K79" s="516"/>
      <c r="L79" s="516"/>
      <c r="M79" s="516"/>
      <c r="N79" s="516"/>
      <c r="O79" s="516"/>
      <c r="P79" s="518"/>
      <c r="Q79" s="649"/>
      <c r="R79" s="649"/>
      <c r="S79" s="649"/>
      <c r="T79" s="1163"/>
      <c r="U79" s="1163"/>
      <c r="V79" s="1163"/>
    </row>
    <row r="80" spans="1:22" s="1147" customFormat="1" ht="30" customHeight="1">
      <c r="A80" s="650"/>
      <c r="B80" s="650"/>
      <c r="C80" s="647"/>
      <c r="D80" s="1176"/>
      <c r="E80" s="648" t="s">
        <v>197</v>
      </c>
      <c r="F80" s="648" t="s">
        <v>197</v>
      </c>
      <c r="G80" s="516"/>
      <c r="H80" s="516"/>
      <c r="I80" s="517" t="s">
        <v>197</v>
      </c>
      <c r="J80" s="492" t="s">
        <v>197</v>
      </c>
      <c r="K80" s="516"/>
      <c r="L80" s="516"/>
      <c r="M80" s="516"/>
      <c r="N80" s="516"/>
      <c r="O80" s="516"/>
      <c r="P80" s="518"/>
      <c r="Q80" s="649"/>
      <c r="R80" s="649"/>
      <c r="S80" s="649"/>
      <c r="T80" s="1163"/>
      <c r="U80" s="1163"/>
      <c r="V80" s="1163"/>
    </row>
    <row r="81" spans="1:22" s="1147" customFormat="1" ht="30" customHeight="1">
      <c r="A81" s="650"/>
      <c r="B81" s="650"/>
      <c r="C81" s="647"/>
      <c r="D81" s="1176"/>
      <c r="E81" s="648" t="s">
        <v>197</v>
      </c>
      <c r="F81" s="648" t="s">
        <v>197</v>
      </c>
      <c r="G81" s="516"/>
      <c r="H81" s="516"/>
      <c r="I81" s="517" t="s">
        <v>197</v>
      </c>
      <c r="J81" s="492" t="s">
        <v>197</v>
      </c>
      <c r="K81" s="516"/>
      <c r="L81" s="516"/>
      <c r="M81" s="516"/>
      <c r="N81" s="516"/>
      <c r="O81" s="516"/>
      <c r="P81" s="518"/>
      <c r="Q81" s="649"/>
      <c r="R81" s="649"/>
      <c r="S81" s="649"/>
      <c r="T81" s="1163"/>
      <c r="U81" s="1163"/>
      <c r="V81" s="1163"/>
    </row>
    <row r="82" spans="1:22" s="1147" customFormat="1" ht="30" customHeight="1">
      <c r="A82" s="650"/>
      <c r="B82" s="650"/>
      <c r="C82" s="647"/>
      <c r="D82" s="1176"/>
      <c r="E82" s="648" t="s">
        <v>197</v>
      </c>
      <c r="F82" s="648" t="s">
        <v>197</v>
      </c>
      <c r="G82" s="516"/>
      <c r="H82" s="516"/>
      <c r="I82" s="517" t="s">
        <v>197</v>
      </c>
      <c r="J82" s="492" t="s">
        <v>197</v>
      </c>
      <c r="K82" s="516"/>
      <c r="L82" s="516"/>
      <c r="M82" s="516"/>
      <c r="N82" s="516"/>
      <c r="O82" s="516"/>
      <c r="P82" s="518"/>
      <c r="Q82" s="649"/>
      <c r="R82" s="649"/>
      <c r="S82" s="649"/>
      <c r="T82" s="1163"/>
      <c r="U82" s="1163"/>
      <c r="V82" s="1163"/>
    </row>
    <row r="83" spans="1:22" s="1147" customFormat="1" ht="30" customHeight="1">
      <c r="A83" s="650"/>
      <c r="B83" s="650"/>
      <c r="C83" s="647"/>
      <c r="D83" s="1176"/>
      <c r="E83" s="648" t="s">
        <v>197</v>
      </c>
      <c r="F83" s="648" t="s">
        <v>197</v>
      </c>
      <c r="G83" s="516"/>
      <c r="H83" s="516"/>
      <c r="I83" s="517" t="s">
        <v>197</v>
      </c>
      <c r="J83" s="492" t="s">
        <v>197</v>
      </c>
      <c r="K83" s="516"/>
      <c r="L83" s="516"/>
      <c r="M83" s="516"/>
      <c r="N83" s="516"/>
      <c r="O83" s="516"/>
      <c r="P83" s="518"/>
      <c r="Q83" s="649"/>
      <c r="R83" s="649"/>
      <c r="S83" s="649"/>
      <c r="T83" s="1163"/>
      <c r="U83" s="1163"/>
      <c r="V83" s="1163"/>
    </row>
    <row r="84" spans="1:22" s="1147" customFormat="1" ht="30" customHeight="1">
      <c r="A84" s="650"/>
      <c r="B84" s="650"/>
      <c r="C84" s="647"/>
      <c r="D84" s="1176"/>
      <c r="E84" s="648" t="s">
        <v>197</v>
      </c>
      <c r="F84" s="648" t="s">
        <v>197</v>
      </c>
      <c r="G84" s="516"/>
      <c r="H84" s="516"/>
      <c r="I84" s="517" t="s">
        <v>197</v>
      </c>
      <c r="J84" s="492" t="s">
        <v>197</v>
      </c>
      <c r="K84" s="516"/>
      <c r="L84" s="516"/>
      <c r="M84" s="516"/>
      <c r="N84" s="516"/>
      <c r="O84" s="516"/>
      <c r="P84" s="518"/>
      <c r="Q84" s="649"/>
      <c r="R84" s="649"/>
      <c r="S84" s="649"/>
      <c r="T84" s="1163"/>
      <c r="U84" s="1163"/>
      <c r="V84" s="1163"/>
    </row>
    <row r="85" spans="1:22" s="1147" customFormat="1" ht="30" customHeight="1">
      <c r="A85" s="650"/>
      <c r="B85" s="650"/>
      <c r="C85" s="647"/>
      <c r="D85" s="1176"/>
      <c r="E85" s="648" t="s">
        <v>197</v>
      </c>
      <c r="F85" s="648" t="s">
        <v>197</v>
      </c>
      <c r="G85" s="516"/>
      <c r="H85" s="516"/>
      <c r="I85" s="517" t="s">
        <v>197</v>
      </c>
      <c r="J85" s="492" t="s">
        <v>197</v>
      </c>
      <c r="K85" s="516"/>
      <c r="L85" s="516"/>
      <c r="M85" s="516"/>
      <c r="N85" s="516"/>
      <c r="O85" s="516"/>
      <c r="P85" s="518"/>
      <c r="Q85" s="649"/>
      <c r="R85" s="649"/>
      <c r="S85" s="649"/>
      <c r="T85" s="1163"/>
      <c r="U85" s="1163"/>
      <c r="V85" s="1163"/>
    </row>
    <row r="86" spans="1:22" s="1147" customFormat="1" ht="30" customHeight="1">
      <c r="A86" s="650"/>
      <c r="B86" s="650"/>
      <c r="C86" s="647"/>
      <c r="D86" s="1176"/>
      <c r="E86" s="648" t="s">
        <v>197</v>
      </c>
      <c r="F86" s="648" t="s">
        <v>197</v>
      </c>
      <c r="G86" s="516"/>
      <c r="H86" s="516"/>
      <c r="I86" s="517" t="s">
        <v>197</v>
      </c>
      <c r="J86" s="492" t="s">
        <v>197</v>
      </c>
      <c r="K86" s="516"/>
      <c r="L86" s="516"/>
      <c r="M86" s="516"/>
      <c r="N86" s="516"/>
      <c r="O86" s="516"/>
      <c r="P86" s="518"/>
      <c r="Q86" s="649"/>
      <c r="R86" s="649"/>
      <c r="S86" s="649"/>
      <c r="T86" s="1163"/>
      <c r="U86" s="1163"/>
      <c r="V86" s="1163"/>
    </row>
    <row r="87" spans="1:22" s="1147" customFormat="1" ht="30" customHeight="1">
      <c r="A87" s="650"/>
      <c r="B87" s="650"/>
      <c r="C87" s="647"/>
      <c r="D87" s="1176"/>
      <c r="E87" s="648" t="s">
        <v>197</v>
      </c>
      <c r="F87" s="648" t="s">
        <v>197</v>
      </c>
      <c r="G87" s="516"/>
      <c r="H87" s="516"/>
      <c r="I87" s="517" t="s">
        <v>197</v>
      </c>
      <c r="J87" s="492" t="s">
        <v>197</v>
      </c>
      <c r="K87" s="516"/>
      <c r="L87" s="516"/>
      <c r="M87" s="516"/>
      <c r="N87" s="516"/>
      <c r="O87" s="516"/>
      <c r="P87" s="518"/>
      <c r="Q87" s="649"/>
      <c r="R87" s="649"/>
      <c r="S87" s="649"/>
      <c r="T87" s="1163"/>
      <c r="U87" s="1163"/>
      <c r="V87" s="1163"/>
    </row>
    <row r="88" spans="1:22" s="1147" customFormat="1" ht="30" customHeight="1">
      <c r="A88" s="650"/>
      <c r="B88" s="650"/>
      <c r="C88" s="647"/>
      <c r="D88" s="1176"/>
      <c r="E88" s="648" t="s">
        <v>197</v>
      </c>
      <c r="F88" s="648" t="s">
        <v>197</v>
      </c>
      <c r="G88" s="516"/>
      <c r="H88" s="516"/>
      <c r="I88" s="517" t="s">
        <v>197</v>
      </c>
      <c r="J88" s="492" t="s">
        <v>197</v>
      </c>
      <c r="K88" s="516"/>
      <c r="L88" s="516"/>
      <c r="M88" s="516"/>
      <c r="N88" s="516"/>
      <c r="O88" s="516"/>
      <c r="P88" s="518"/>
      <c r="Q88" s="649"/>
      <c r="R88" s="649"/>
      <c r="S88" s="649"/>
      <c r="T88" s="1163"/>
      <c r="U88" s="1163"/>
      <c r="V88" s="1163"/>
    </row>
    <row r="89" spans="1:22" s="1147" customFormat="1" ht="30" customHeight="1">
      <c r="A89" s="650"/>
      <c r="B89" s="650"/>
      <c r="C89" s="647"/>
      <c r="D89" s="1176"/>
      <c r="E89" s="648" t="s">
        <v>197</v>
      </c>
      <c r="F89" s="648" t="s">
        <v>197</v>
      </c>
      <c r="G89" s="516"/>
      <c r="H89" s="516"/>
      <c r="I89" s="517" t="s">
        <v>197</v>
      </c>
      <c r="J89" s="492" t="s">
        <v>197</v>
      </c>
      <c r="K89" s="516"/>
      <c r="L89" s="516"/>
      <c r="M89" s="516"/>
      <c r="N89" s="516"/>
      <c r="O89" s="516"/>
      <c r="P89" s="518"/>
      <c r="Q89" s="649"/>
      <c r="R89" s="649"/>
      <c r="S89" s="649"/>
      <c r="T89" s="1163"/>
      <c r="U89" s="1163"/>
      <c r="V89" s="1163"/>
    </row>
    <row r="90" spans="1:22" s="1147" customFormat="1" ht="30" customHeight="1">
      <c r="A90" s="650"/>
      <c r="B90" s="650"/>
      <c r="C90" s="647"/>
      <c r="D90" s="1176"/>
      <c r="E90" s="648" t="s">
        <v>197</v>
      </c>
      <c r="F90" s="648" t="s">
        <v>197</v>
      </c>
      <c r="G90" s="516"/>
      <c r="H90" s="516"/>
      <c r="I90" s="517" t="s">
        <v>197</v>
      </c>
      <c r="J90" s="492" t="s">
        <v>197</v>
      </c>
      <c r="K90" s="516"/>
      <c r="L90" s="516"/>
      <c r="M90" s="516"/>
      <c r="N90" s="516"/>
      <c r="O90" s="516"/>
      <c r="P90" s="518"/>
      <c r="Q90" s="649"/>
      <c r="R90" s="649"/>
      <c r="S90" s="649"/>
      <c r="T90" s="1163"/>
      <c r="U90" s="1163"/>
      <c r="V90" s="1163"/>
    </row>
    <row r="91" spans="1:22" s="1147" customFormat="1" ht="30" customHeight="1">
      <c r="A91" s="650"/>
      <c r="B91" s="650"/>
      <c r="C91" s="647"/>
      <c r="D91" s="1176"/>
      <c r="E91" s="648" t="s">
        <v>197</v>
      </c>
      <c r="F91" s="648" t="s">
        <v>197</v>
      </c>
      <c r="G91" s="516"/>
      <c r="H91" s="516"/>
      <c r="I91" s="517" t="s">
        <v>197</v>
      </c>
      <c r="J91" s="492" t="s">
        <v>197</v>
      </c>
      <c r="K91" s="516"/>
      <c r="L91" s="516"/>
      <c r="M91" s="516"/>
      <c r="N91" s="516"/>
      <c r="O91" s="516"/>
      <c r="P91" s="518"/>
      <c r="Q91" s="649"/>
      <c r="R91" s="649"/>
      <c r="S91" s="649"/>
      <c r="T91" s="1163"/>
      <c r="U91" s="1163"/>
      <c r="V91" s="1163"/>
    </row>
    <row r="92" spans="1:22" s="1147" customFormat="1" ht="30" customHeight="1">
      <c r="A92" s="650"/>
      <c r="B92" s="650"/>
      <c r="C92" s="647"/>
      <c r="D92" s="1176"/>
      <c r="E92" s="648" t="s">
        <v>197</v>
      </c>
      <c r="F92" s="648" t="s">
        <v>197</v>
      </c>
      <c r="G92" s="516"/>
      <c r="H92" s="516"/>
      <c r="I92" s="517" t="s">
        <v>197</v>
      </c>
      <c r="J92" s="492" t="s">
        <v>197</v>
      </c>
      <c r="K92" s="516"/>
      <c r="L92" s="516"/>
      <c r="M92" s="516"/>
      <c r="N92" s="516"/>
      <c r="O92" s="516"/>
      <c r="P92" s="518"/>
      <c r="Q92" s="649"/>
      <c r="R92" s="649"/>
      <c r="S92" s="649"/>
      <c r="T92" s="1163"/>
      <c r="U92" s="1163"/>
      <c r="V92" s="1163"/>
    </row>
    <row r="93" spans="1:22" s="1147" customFormat="1" ht="30" customHeight="1">
      <c r="A93" s="650"/>
      <c r="B93" s="650"/>
      <c r="C93" s="647"/>
      <c r="D93" s="1176"/>
      <c r="E93" s="648" t="s">
        <v>197</v>
      </c>
      <c r="F93" s="648" t="s">
        <v>197</v>
      </c>
      <c r="G93" s="516"/>
      <c r="H93" s="516"/>
      <c r="I93" s="517" t="s">
        <v>197</v>
      </c>
      <c r="J93" s="492" t="s">
        <v>197</v>
      </c>
      <c r="K93" s="516"/>
      <c r="L93" s="516"/>
      <c r="M93" s="516"/>
      <c r="N93" s="516"/>
      <c r="O93" s="516"/>
      <c r="P93" s="518"/>
      <c r="Q93" s="649"/>
      <c r="R93" s="649"/>
      <c r="S93" s="649"/>
      <c r="T93" s="1163"/>
      <c r="U93" s="1163"/>
      <c r="V93" s="1163"/>
    </row>
    <row r="94" spans="1:22" s="1147" customFormat="1" ht="30" customHeight="1">
      <c r="A94" s="650"/>
      <c r="B94" s="650"/>
      <c r="C94" s="647"/>
      <c r="D94" s="1176"/>
      <c r="E94" s="648" t="s">
        <v>197</v>
      </c>
      <c r="F94" s="648" t="s">
        <v>197</v>
      </c>
      <c r="G94" s="516"/>
      <c r="H94" s="516"/>
      <c r="I94" s="517" t="s">
        <v>197</v>
      </c>
      <c r="J94" s="492" t="s">
        <v>197</v>
      </c>
      <c r="K94" s="516"/>
      <c r="L94" s="516"/>
      <c r="M94" s="516"/>
      <c r="N94" s="516"/>
      <c r="O94" s="516"/>
      <c r="P94" s="518"/>
      <c r="Q94" s="649"/>
      <c r="R94" s="649"/>
      <c r="S94" s="649"/>
      <c r="T94" s="1163"/>
      <c r="U94" s="1163"/>
      <c r="V94" s="1163"/>
    </row>
    <row r="95" spans="1:22" s="1147" customFormat="1" ht="30" customHeight="1">
      <c r="A95" s="650"/>
      <c r="B95" s="650"/>
      <c r="C95" s="647"/>
      <c r="D95" s="1176"/>
      <c r="E95" s="648" t="s">
        <v>197</v>
      </c>
      <c r="F95" s="648" t="s">
        <v>197</v>
      </c>
      <c r="G95" s="516"/>
      <c r="H95" s="516"/>
      <c r="I95" s="517" t="s">
        <v>197</v>
      </c>
      <c r="J95" s="492" t="s">
        <v>197</v>
      </c>
      <c r="K95" s="516"/>
      <c r="L95" s="516"/>
      <c r="M95" s="516"/>
      <c r="N95" s="516"/>
      <c r="O95" s="516"/>
      <c r="P95" s="518"/>
      <c r="Q95" s="649"/>
      <c r="R95" s="649"/>
      <c r="S95" s="649"/>
      <c r="T95" s="1163"/>
      <c r="U95" s="1163"/>
      <c r="V95" s="1163"/>
    </row>
    <row r="96" spans="1:22" s="1147" customFormat="1" ht="30" customHeight="1">
      <c r="A96" s="650"/>
      <c r="B96" s="650"/>
      <c r="C96" s="647"/>
      <c r="D96" s="1176"/>
      <c r="E96" s="648" t="s">
        <v>197</v>
      </c>
      <c r="F96" s="648" t="s">
        <v>197</v>
      </c>
      <c r="G96" s="516"/>
      <c r="H96" s="516"/>
      <c r="I96" s="517" t="s">
        <v>197</v>
      </c>
      <c r="J96" s="492" t="s">
        <v>197</v>
      </c>
      <c r="K96" s="516"/>
      <c r="L96" s="516"/>
      <c r="M96" s="516"/>
      <c r="N96" s="516"/>
      <c r="O96" s="516"/>
      <c r="P96" s="518"/>
      <c r="Q96" s="649"/>
      <c r="R96" s="649"/>
      <c r="S96" s="649"/>
      <c r="T96" s="1163"/>
      <c r="U96" s="1163"/>
      <c r="V96" s="1163"/>
    </row>
    <row r="97" spans="1:22" s="1147" customFormat="1" ht="30" customHeight="1">
      <c r="A97" s="650"/>
      <c r="B97" s="650"/>
      <c r="C97" s="647"/>
      <c r="D97" s="1176"/>
      <c r="E97" s="648" t="s">
        <v>197</v>
      </c>
      <c r="F97" s="648" t="s">
        <v>197</v>
      </c>
      <c r="G97" s="516"/>
      <c r="H97" s="516"/>
      <c r="I97" s="517" t="s">
        <v>197</v>
      </c>
      <c r="J97" s="492" t="s">
        <v>197</v>
      </c>
      <c r="K97" s="516"/>
      <c r="L97" s="516"/>
      <c r="M97" s="516"/>
      <c r="N97" s="516"/>
      <c r="O97" s="516"/>
      <c r="P97" s="518"/>
      <c r="Q97" s="649"/>
      <c r="R97" s="649"/>
      <c r="S97" s="649"/>
      <c r="T97" s="1163"/>
      <c r="U97" s="1163"/>
      <c r="V97" s="1163"/>
    </row>
    <row r="98" spans="1:22" s="1147" customFormat="1" ht="30" customHeight="1">
      <c r="A98" s="650"/>
      <c r="B98" s="650"/>
      <c r="C98" s="647"/>
      <c r="D98" s="1176"/>
      <c r="E98" s="648" t="s">
        <v>197</v>
      </c>
      <c r="F98" s="648" t="s">
        <v>197</v>
      </c>
      <c r="G98" s="516"/>
      <c r="H98" s="516"/>
      <c r="I98" s="517" t="s">
        <v>197</v>
      </c>
      <c r="J98" s="492" t="s">
        <v>197</v>
      </c>
      <c r="K98" s="516"/>
      <c r="L98" s="516"/>
      <c r="M98" s="516"/>
      <c r="N98" s="516"/>
      <c r="O98" s="516"/>
      <c r="P98" s="518"/>
      <c r="Q98" s="649"/>
      <c r="R98" s="649"/>
      <c r="S98" s="649"/>
      <c r="T98" s="1163"/>
      <c r="U98" s="1163"/>
      <c r="V98" s="1163"/>
    </row>
    <row r="99" spans="1:22" s="1147" customFormat="1" ht="30" customHeight="1">
      <c r="A99" s="650"/>
      <c r="B99" s="650"/>
      <c r="C99" s="647"/>
      <c r="D99" s="1176"/>
      <c r="E99" s="648" t="s">
        <v>197</v>
      </c>
      <c r="F99" s="648" t="s">
        <v>197</v>
      </c>
      <c r="G99" s="516"/>
      <c r="H99" s="516"/>
      <c r="I99" s="517" t="s">
        <v>197</v>
      </c>
      <c r="J99" s="492" t="s">
        <v>197</v>
      </c>
      <c r="K99" s="516"/>
      <c r="L99" s="516"/>
      <c r="M99" s="516"/>
      <c r="N99" s="516"/>
      <c r="O99" s="516"/>
      <c r="P99" s="518"/>
      <c r="Q99" s="649"/>
      <c r="R99" s="649"/>
      <c r="S99" s="649"/>
      <c r="T99" s="1163"/>
      <c r="U99" s="1163"/>
      <c r="V99" s="1163"/>
    </row>
    <row r="100" spans="1:22" s="1147" customFormat="1" ht="30" customHeight="1">
      <c r="A100" s="650"/>
      <c r="B100" s="650"/>
      <c r="C100" s="647"/>
      <c r="D100" s="1176"/>
      <c r="E100" s="648" t="s">
        <v>197</v>
      </c>
      <c r="F100" s="648" t="s">
        <v>197</v>
      </c>
      <c r="G100" s="516"/>
      <c r="H100" s="516"/>
      <c r="I100" s="517" t="s">
        <v>197</v>
      </c>
      <c r="J100" s="492" t="s">
        <v>197</v>
      </c>
      <c r="K100" s="516"/>
      <c r="L100" s="516"/>
      <c r="M100" s="516"/>
      <c r="N100" s="516"/>
      <c r="O100" s="516"/>
      <c r="P100" s="518"/>
      <c r="Q100" s="649"/>
      <c r="R100" s="649"/>
      <c r="S100" s="649"/>
      <c r="T100" s="1163"/>
      <c r="U100" s="1163"/>
      <c r="V100" s="1163"/>
    </row>
    <row r="101" spans="1:22" s="1147" customFormat="1" ht="30" customHeight="1">
      <c r="A101" s="650"/>
      <c r="B101" s="650"/>
      <c r="C101" s="647"/>
      <c r="D101" s="1176"/>
      <c r="E101" s="648" t="s">
        <v>197</v>
      </c>
      <c r="F101" s="648" t="s">
        <v>197</v>
      </c>
      <c r="G101" s="516"/>
      <c r="H101" s="516"/>
      <c r="I101" s="517" t="s">
        <v>197</v>
      </c>
      <c r="J101" s="492" t="s">
        <v>197</v>
      </c>
      <c r="K101" s="516"/>
      <c r="L101" s="516"/>
      <c r="M101" s="516"/>
      <c r="N101" s="516"/>
      <c r="O101" s="516"/>
      <c r="P101" s="518"/>
      <c r="Q101" s="649"/>
      <c r="R101" s="649"/>
      <c r="S101" s="649"/>
      <c r="T101" s="1163"/>
      <c r="U101" s="1163"/>
      <c r="V101" s="1163"/>
    </row>
    <row r="102" spans="1:22" s="1147" customFormat="1" ht="30" customHeight="1">
      <c r="A102" s="650"/>
      <c r="B102" s="650"/>
      <c r="C102" s="647"/>
      <c r="D102" s="1176"/>
      <c r="E102" s="648" t="s">
        <v>197</v>
      </c>
      <c r="F102" s="648" t="s">
        <v>197</v>
      </c>
      <c r="G102" s="516"/>
      <c r="H102" s="516"/>
      <c r="I102" s="517" t="s">
        <v>197</v>
      </c>
      <c r="J102" s="492" t="s">
        <v>197</v>
      </c>
      <c r="K102" s="516"/>
      <c r="L102" s="516"/>
      <c r="M102" s="516"/>
      <c r="N102" s="516"/>
      <c r="O102" s="516"/>
      <c r="P102" s="518"/>
      <c r="Q102" s="649"/>
      <c r="R102" s="649"/>
      <c r="S102" s="649"/>
      <c r="T102" s="1163"/>
      <c r="U102" s="1163"/>
      <c r="V102" s="1163"/>
    </row>
    <row r="103" spans="1:22" s="1147" customFormat="1" ht="30" customHeight="1">
      <c r="A103" s="650"/>
      <c r="B103" s="650"/>
      <c r="C103" s="647"/>
      <c r="D103" s="1176"/>
      <c r="E103" s="648" t="s">
        <v>197</v>
      </c>
      <c r="F103" s="648" t="s">
        <v>197</v>
      </c>
      <c r="G103" s="516"/>
      <c r="H103" s="516"/>
      <c r="I103" s="517" t="s">
        <v>197</v>
      </c>
      <c r="J103" s="492" t="s">
        <v>197</v>
      </c>
      <c r="K103" s="516"/>
      <c r="L103" s="516"/>
      <c r="M103" s="516"/>
      <c r="N103" s="516"/>
      <c r="O103" s="516"/>
      <c r="P103" s="518"/>
      <c r="Q103" s="649"/>
      <c r="R103" s="649"/>
      <c r="S103" s="649"/>
      <c r="T103" s="1163"/>
      <c r="U103" s="1163"/>
      <c r="V103" s="1163"/>
    </row>
    <row r="104" spans="1:22" s="1147" customFormat="1" ht="30" customHeight="1">
      <c r="A104" s="650"/>
      <c r="B104" s="650"/>
      <c r="C104" s="647"/>
      <c r="D104" s="1176"/>
      <c r="E104" s="648" t="s">
        <v>197</v>
      </c>
      <c r="F104" s="648" t="s">
        <v>197</v>
      </c>
      <c r="G104" s="516"/>
      <c r="H104" s="516"/>
      <c r="I104" s="517" t="s">
        <v>197</v>
      </c>
      <c r="J104" s="492" t="s">
        <v>197</v>
      </c>
      <c r="K104" s="516"/>
      <c r="L104" s="516"/>
      <c r="M104" s="516"/>
      <c r="N104" s="516"/>
      <c r="O104" s="516"/>
      <c r="P104" s="518"/>
      <c r="Q104" s="649"/>
      <c r="R104" s="649"/>
      <c r="S104" s="649"/>
      <c r="T104" s="1163"/>
      <c r="U104" s="1163"/>
      <c r="V104" s="1163"/>
    </row>
    <row r="105" spans="1:22" s="1147" customFormat="1" ht="30" customHeight="1">
      <c r="A105" s="650"/>
      <c r="B105" s="650"/>
      <c r="C105" s="647"/>
      <c r="D105" s="1176"/>
      <c r="E105" s="648" t="s">
        <v>197</v>
      </c>
      <c r="F105" s="648" t="s">
        <v>197</v>
      </c>
      <c r="G105" s="516"/>
      <c r="H105" s="516"/>
      <c r="I105" s="517" t="s">
        <v>197</v>
      </c>
      <c r="J105" s="492" t="s">
        <v>197</v>
      </c>
      <c r="K105" s="516"/>
      <c r="L105" s="516"/>
      <c r="M105" s="516"/>
      <c r="N105" s="516"/>
      <c r="O105" s="516"/>
      <c r="P105" s="518"/>
      <c r="Q105" s="649"/>
      <c r="R105" s="649"/>
      <c r="S105" s="649"/>
      <c r="T105" s="1163"/>
      <c r="U105" s="1163"/>
      <c r="V105" s="1163"/>
    </row>
    <row r="106" spans="1:22" s="1147" customFormat="1" ht="30" customHeight="1">
      <c r="A106" s="650"/>
      <c r="B106" s="650"/>
      <c r="C106" s="647"/>
      <c r="D106" s="1176"/>
      <c r="E106" s="648" t="s">
        <v>197</v>
      </c>
      <c r="F106" s="648" t="s">
        <v>197</v>
      </c>
      <c r="G106" s="516"/>
      <c r="H106" s="516"/>
      <c r="I106" s="517" t="s">
        <v>197</v>
      </c>
      <c r="J106" s="492" t="s">
        <v>197</v>
      </c>
      <c r="K106" s="516"/>
      <c r="L106" s="516"/>
      <c r="M106" s="516"/>
      <c r="N106" s="516"/>
      <c r="O106" s="516"/>
      <c r="P106" s="518"/>
      <c r="Q106" s="649"/>
      <c r="R106" s="649"/>
      <c r="S106" s="649"/>
      <c r="T106" s="1163"/>
      <c r="U106" s="1163"/>
      <c r="V106" s="1163"/>
    </row>
    <row r="107" spans="1:22" s="1147" customFormat="1" ht="30" customHeight="1">
      <c r="A107" s="650"/>
      <c r="B107" s="650"/>
      <c r="C107" s="647"/>
      <c r="D107" s="1176"/>
      <c r="E107" s="648" t="s">
        <v>197</v>
      </c>
      <c r="F107" s="648" t="s">
        <v>197</v>
      </c>
      <c r="G107" s="516"/>
      <c r="H107" s="516"/>
      <c r="I107" s="517" t="s">
        <v>197</v>
      </c>
      <c r="J107" s="492" t="s">
        <v>197</v>
      </c>
      <c r="K107" s="516"/>
      <c r="L107" s="516"/>
      <c r="M107" s="516"/>
      <c r="N107" s="516"/>
      <c r="O107" s="516"/>
      <c r="P107" s="518"/>
      <c r="Q107" s="649"/>
      <c r="R107" s="649"/>
      <c r="S107" s="649"/>
      <c r="T107" s="1163"/>
      <c r="U107" s="1163"/>
      <c r="V107" s="1163"/>
    </row>
    <row r="108" spans="1:22" s="1147" customFormat="1" ht="30" customHeight="1">
      <c r="A108" s="650"/>
      <c r="B108" s="650"/>
      <c r="C108" s="647"/>
      <c r="D108" s="1176"/>
      <c r="E108" s="648" t="s">
        <v>197</v>
      </c>
      <c r="F108" s="648" t="s">
        <v>197</v>
      </c>
      <c r="G108" s="516"/>
      <c r="H108" s="516"/>
      <c r="I108" s="517" t="s">
        <v>197</v>
      </c>
      <c r="J108" s="492" t="s">
        <v>197</v>
      </c>
      <c r="K108" s="516"/>
      <c r="L108" s="516"/>
      <c r="M108" s="516"/>
      <c r="N108" s="516"/>
      <c r="O108" s="516"/>
      <c r="P108" s="518"/>
      <c r="Q108" s="649"/>
      <c r="R108" s="649"/>
      <c r="S108" s="649"/>
      <c r="T108" s="1163"/>
      <c r="U108" s="1163"/>
      <c r="V108" s="1163"/>
    </row>
    <row r="109" spans="1:22" s="1147" customFormat="1" ht="30" customHeight="1">
      <c r="A109" s="650"/>
      <c r="B109" s="650"/>
      <c r="C109" s="647"/>
      <c r="D109" s="1176"/>
      <c r="E109" s="648" t="s">
        <v>197</v>
      </c>
      <c r="F109" s="648" t="s">
        <v>197</v>
      </c>
      <c r="G109" s="516"/>
      <c r="H109" s="516"/>
      <c r="I109" s="517" t="s">
        <v>197</v>
      </c>
      <c r="J109" s="492" t="s">
        <v>197</v>
      </c>
      <c r="K109" s="516"/>
      <c r="L109" s="516"/>
      <c r="M109" s="516"/>
      <c r="N109" s="516"/>
      <c r="O109" s="516"/>
      <c r="P109" s="518"/>
      <c r="Q109" s="649"/>
      <c r="R109" s="649"/>
      <c r="S109" s="649"/>
      <c r="T109" s="1163"/>
      <c r="U109" s="1163"/>
      <c r="V109" s="1163"/>
    </row>
    <row r="110" spans="1:22" s="1147" customFormat="1" ht="30" customHeight="1">
      <c r="A110" s="650"/>
      <c r="B110" s="650"/>
      <c r="C110" s="647"/>
      <c r="D110" s="1176"/>
      <c r="E110" s="648" t="s">
        <v>197</v>
      </c>
      <c r="F110" s="648" t="s">
        <v>197</v>
      </c>
      <c r="G110" s="516"/>
      <c r="H110" s="516"/>
      <c r="I110" s="517" t="s">
        <v>197</v>
      </c>
      <c r="J110" s="492" t="s">
        <v>197</v>
      </c>
      <c r="K110" s="516"/>
      <c r="L110" s="516"/>
      <c r="M110" s="516"/>
      <c r="N110" s="516"/>
      <c r="O110" s="516"/>
      <c r="P110" s="518"/>
      <c r="Q110" s="649"/>
      <c r="R110" s="649"/>
      <c r="S110" s="649"/>
      <c r="T110" s="1163"/>
      <c r="U110" s="1163"/>
      <c r="V110" s="1163"/>
    </row>
    <row r="111" spans="1:22" s="1147" customFormat="1" ht="30" customHeight="1">
      <c r="A111" s="650"/>
      <c r="B111" s="650"/>
      <c r="C111" s="647"/>
      <c r="D111" s="1176"/>
      <c r="E111" s="648" t="s">
        <v>197</v>
      </c>
      <c r="F111" s="648" t="s">
        <v>197</v>
      </c>
      <c r="G111" s="516"/>
      <c r="H111" s="516"/>
      <c r="I111" s="517" t="s">
        <v>197</v>
      </c>
      <c r="J111" s="492" t="s">
        <v>197</v>
      </c>
      <c r="K111" s="516"/>
      <c r="L111" s="516"/>
      <c r="M111" s="516"/>
      <c r="N111" s="516"/>
      <c r="O111" s="516"/>
      <c r="P111" s="518"/>
      <c r="Q111" s="649"/>
      <c r="R111" s="649"/>
      <c r="S111" s="649"/>
      <c r="T111" s="1163"/>
      <c r="U111" s="1163"/>
      <c r="V111" s="1163"/>
    </row>
    <row r="112" spans="1:22" s="1147" customFormat="1" ht="30" customHeight="1">
      <c r="A112" s="650"/>
      <c r="B112" s="650"/>
      <c r="C112" s="647"/>
      <c r="D112" s="1176"/>
      <c r="E112" s="648" t="s">
        <v>197</v>
      </c>
      <c r="F112" s="648" t="s">
        <v>197</v>
      </c>
      <c r="G112" s="516"/>
      <c r="H112" s="516"/>
      <c r="I112" s="517" t="s">
        <v>197</v>
      </c>
      <c r="J112" s="492" t="s">
        <v>197</v>
      </c>
      <c r="K112" s="516"/>
      <c r="L112" s="516"/>
      <c r="M112" s="516"/>
      <c r="N112" s="516"/>
      <c r="O112" s="516"/>
      <c r="P112" s="518"/>
      <c r="Q112" s="649"/>
      <c r="R112" s="649"/>
      <c r="S112" s="649"/>
      <c r="T112" s="1163"/>
      <c r="U112" s="1163"/>
      <c r="V112" s="1163"/>
    </row>
    <row r="113" spans="1:22" s="1147" customFormat="1" ht="30" customHeight="1">
      <c r="A113" s="650"/>
      <c r="B113" s="650"/>
      <c r="C113" s="647"/>
      <c r="D113" s="1176"/>
      <c r="E113" s="648" t="s">
        <v>197</v>
      </c>
      <c r="F113" s="648" t="s">
        <v>197</v>
      </c>
      <c r="G113" s="516"/>
      <c r="H113" s="516"/>
      <c r="I113" s="517" t="s">
        <v>197</v>
      </c>
      <c r="J113" s="492" t="s">
        <v>197</v>
      </c>
      <c r="K113" s="516"/>
      <c r="L113" s="516"/>
      <c r="M113" s="516"/>
      <c r="N113" s="516"/>
      <c r="O113" s="516"/>
      <c r="P113" s="518"/>
      <c r="Q113" s="649"/>
      <c r="R113" s="649"/>
      <c r="S113" s="649"/>
      <c r="T113" s="1163"/>
      <c r="U113" s="1163"/>
      <c r="V113" s="1163"/>
    </row>
    <row r="114" spans="1:22" s="1147" customFormat="1" ht="30" customHeight="1">
      <c r="A114" s="650"/>
      <c r="B114" s="650"/>
      <c r="C114" s="647"/>
      <c r="D114" s="1176"/>
      <c r="E114" s="648" t="s">
        <v>197</v>
      </c>
      <c r="F114" s="648" t="s">
        <v>197</v>
      </c>
      <c r="G114" s="516"/>
      <c r="H114" s="516"/>
      <c r="I114" s="517" t="s">
        <v>197</v>
      </c>
      <c r="J114" s="492" t="s">
        <v>197</v>
      </c>
      <c r="K114" s="516"/>
      <c r="L114" s="516"/>
      <c r="M114" s="516"/>
      <c r="N114" s="516"/>
      <c r="O114" s="516"/>
      <c r="P114" s="518"/>
      <c r="Q114" s="649"/>
      <c r="R114" s="649"/>
      <c r="S114" s="649"/>
      <c r="T114" s="1163"/>
      <c r="U114" s="1163"/>
      <c r="V114" s="1163"/>
    </row>
    <row r="115" spans="1:22" s="1147" customFormat="1" ht="30" customHeight="1">
      <c r="A115" s="650"/>
      <c r="B115" s="650"/>
      <c r="C115" s="647"/>
      <c r="D115" s="1176"/>
      <c r="E115" s="648" t="s">
        <v>197</v>
      </c>
      <c r="F115" s="648" t="s">
        <v>197</v>
      </c>
      <c r="G115" s="516"/>
      <c r="H115" s="516"/>
      <c r="I115" s="517" t="s">
        <v>197</v>
      </c>
      <c r="J115" s="492" t="s">
        <v>197</v>
      </c>
      <c r="K115" s="516"/>
      <c r="L115" s="516"/>
      <c r="M115" s="516"/>
      <c r="N115" s="516"/>
      <c r="O115" s="516"/>
      <c r="P115" s="518"/>
      <c r="Q115" s="649"/>
      <c r="R115" s="649"/>
      <c r="S115" s="649"/>
      <c r="T115" s="1163"/>
      <c r="U115" s="1163"/>
      <c r="V115" s="1163"/>
    </row>
    <row r="116" spans="1:22" s="1147" customFormat="1" ht="30" customHeight="1">
      <c r="A116" s="650"/>
      <c r="B116" s="650"/>
      <c r="C116" s="647"/>
      <c r="D116" s="1176"/>
      <c r="E116" s="648" t="s">
        <v>197</v>
      </c>
      <c r="F116" s="648" t="s">
        <v>197</v>
      </c>
      <c r="G116" s="516"/>
      <c r="H116" s="516"/>
      <c r="I116" s="517" t="s">
        <v>197</v>
      </c>
      <c r="J116" s="492" t="s">
        <v>197</v>
      </c>
      <c r="K116" s="516"/>
      <c r="L116" s="516"/>
      <c r="M116" s="516"/>
      <c r="N116" s="516"/>
      <c r="O116" s="516"/>
      <c r="P116" s="518"/>
      <c r="Q116" s="649"/>
      <c r="R116" s="649"/>
      <c r="S116" s="649"/>
      <c r="T116" s="1163"/>
      <c r="U116" s="1163"/>
      <c r="V116" s="1163"/>
    </row>
    <row r="117" spans="1:22" s="1147" customFormat="1" ht="30" customHeight="1">
      <c r="A117" s="650"/>
      <c r="B117" s="650"/>
      <c r="C117" s="647"/>
      <c r="D117" s="1176"/>
      <c r="E117" s="648" t="s">
        <v>197</v>
      </c>
      <c r="F117" s="648" t="s">
        <v>197</v>
      </c>
      <c r="G117" s="516"/>
      <c r="H117" s="516"/>
      <c r="I117" s="517" t="s">
        <v>197</v>
      </c>
      <c r="J117" s="492" t="s">
        <v>197</v>
      </c>
      <c r="K117" s="516"/>
      <c r="L117" s="516"/>
      <c r="M117" s="516"/>
      <c r="N117" s="516"/>
      <c r="O117" s="516"/>
      <c r="P117" s="518"/>
      <c r="Q117" s="649"/>
      <c r="R117" s="649"/>
      <c r="S117" s="649"/>
      <c r="T117" s="1163"/>
      <c r="U117" s="1163"/>
      <c r="V117" s="1163"/>
    </row>
    <row r="118" spans="1:22" s="1147" customFormat="1" ht="30" customHeight="1">
      <c r="A118" s="650"/>
      <c r="B118" s="650"/>
      <c r="C118" s="647"/>
      <c r="D118" s="1176"/>
      <c r="E118" s="648" t="s">
        <v>197</v>
      </c>
      <c r="F118" s="648" t="s">
        <v>197</v>
      </c>
      <c r="G118" s="516"/>
      <c r="H118" s="516"/>
      <c r="I118" s="517" t="s">
        <v>197</v>
      </c>
      <c r="J118" s="492" t="s">
        <v>197</v>
      </c>
      <c r="K118" s="516"/>
      <c r="L118" s="516"/>
      <c r="M118" s="516"/>
      <c r="N118" s="516"/>
      <c r="O118" s="516"/>
      <c r="P118" s="518"/>
      <c r="Q118" s="649"/>
      <c r="R118" s="649"/>
      <c r="S118" s="649"/>
      <c r="T118" s="1163"/>
      <c r="U118" s="1163"/>
      <c r="V118" s="1163"/>
    </row>
    <row r="119" spans="1:22" s="1147" customFormat="1" ht="30" customHeight="1">
      <c r="A119" s="650"/>
      <c r="B119" s="650"/>
      <c r="C119" s="647"/>
      <c r="D119" s="1176"/>
      <c r="E119" s="648" t="s">
        <v>197</v>
      </c>
      <c r="F119" s="648" t="s">
        <v>197</v>
      </c>
      <c r="G119" s="516"/>
      <c r="H119" s="516"/>
      <c r="I119" s="517" t="s">
        <v>197</v>
      </c>
      <c r="J119" s="492" t="s">
        <v>197</v>
      </c>
      <c r="K119" s="516"/>
      <c r="L119" s="516"/>
      <c r="M119" s="516"/>
      <c r="N119" s="516"/>
      <c r="O119" s="516"/>
      <c r="P119" s="518"/>
      <c r="Q119" s="649"/>
      <c r="R119" s="649"/>
      <c r="S119" s="649"/>
      <c r="T119" s="1163"/>
      <c r="U119" s="1163"/>
      <c r="V119" s="1163"/>
    </row>
    <row r="120" spans="1:22" s="1147" customFormat="1" ht="30" customHeight="1">
      <c r="A120" s="650"/>
      <c r="B120" s="650"/>
      <c r="C120" s="647"/>
      <c r="D120" s="1176"/>
      <c r="E120" s="648" t="s">
        <v>197</v>
      </c>
      <c r="F120" s="648" t="s">
        <v>197</v>
      </c>
      <c r="G120" s="516"/>
      <c r="H120" s="516"/>
      <c r="I120" s="517" t="s">
        <v>197</v>
      </c>
      <c r="J120" s="492" t="s">
        <v>197</v>
      </c>
      <c r="K120" s="516"/>
      <c r="L120" s="516"/>
      <c r="M120" s="516"/>
      <c r="N120" s="516"/>
      <c r="O120" s="516"/>
      <c r="P120" s="518"/>
      <c r="Q120" s="649"/>
      <c r="R120" s="649"/>
      <c r="S120" s="649"/>
      <c r="T120" s="1163"/>
      <c r="U120" s="1163"/>
      <c r="V120" s="1163"/>
    </row>
    <row r="121" spans="1:22" s="1147" customFormat="1" ht="30" customHeight="1">
      <c r="A121" s="650"/>
      <c r="B121" s="650"/>
      <c r="C121" s="647"/>
      <c r="D121" s="1176"/>
      <c r="E121" s="648" t="s">
        <v>197</v>
      </c>
      <c r="F121" s="648" t="s">
        <v>197</v>
      </c>
      <c r="G121" s="516"/>
      <c r="H121" s="516"/>
      <c r="I121" s="517" t="s">
        <v>197</v>
      </c>
      <c r="J121" s="492" t="s">
        <v>197</v>
      </c>
      <c r="K121" s="516"/>
      <c r="L121" s="516"/>
      <c r="M121" s="516"/>
      <c r="N121" s="516"/>
      <c r="O121" s="516"/>
      <c r="P121" s="518"/>
      <c r="Q121" s="649"/>
      <c r="R121" s="649"/>
      <c r="S121" s="649"/>
      <c r="T121" s="1163"/>
      <c r="U121" s="1163"/>
      <c r="V121" s="1163"/>
    </row>
    <row r="122" spans="1:22" s="1147" customFormat="1" ht="30" customHeight="1">
      <c r="A122" s="650"/>
      <c r="B122" s="650"/>
      <c r="C122" s="647"/>
      <c r="D122" s="1176"/>
      <c r="E122" s="648" t="s">
        <v>197</v>
      </c>
      <c r="F122" s="648" t="s">
        <v>197</v>
      </c>
      <c r="G122" s="516"/>
      <c r="H122" s="516"/>
      <c r="I122" s="517" t="s">
        <v>197</v>
      </c>
      <c r="J122" s="492" t="s">
        <v>197</v>
      </c>
      <c r="K122" s="516"/>
      <c r="L122" s="516"/>
      <c r="M122" s="516"/>
      <c r="N122" s="516"/>
      <c r="O122" s="516"/>
      <c r="P122" s="518"/>
      <c r="Q122" s="649"/>
      <c r="R122" s="649"/>
      <c r="S122" s="649"/>
      <c r="T122" s="1163"/>
      <c r="U122" s="1163"/>
      <c r="V122" s="1163"/>
    </row>
    <row r="123" spans="1:22" s="1147" customFormat="1" ht="30" customHeight="1">
      <c r="A123" s="650"/>
      <c r="B123" s="650"/>
      <c r="C123" s="647"/>
      <c r="D123" s="1176"/>
      <c r="E123" s="648" t="s">
        <v>197</v>
      </c>
      <c r="F123" s="648" t="s">
        <v>197</v>
      </c>
      <c r="G123" s="516"/>
      <c r="H123" s="516"/>
      <c r="I123" s="517" t="s">
        <v>197</v>
      </c>
      <c r="J123" s="492" t="s">
        <v>197</v>
      </c>
      <c r="K123" s="516"/>
      <c r="L123" s="516"/>
      <c r="M123" s="516"/>
      <c r="N123" s="516"/>
      <c r="O123" s="516"/>
      <c r="P123" s="518"/>
      <c r="Q123" s="649"/>
      <c r="R123" s="649"/>
      <c r="S123" s="649"/>
      <c r="T123" s="1163"/>
      <c r="U123" s="1163"/>
      <c r="V123" s="1163"/>
    </row>
    <row r="124" spans="1:22" s="1147" customFormat="1" ht="30" customHeight="1">
      <c r="A124" s="650"/>
      <c r="B124" s="650"/>
      <c r="C124" s="647"/>
      <c r="D124" s="1176"/>
      <c r="E124" s="648" t="s">
        <v>197</v>
      </c>
      <c r="F124" s="648" t="s">
        <v>197</v>
      </c>
      <c r="G124" s="516"/>
      <c r="H124" s="516"/>
      <c r="I124" s="517" t="s">
        <v>197</v>
      </c>
      <c r="J124" s="492" t="s">
        <v>197</v>
      </c>
      <c r="K124" s="516"/>
      <c r="L124" s="516"/>
      <c r="M124" s="516"/>
      <c r="N124" s="516"/>
      <c r="O124" s="516"/>
      <c r="P124" s="518"/>
      <c r="Q124" s="649"/>
      <c r="R124" s="649"/>
      <c r="S124" s="649"/>
      <c r="T124" s="1163"/>
      <c r="U124" s="1163"/>
      <c r="V124" s="1163"/>
    </row>
    <row r="125" spans="1:22" s="1147" customFormat="1" ht="30" customHeight="1">
      <c r="A125" s="650"/>
      <c r="B125" s="650"/>
      <c r="C125" s="647"/>
      <c r="D125" s="1176"/>
      <c r="E125" s="648" t="s">
        <v>197</v>
      </c>
      <c r="F125" s="648" t="s">
        <v>197</v>
      </c>
      <c r="G125" s="516"/>
      <c r="H125" s="516"/>
      <c r="I125" s="517" t="s">
        <v>197</v>
      </c>
      <c r="J125" s="492" t="s">
        <v>197</v>
      </c>
      <c r="K125" s="516"/>
      <c r="L125" s="516"/>
      <c r="M125" s="516"/>
      <c r="N125" s="516"/>
      <c r="O125" s="516"/>
      <c r="P125" s="518"/>
      <c r="Q125" s="649"/>
      <c r="R125" s="649"/>
      <c r="S125" s="649"/>
      <c r="T125" s="1163"/>
      <c r="U125" s="1163"/>
      <c r="V125" s="1163"/>
    </row>
    <row r="126" spans="1:22" s="1147" customFormat="1" ht="30" customHeight="1">
      <c r="A126" s="650"/>
      <c r="B126" s="650"/>
      <c r="C126" s="647"/>
      <c r="D126" s="1176"/>
      <c r="E126" s="648" t="s">
        <v>197</v>
      </c>
      <c r="F126" s="648" t="s">
        <v>197</v>
      </c>
      <c r="G126" s="516"/>
      <c r="H126" s="516"/>
      <c r="I126" s="517" t="s">
        <v>197</v>
      </c>
      <c r="J126" s="492" t="s">
        <v>197</v>
      </c>
      <c r="K126" s="516"/>
      <c r="L126" s="516"/>
      <c r="M126" s="516"/>
      <c r="N126" s="516"/>
      <c r="O126" s="516"/>
      <c r="P126" s="518"/>
      <c r="Q126" s="649"/>
      <c r="R126" s="649"/>
      <c r="S126" s="649"/>
      <c r="T126" s="1163"/>
      <c r="U126" s="1163"/>
      <c r="V126" s="1163"/>
    </row>
    <row r="127" spans="1:22" s="1147" customFormat="1" ht="30" customHeight="1">
      <c r="A127" s="650"/>
      <c r="B127" s="650"/>
      <c r="C127" s="647"/>
      <c r="D127" s="1176"/>
      <c r="E127" s="648" t="s">
        <v>197</v>
      </c>
      <c r="F127" s="648" t="s">
        <v>197</v>
      </c>
      <c r="G127" s="516"/>
      <c r="H127" s="516"/>
      <c r="I127" s="517" t="s">
        <v>197</v>
      </c>
      <c r="J127" s="492" t="s">
        <v>197</v>
      </c>
      <c r="K127" s="516"/>
      <c r="L127" s="516"/>
      <c r="M127" s="516"/>
      <c r="N127" s="516"/>
      <c r="O127" s="516"/>
      <c r="P127" s="518"/>
      <c r="Q127" s="649"/>
      <c r="R127" s="649"/>
      <c r="S127" s="649"/>
      <c r="T127" s="1163"/>
      <c r="U127" s="1163"/>
      <c r="V127" s="1163"/>
    </row>
    <row r="128" spans="1:22" s="1147" customFormat="1" ht="30" customHeight="1">
      <c r="A128" s="650"/>
      <c r="B128" s="650"/>
      <c r="C128" s="647"/>
      <c r="D128" s="1176"/>
      <c r="E128" s="648" t="s">
        <v>197</v>
      </c>
      <c r="F128" s="648" t="s">
        <v>197</v>
      </c>
      <c r="G128" s="516"/>
      <c r="H128" s="516"/>
      <c r="I128" s="517" t="s">
        <v>197</v>
      </c>
      <c r="J128" s="492" t="s">
        <v>197</v>
      </c>
      <c r="K128" s="516"/>
      <c r="L128" s="516"/>
      <c r="M128" s="516"/>
      <c r="N128" s="516"/>
      <c r="O128" s="516"/>
      <c r="P128" s="518"/>
      <c r="Q128" s="649"/>
      <c r="R128" s="649"/>
      <c r="S128" s="649"/>
      <c r="T128" s="1163"/>
      <c r="U128" s="1163"/>
      <c r="V128" s="1163"/>
    </row>
    <row r="129" spans="1:22" s="1147" customFormat="1" ht="30" customHeight="1">
      <c r="A129" s="650"/>
      <c r="B129" s="650"/>
      <c r="C129" s="647"/>
      <c r="D129" s="1176"/>
      <c r="E129" s="648" t="s">
        <v>197</v>
      </c>
      <c r="F129" s="648" t="s">
        <v>197</v>
      </c>
      <c r="G129" s="516"/>
      <c r="H129" s="516"/>
      <c r="I129" s="517" t="s">
        <v>197</v>
      </c>
      <c r="J129" s="492" t="s">
        <v>197</v>
      </c>
      <c r="K129" s="516"/>
      <c r="L129" s="516"/>
      <c r="M129" s="516"/>
      <c r="N129" s="516"/>
      <c r="O129" s="516"/>
      <c r="P129" s="518"/>
      <c r="Q129" s="649"/>
      <c r="R129" s="649"/>
      <c r="S129" s="649"/>
      <c r="T129" s="1163"/>
      <c r="U129" s="1163"/>
      <c r="V129" s="1163"/>
    </row>
    <row r="130" spans="1:22" s="1147" customFormat="1" ht="30" customHeight="1">
      <c r="A130" s="650"/>
      <c r="B130" s="650"/>
      <c r="C130" s="647"/>
      <c r="D130" s="1176"/>
      <c r="E130" s="648" t="s">
        <v>197</v>
      </c>
      <c r="F130" s="648" t="s">
        <v>197</v>
      </c>
      <c r="G130" s="516"/>
      <c r="H130" s="516"/>
      <c r="I130" s="517" t="s">
        <v>197</v>
      </c>
      <c r="J130" s="492" t="s">
        <v>197</v>
      </c>
      <c r="K130" s="516"/>
      <c r="L130" s="516"/>
      <c r="M130" s="516"/>
      <c r="N130" s="516"/>
      <c r="O130" s="516"/>
      <c r="P130" s="518"/>
      <c r="Q130" s="649"/>
      <c r="R130" s="649"/>
      <c r="S130" s="649"/>
      <c r="T130" s="1163"/>
      <c r="U130" s="1163"/>
      <c r="V130" s="1163"/>
    </row>
    <row r="131" spans="1:22" s="1147" customFormat="1" ht="30" customHeight="1">
      <c r="A131" s="650"/>
      <c r="B131" s="650"/>
      <c r="C131" s="647"/>
      <c r="D131" s="1176"/>
      <c r="E131" s="648" t="s">
        <v>197</v>
      </c>
      <c r="F131" s="648" t="s">
        <v>197</v>
      </c>
      <c r="G131" s="516"/>
      <c r="H131" s="516"/>
      <c r="I131" s="517" t="s">
        <v>197</v>
      </c>
      <c r="J131" s="492" t="s">
        <v>197</v>
      </c>
      <c r="K131" s="516"/>
      <c r="L131" s="516"/>
      <c r="M131" s="516"/>
      <c r="N131" s="516"/>
      <c r="O131" s="516"/>
      <c r="P131" s="518"/>
      <c r="Q131" s="649"/>
      <c r="R131" s="649"/>
      <c r="S131" s="649"/>
      <c r="T131" s="1163"/>
      <c r="U131" s="1163"/>
      <c r="V131" s="1163"/>
    </row>
    <row r="132" spans="1:22" s="1147" customFormat="1" ht="30" customHeight="1">
      <c r="A132" s="650"/>
      <c r="B132" s="650"/>
      <c r="C132" s="647"/>
      <c r="D132" s="1176"/>
      <c r="E132" s="648" t="s">
        <v>197</v>
      </c>
      <c r="F132" s="648" t="s">
        <v>197</v>
      </c>
      <c r="G132" s="516"/>
      <c r="H132" s="516"/>
      <c r="I132" s="517" t="s">
        <v>197</v>
      </c>
      <c r="J132" s="492" t="s">
        <v>197</v>
      </c>
      <c r="K132" s="516"/>
      <c r="L132" s="516"/>
      <c r="M132" s="516"/>
      <c r="N132" s="516"/>
      <c r="O132" s="516"/>
      <c r="P132" s="518"/>
      <c r="Q132" s="649"/>
      <c r="R132" s="649"/>
      <c r="S132" s="649"/>
      <c r="T132" s="1163"/>
      <c r="U132" s="1163"/>
      <c r="V132" s="1163"/>
    </row>
    <row r="133" spans="1:22" s="1147" customFormat="1" ht="30" customHeight="1">
      <c r="A133" s="650"/>
      <c r="B133" s="650"/>
      <c r="C133" s="647"/>
      <c r="D133" s="1176"/>
      <c r="E133" s="648" t="s">
        <v>197</v>
      </c>
      <c r="F133" s="648" t="s">
        <v>197</v>
      </c>
      <c r="G133" s="516"/>
      <c r="H133" s="516"/>
      <c r="I133" s="517" t="s">
        <v>197</v>
      </c>
      <c r="J133" s="492" t="s">
        <v>197</v>
      </c>
      <c r="K133" s="516"/>
      <c r="L133" s="516"/>
      <c r="M133" s="516"/>
      <c r="N133" s="516"/>
      <c r="O133" s="516"/>
      <c r="P133" s="518"/>
      <c r="Q133" s="649"/>
      <c r="R133" s="649"/>
      <c r="S133" s="649"/>
      <c r="T133" s="1163"/>
      <c r="U133" s="1163"/>
      <c r="V133" s="1163"/>
    </row>
    <row r="134" spans="1:22" s="1147" customFormat="1" ht="30" customHeight="1">
      <c r="A134" s="650"/>
      <c r="B134" s="650"/>
      <c r="C134" s="647"/>
      <c r="D134" s="1176"/>
      <c r="E134" s="648" t="s">
        <v>197</v>
      </c>
      <c r="F134" s="648" t="s">
        <v>197</v>
      </c>
      <c r="G134" s="516"/>
      <c r="H134" s="516"/>
      <c r="I134" s="517" t="s">
        <v>197</v>
      </c>
      <c r="J134" s="492" t="s">
        <v>197</v>
      </c>
      <c r="K134" s="516"/>
      <c r="L134" s="516"/>
      <c r="M134" s="516"/>
      <c r="N134" s="516"/>
      <c r="O134" s="516"/>
      <c r="P134" s="518"/>
      <c r="Q134" s="649"/>
      <c r="R134" s="649"/>
      <c r="S134" s="649"/>
      <c r="T134" s="1163"/>
      <c r="U134" s="1163"/>
      <c r="V134" s="1163"/>
    </row>
    <row r="135" spans="1:22" s="1147" customFormat="1" ht="30" customHeight="1">
      <c r="A135" s="650"/>
      <c r="B135" s="650"/>
      <c r="C135" s="647"/>
      <c r="D135" s="1176"/>
      <c r="E135" s="648" t="s">
        <v>197</v>
      </c>
      <c r="F135" s="648" t="s">
        <v>197</v>
      </c>
      <c r="G135" s="516"/>
      <c r="H135" s="516"/>
      <c r="I135" s="517" t="s">
        <v>197</v>
      </c>
      <c r="J135" s="492" t="s">
        <v>197</v>
      </c>
      <c r="K135" s="516"/>
      <c r="L135" s="516"/>
      <c r="M135" s="516"/>
      <c r="N135" s="516"/>
      <c r="O135" s="516"/>
      <c r="P135" s="518"/>
      <c r="Q135" s="649"/>
      <c r="R135" s="649"/>
      <c r="S135" s="649"/>
      <c r="T135" s="1163"/>
      <c r="U135" s="1163"/>
      <c r="V135" s="1163"/>
    </row>
    <row r="136" spans="1:22" s="1147" customFormat="1" ht="30" customHeight="1">
      <c r="A136" s="650"/>
      <c r="B136" s="650"/>
      <c r="C136" s="647"/>
      <c r="D136" s="1176"/>
      <c r="E136" s="648" t="s">
        <v>197</v>
      </c>
      <c r="F136" s="648" t="s">
        <v>197</v>
      </c>
      <c r="G136" s="516"/>
      <c r="H136" s="516"/>
      <c r="I136" s="517" t="s">
        <v>197</v>
      </c>
      <c r="J136" s="492" t="s">
        <v>197</v>
      </c>
      <c r="K136" s="516"/>
      <c r="L136" s="516"/>
      <c r="M136" s="516"/>
      <c r="N136" s="516"/>
      <c r="O136" s="516"/>
      <c r="P136" s="518"/>
      <c r="Q136" s="649"/>
      <c r="R136" s="649"/>
      <c r="S136" s="649"/>
      <c r="T136" s="1163"/>
      <c r="U136" s="1163"/>
      <c r="V136" s="1163"/>
    </row>
    <row r="137" spans="1:22" s="1147" customFormat="1" ht="30" customHeight="1">
      <c r="A137" s="650"/>
      <c r="B137" s="650"/>
      <c r="C137" s="647"/>
      <c r="D137" s="1176"/>
      <c r="E137" s="648" t="s">
        <v>197</v>
      </c>
      <c r="F137" s="648" t="s">
        <v>197</v>
      </c>
      <c r="G137" s="516"/>
      <c r="H137" s="516"/>
      <c r="I137" s="517" t="s">
        <v>197</v>
      </c>
      <c r="J137" s="492" t="s">
        <v>197</v>
      </c>
      <c r="K137" s="516"/>
      <c r="L137" s="516"/>
      <c r="M137" s="516"/>
      <c r="N137" s="516"/>
      <c r="O137" s="516"/>
      <c r="P137" s="518"/>
      <c r="Q137" s="649"/>
      <c r="R137" s="649"/>
      <c r="S137" s="649"/>
      <c r="T137" s="1163"/>
      <c r="U137" s="1163"/>
      <c r="V137" s="1163"/>
    </row>
    <row r="138" spans="1:22" s="1147" customFormat="1" ht="30" customHeight="1">
      <c r="A138" s="650"/>
      <c r="B138" s="650"/>
      <c r="C138" s="647"/>
      <c r="D138" s="1176"/>
      <c r="E138" s="648" t="s">
        <v>197</v>
      </c>
      <c r="F138" s="648" t="s">
        <v>197</v>
      </c>
      <c r="G138" s="516"/>
      <c r="H138" s="516"/>
      <c r="I138" s="517" t="s">
        <v>197</v>
      </c>
      <c r="J138" s="492" t="s">
        <v>197</v>
      </c>
      <c r="K138" s="516"/>
      <c r="L138" s="516"/>
      <c r="M138" s="516"/>
      <c r="N138" s="516"/>
      <c r="O138" s="516"/>
      <c r="P138" s="518"/>
      <c r="Q138" s="649"/>
      <c r="R138" s="649"/>
      <c r="S138" s="649"/>
      <c r="T138" s="1163"/>
      <c r="U138" s="1163"/>
      <c r="V138" s="1163"/>
    </row>
    <row r="139" spans="1:22" s="1147" customFormat="1" ht="30" customHeight="1">
      <c r="A139" s="650"/>
      <c r="B139" s="650"/>
      <c r="C139" s="647"/>
      <c r="D139" s="1176"/>
      <c r="E139" s="648" t="s">
        <v>197</v>
      </c>
      <c r="F139" s="648" t="s">
        <v>197</v>
      </c>
      <c r="G139" s="516"/>
      <c r="H139" s="516"/>
      <c r="I139" s="517" t="s">
        <v>197</v>
      </c>
      <c r="J139" s="492" t="s">
        <v>197</v>
      </c>
      <c r="K139" s="516"/>
      <c r="L139" s="516"/>
      <c r="M139" s="516"/>
      <c r="N139" s="516"/>
      <c r="O139" s="516"/>
      <c r="P139" s="518"/>
      <c r="Q139" s="649"/>
      <c r="R139" s="649"/>
      <c r="S139" s="649"/>
      <c r="T139" s="1163"/>
      <c r="U139" s="1163"/>
      <c r="V139" s="1163"/>
    </row>
    <row r="140" spans="1:22" s="1147" customFormat="1" ht="30" customHeight="1">
      <c r="A140" s="650"/>
      <c r="B140" s="650"/>
      <c r="C140" s="647"/>
      <c r="D140" s="1176"/>
      <c r="E140" s="648" t="s">
        <v>197</v>
      </c>
      <c r="F140" s="648" t="s">
        <v>197</v>
      </c>
      <c r="G140" s="516"/>
      <c r="H140" s="516"/>
      <c r="I140" s="517" t="s">
        <v>197</v>
      </c>
      <c r="J140" s="492" t="s">
        <v>197</v>
      </c>
      <c r="K140" s="516"/>
      <c r="L140" s="516"/>
      <c r="M140" s="516"/>
      <c r="N140" s="516"/>
      <c r="O140" s="516"/>
      <c r="P140" s="518"/>
      <c r="Q140" s="649"/>
      <c r="R140" s="649"/>
      <c r="S140" s="649"/>
      <c r="T140" s="1163"/>
      <c r="U140" s="1163"/>
      <c r="V140" s="1163"/>
    </row>
    <row r="141" spans="1:22" s="1147" customFormat="1" ht="30" customHeight="1">
      <c r="A141" s="650"/>
      <c r="B141" s="650"/>
      <c r="C141" s="647"/>
      <c r="D141" s="1176"/>
      <c r="E141" s="648" t="s">
        <v>197</v>
      </c>
      <c r="F141" s="648" t="s">
        <v>197</v>
      </c>
      <c r="G141" s="516"/>
      <c r="H141" s="516"/>
      <c r="I141" s="517" t="s">
        <v>197</v>
      </c>
      <c r="J141" s="492" t="s">
        <v>197</v>
      </c>
      <c r="K141" s="516"/>
      <c r="L141" s="516"/>
      <c r="M141" s="516"/>
      <c r="N141" s="516"/>
      <c r="O141" s="516"/>
      <c r="P141" s="518"/>
      <c r="Q141" s="649"/>
      <c r="R141" s="649"/>
      <c r="S141" s="649"/>
      <c r="T141" s="1163"/>
      <c r="U141" s="1163"/>
      <c r="V141" s="1163"/>
    </row>
    <row r="142" spans="1:22" s="1147" customFormat="1" ht="30" customHeight="1">
      <c r="A142" s="650"/>
      <c r="B142" s="650"/>
      <c r="C142" s="647"/>
      <c r="D142" s="1176"/>
      <c r="E142" s="648" t="s">
        <v>197</v>
      </c>
      <c r="F142" s="648" t="s">
        <v>197</v>
      </c>
      <c r="G142" s="516"/>
      <c r="H142" s="516"/>
      <c r="I142" s="517" t="s">
        <v>197</v>
      </c>
      <c r="J142" s="492" t="s">
        <v>197</v>
      </c>
      <c r="K142" s="516"/>
      <c r="L142" s="516"/>
      <c r="M142" s="516"/>
      <c r="N142" s="516"/>
      <c r="O142" s="516"/>
      <c r="P142" s="518"/>
      <c r="Q142" s="649"/>
      <c r="R142" s="649"/>
      <c r="S142" s="649"/>
      <c r="T142" s="1163"/>
      <c r="U142" s="1163"/>
      <c r="V142" s="1163"/>
    </row>
    <row r="143" spans="1:22" s="1147" customFormat="1" ht="30" customHeight="1">
      <c r="A143" s="650"/>
      <c r="B143" s="650"/>
      <c r="C143" s="647"/>
      <c r="D143" s="1176"/>
      <c r="E143" s="648" t="s">
        <v>197</v>
      </c>
      <c r="F143" s="648" t="s">
        <v>197</v>
      </c>
      <c r="G143" s="516"/>
      <c r="H143" s="516"/>
      <c r="I143" s="517" t="s">
        <v>197</v>
      </c>
      <c r="J143" s="492" t="s">
        <v>197</v>
      </c>
      <c r="K143" s="516"/>
      <c r="L143" s="516"/>
      <c r="M143" s="516"/>
      <c r="N143" s="516"/>
      <c r="O143" s="516"/>
      <c r="P143" s="518"/>
      <c r="Q143" s="649"/>
      <c r="R143" s="649"/>
      <c r="S143" s="649"/>
      <c r="T143" s="1163"/>
      <c r="U143" s="1163"/>
      <c r="V143" s="1163"/>
    </row>
    <row r="144" spans="1:22" s="1147" customFormat="1" ht="30" customHeight="1">
      <c r="A144" s="650"/>
      <c r="B144" s="650"/>
      <c r="C144" s="647"/>
      <c r="D144" s="1176"/>
      <c r="E144" s="648" t="s">
        <v>197</v>
      </c>
      <c r="F144" s="648" t="s">
        <v>197</v>
      </c>
      <c r="G144" s="516"/>
      <c r="H144" s="516"/>
      <c r="I144" s="517" t="s">
        <v>197</v>
      </c>
      <c r="J144" s="492" t="s">
        <v>197</v>
      </c>
      <c r="K144" s="516"/>
      <c r="L144" s="516"/>
      <c r="M144" s="516"/>
      <c r="N144" s="516"/>
      <c r="O144" s="516"/>
      <c r="P144" s="518"/>
      <c r="Q144" s="649"/>
      <c r="R144" s="649"/>
      <c r="S144" s="649"/>
      <c r="T144" s="1163"/>
      <c r="U144" s="1163"/>
      <c r="V144" s="1163"/>
    </row>
    <row r="145" spans="1:22" s="1147" customFormat="1" ht="30" customHeight="1">
      <c r="A145" s="650"/>
      <c r="B145" s="650"/>
      <c r="C145" s="647"/>
      <c r="D145" s="1176"/>
      <c r="E145" s="648" t="s">
        <v>197</v>
      </c>
      <c r="F145" s="648" t="s">
        <v>197</v>
      </c>
      <c r="G145" s="516"/>
      <c r="H145" s="516"/>
      <c r="I145" s="517" t="s">
        <v>197</v>
      </c>
      <c r="J145" s="492" t="s">
        <v>197</v>
      </c>
      <c r="K145" s="516"/>
      <c r="L145" s="516"/>
      <c r="M145" s="516"/>
      <c r="N145" s="516"/>
      <c r="O145" s="516"/>
      <c r="P145" s="518"/>
      <c r="Q145" s="649"/>
      <c r="R145" s="649"/>
      <c r="S145" s="649"/>
      <c r="T145" s="1163"/>
      <c r="U145" s="1163"/>
      <c r="V145" s="1163"/>
    </row>
    <row r="146" spans="1:22" s="1147" customFormat="1" ht="30" customHeight="1">
      <c r="A146" s="650"/>
      <c r="B146" s="650"/>
      <c r="C146" s="647"/>
      <c r="D146" s="1176"/>
      <c r="E146" s="648" t="s">
        <v>197</v>
      </c>
      <c r="F146" s="648" t="s">
        <v>197</v>
      </c>
      <c r="G146" s="516"/>
      <c r="H146" s="516"/>
      <c r="I146" s="517" t="s">
        <v>197</v>
      </c>
      <c r="J146" s="492" t="s">
        <v>197</v>
      </c>
      <c r="K146" s="516"/>
      <c r="L146" s="516"/>
      <c r="M146" s="516"/>
      <c r="N146" s="516"/>
      <c r="O146" s="516"/>
      <c r="P146" s="518"/>
      <c r="Q146" s="649"/>
      <c r="R146" s="649"/>
      <c r="S146" s="649"/>
      <c r="T146" s="1163"/>
      <c r="U146" s="1163"/>
      <c r="V146" s="1163"/>
    </row>
    <row r="147" spans="1:22" s="1147" customFormat="1" ht="30" customHeight="1">
      <c r="A147" s="650"/>
      <c r="B147" s="650"/>
      <c r="C147" s="647"/>
      <c r="D147" s="1176"/>
      <c r="E147" s="648" t="s">
        <v>197</v>
      </c>
      <c r="F147" s="648" t="s">
        <v>197</v>
      </c>
      <c r="G147" s="516"/>
      <c r="H147" s="516"/>
      <c r="I147" s="517" t="s">
        <v>197</v>
      </c>
      <c r="J147" s="492" t="s">
        <v>197</v>
      </c>
      <c r="K147" s="516"/>
      <c r="L147" s="516"/>
      <c r="M147" s="516"/>
      <c r="N147" s="516"/>
      <c r="O147" s="516"/>
      <c r="P147" s="518"/>
      <c r="Q147" s="649"/>
      <c r="R147" s="649"/>
      <c r="S147" s="649"/>
      <c r="T147" s="1163"/>
      <c r="U147" s="1163"/>
      <c r="V147" s="1163"/>
    </row>
    <row r="148" spans="1:22" s="1147" customFormat="1" ht="30" customHeight="1">
      <c r="A148" s="650"/>
      <c r="B148" s="650"/>
      <c r="C148" s="647"/>
      <c r="D148" s="1176"/>
      <c r="E148" s="648" t="s">
        <v>197</v>
      </c>
      <c r="F148" s="648" t="s">
        <v>197</v>
      </c>
      <c r="G148" s="516"/>
      <c r="H148" s="516"/>
      <c r="I148" s="517" t="s">
        <v>197</v>
      </c>
      <c r="J148" s="492" t="s">
        <v>197</v>
      </c>
      <c r="K148" s="516"/>
      <c r="L148" s="516"/>
      <c r="M148" s="516"/>
      <c r="N148" s="516"/>
      <c r="O148" s="516"/>
      <c r="P148" s="518"/>
      <c r="Q148" s="649"/>
      <c r="R148" s="649"/>
      <c r="S148" s="649"/>
      <c r="T148" s="1163"/>
      <c r="U148" s="1163"/>
      <c r="V148" s="1163"/>
    </row>
    <row r="149" spans="1:22" s="1147" customFormat="1" ht="30" customHeight="1">
      <c r="A149" s="650"/>
      <c r="B149" s="650"/>
      <c r="C149" s="647"/>
      <c r="D149" s="1176"/>
      <c r="E149" s="648" t="s">
        <v>197</v>
      </c>
      <c r="F149" s="648" t="s">
        <v>197</v>
      </c>
      <c r="G149" s="516"/>
      <c r="H149" s="516"/>
      <c r="I149" s="517" t="s">
        <v>197</v>
      </c>
      <c r="J149" s="492" t="s">
        <v>197</v>
      </c>
      <c r="K149" s="516"/>
      <c r="L149" s="516"/>
      <c r="M149" s="516"/>
      <c r="N149" s="516"/>
      <c r="O149" s="516"/>
      <c r="P149" s="518"/>
      <c r="Q149" s="649"/>
      <c r="R149" s="649"/>
      <c r="S149" s="649"/>
      <c r="T149" s="1163"/>
      <c r="U149" s="1163"/>
      <c r="V149" s="1163"/>
    </row>
    <row r="150" spans="1:22" s="1147" customFormat="1" ht="30" customHeight="1">
      <c r="A150" s="650"/>
      <c r="B150" s="650"/>
      <c r="C150" s="647"/>
      <c r="D150" s="1176"/>
      <c r="E150" s="648" t="s">
        <v>197</v>
      </c>
      <c r="F150" s="648" t="s">
        <v>197</v>
      </c>
      <c r="G150" s="516"/>
      <c r="H150" s="516"/>
      <c r="I150" s="517" t="s">
        <v>197</v>
      </c>
      <c r="J150" s="492" t="s">
        <v>197</v>
      </c>
      <c r="K150" s="516"/>
      <c r="L150" s="516"/>
      <c r="M150" s="516"/>
      <c r="N150" s="516"/>
      <c r="O150" s="516"/>
      <c r="P150" s="518"/>
      <c r="Q150" s="649"/>
      <c r="R150" s="649"/>
      <c r="S150" s="649"/>
      <c r="T150" s="1163"/>
      <c r="U150" s="1163"/>
      <c r="V150" s="1163"/>
    </row>
    <row r="151" spans="1:22" s="1147" customFormat="1" ht="30" customHeight="1">
      <c r="A151" s="650"/>
      <c r="B151" s="650"/>
      <c r="C151" s="647"/>
      <c r="D151" s="1176"/>
      <c r="E151" s="648" t="s">
        <v>197</v>
      </c>
      <c r="F151" s="648" t="s">
        <v>197</v>
      </c>
      <c r="G151" s="516"/>
      <c r="H151" s="516"/>
      <c r="I151" s="517" t="s">
        <v>197</v>
      </c>
      <c r="J151" s="492" t="s">
        <v>197</v>
      </c>
      <c r="K151" s="516"/>
      <c r="L151" s="516"/>
      <c r="M151" s="516"/>
      <c r="N151" s="516"/>
      <c r="O151" s="516"/>
      <c r="P151" s="518"/>
      <c r="Q151" s="649"/>
      <c r="R151" s="649"/>
      <c r="S151" s="649"/>
      <c r="T151" s="1163"/>
      <c r="U151" s="1163"/>
      <c r="V151" s="1163"/>
    </row>
    <row r="152" spans="1:22" s="1147" customFormat="1" ht="30" customHeight="1">
      <c r="A152" s="650"/>
      <c r="B152" s="650"/>
      <c r="C152" s="647"/>
      <c r="D152" s="1176"/>
      <c r="E152" s="648" t="s">
        <v>197</v>
      </c>
      <c r="F152" s="648" t="s">
        <v>197</v>
      </c>
      <c r="G152" s="516"/>
      <c r="H152" s="516"/>
      <c r="I152" s="517" t="s">
        <v>197</v>
      </c>
      <c r="J152" s="492" t="s">
        <v>197</v>
      </c>
      <c r="K152" s="516"/>
      <c r="L152" s="516"/>
      <c r="M152" s="516"/>
      <c r="N152" s="516"/>
      <c r="O152" s="516"/>
      <c r="P152" s="518"/>
      <c r="Q152" s="649"/>
      <c r="R152" s="649"/>
      <c r="S152" s="649"/>
      <c r="T152" s="1163"/>
      <c r="U152" s="1163"/>
      <c r="V152" s="1163"/>
    </row>
    <row r="153" spans="1:22" s="1147" customFormat="1" ht="30" customHeight="1">
      <c r="A153" s="650"/>
      <c r="B153" s="650"/>
      <c r="C153" s="647"/>
      <c r="D153" s="1176"/>
      <c r="E153" s="648" t="s">
        <v>197</v>
      </c>
      <c r="F153" s="648" t="s">
        <v>197</v>
      </c>
      <c r="G153" s="516"/>
      <c r="H153" s="516"/>
      <c r="I153" s="517" t="s">
        <v>197</v>
      </c>
      <c r="J153" s="492" t="s">
        <v>197</v>
      </c>
      <c r="K153" s="516"/>
      <c r="L153" s="516"/>
      <c r="M153" s="516"/>
      <c r="N153" s="516"/>
      <c r="O153" s="516"/>
      <c r="P153" s="518"/>
      <c r="Q153" s="649"/>
      <c r="R153" s="649"/>
      <c r="S153" s="649"/>
      <c r="T153" s="1163"/>
      <c r="U153" s="1163"/>
      <c r="V153" s="1163"/>
    </row>
    <row r="154" spans="1:22" s="1147" customFormat="1" ht="30" customHeight="1">
      <c r="A154" s="650"/>
      <c r="B154" s="650"/>
      <c r="C154" s="647"/>
      <c r="D154" s="1176"/>
      <c r="E154" s="648" t="s">
        <v>197</v>
      </c>
      <c r="F154" s="648" t="s">
        <v>197</v>
      </c>
      <c r="G154" s="516"/>
      <c r="H154" s="516"/>
      <c r="I154" s="517" t="s">
        <v>197</v>
      </c>
      <c r="J154" s="492" t="s">
        <v>197</v>
      </c>
      <c r="K154" s="516"/>
      <c r="L154" s="516"/>
      <c r="M154" s="516"/>
      <c r="N154" s="516"/>
      <c r="O154" s="516"/>
      <c r="P154" s="518"/>
      <c r="Q154" s="649"/>
      <c r="R154" s="649"/>
      <c r="S154" s="649"/>
      <c r="T154" s="1163"/>
      <c r="U154" s="1163"/>
      <c r="V154" s="1163"/>
    </row>
    <row r="155" spans="1:22" s="1147" customFormat="1" ht="30" customHeight="1">
      <c r="A155" s="650"/>
      <c r="B155" s="650"/>
      <c r="C155" s="647"/>
      <c r="D155" s="1176"/>
      <c r="E155" s="648" t="s">
        <v>197</v>
      </c>
      <c r="F155" s="648" t="s">
        <v>197</v>
      </c>
      <c r="G155" s="516"/>
      <c r="H155" s="516"/>
      <c r="I155" s="517" t="s">
        <v>197</v>
      </c>
      <c r="J155" s="492" t="s">
        <v>197</v>
      </c>
      <c r="K155" s="516"/>
      <c r="L155" s="516"/>
      <c r="M155" s="516"/>
      <c r="N155" s="516"/>
      <c r="O155" s="516"/>
      <c r="P155" s="518"/>
      <c r="Q155" s="649"/>
      <c r="R155" s="649"/>
      <c r="S155" s="649"/>
      <c r="T155" s="1163"/>
      <c r="U155" s="1163"/>
      <c r="V155" s="1163"/>
    </row>
    <row r="156" spans="1:22" s="1147" customFormat="1" ht="30" customHeight="1">
      <c r="A156" s="650"/>
      <c r="B156" s="650"/>
      <c r="C156" s="647"/>
      <c r="D156" s="1176"/>
      <c r="E156" s="648" t="s">
        <v>197</v>
      </c>
      <c r="F156" s="648" t="s">
        <v>197</v>
      </c>
      <c r="G156" s="516"/>
      <c r="H156" s="516"/>
      <c r="I156" s="517" t="s">
        <v>197</v>
      </c>
      <c r="J156" s="492" t="s">
        <v>197</v>
      </c>
      <c r="K156" s="516"/>
      <c r="L156" s="516"/>
      <c r="M156" s="516"/>
      <c r="N156" s="516"/>
      <c r="O156" s="516"/>
      <c r="P156" s="518"/>
      <c r="Q156" s="649"/>
      <c r="R156" s="649"/>
      <c r="S156" s="649"/>
      <c r="T156" s="1163"/>
      <c r="U156" s="1163"/>
      <c r="V156" s="1163"/>
    </row>
    <row r="157" spans="1:22" s="1147" customFormat="1" ht="30" customHeight="1">
      <c r="A157" s="650"/>
      <c r="B157" s="650"/>
      <c r="C157" s="647"/>
      <c r="D157" s="1176"/>
      <c r="E157" s="648" t="s">
        <v>197</v>
      </c>
      <c r="F157" s="648" t="s">
        <v>197</v>
      </c>
      <c r="G157" s="516"/>
      <c r="H157" s="516"/>
      <c r="I157" s="517" t="s">
        <v>197</v>
      </c>
      <c r="J157" s="492" t="s">
        <v>197</v>
      </c>
      <c r="K157" s="516"/>
      <c r="L157" s="516"/>
      <c r="M157" s="516"/>
      <c r="N157" s="516"/>
      <c r="O157" s="516"/>
      <c r="P157" s="518"/>
      <c r="Q157" s="649"/>
      <c r="R157" s="649"/>
      <c r="S157" s="649"/>
      <c r="T157" s="1163"/>
      <c r="U157" s="1163"/>
      <c r="V157" s="1163"/>
    </row>
    <row r="158" spans="1:22" s="1147" customFormat="1" ht="30" customHeight="1">
      <c r="A158" s="650"/>
      <c r="B158" s="650"/>
      <c r="C158" s="647"/>
      <c r="D158" s="1176"/>
      <c r="E158" s="648" t="s">
        <v>197</v>
      </c>
      <c r="F158" s="648" t="s">
        <v>197</v>
      </c>
      <c r="G158" s="516"/>
      <c r="H158" s="516"/>
      <c r="I158" s="517" t="s">
        <v>197</v>
      </c>
      <c r="J158" s="492" t="s">
        <v>197</v>
      </c>
      <c r="K158" s="516"/>
      <c r="L158" s="516"/>
      <c r="M158" s="516"/>
      <c r="N158" s="516"/>
      <c r="O158" s="516"/>
      <c r="P158" s="518"/>
      <c r="Q158" s="649"/>
      <c r="R158" s="649"/>
      <c r="S158" s="649"/>
      <c r="T158" s="1163"/>
      <c r="U158" s="1163"/>
      <c r="V158" s="1163"/>
    </row>
    <row r="159" spans="1:22" s="1147" customFormat="1" ht="30" customHeight="1">
      <c r="A159" s="650"/>
      <c r="B159" s="650"/>
      <c r="C159" s="647"/>
      <c r="D159" s="1176"/>
      <c r="E159" s="648" t="s">
        <v>197</v>
      </c>
      <c r="F159" s="648" t="s">
        <v>197</v>
      </c>
      <c r="G159" s="516"/>
      <c r="H159" s="516"/>
      <c r="I159" s="517" t="s">
        <v>197</v>
      </c>
      <c r="J159" s="492" t="s">
        <v>197</v>
      </c>
      <c r="K159" s="516"/>
      <c r="L159" s="516"/>
      <c r="M159" s="516"/>
      <c r="N159" s="516"/>
      <c r="O159" s="516"/>
      <c r="P159" s="518"/>
      <c r="Q159" s="649"/>
      <c r="R159" s="649"/>
      <c r="S159" s="649"/>
      <c r="T159" s="1163"/>
      <c r="U159" s="1163"/>
      <c r="V159" s="1163"/>
    </row>
    <row r="160" spans="1:22" s="1147" customFormat="1" ht="30" customHeight="1">
      <c r="A160" s="650"/>
      <c r="B160" s="650"/>
      <c r="C160" s="647"/>
      <c r="D160" s="1176"/>
      <c r="E160" s="648" t="s">
        <v>197</v>
      </c>
      <c r="F160" s="648" t="s">
        <v>197</v>
      </c>
      <c r="G160" s="516"/>
      <c r="H160" s="516"/>
      <c r="I160" s="517" t="s">
        <v>197</v>
      </c>
      <c r="J160" s="492" t="s">
        <v>197</v>
      </c>
      <c r="K160" s="516"/>
      <c r="L160" s="516"/>
      <c r="M160" s="516"/>
      <c r="N160" s="516"/>
      <c r="O160" s="516"/>
      <c r="P160" s="518"/>
      <c r="Q160" s="649"/>
      <c r="R160" s="649"/>
      <c r="S160" s="649"/>
      <c r="T160" s="1163"/>
      <c r="U160" s="1163"/>
      <c r="V160" s="1163"/>
    </row>
    <row r="161" spans="1:22" s="1147" customFormat="1" ht="30" customHeight="1">
      <c r="A161" s="650"/>
      <c r="B161" s="650"/>
      <c r="C161" s="647"/>
      <c r="D161" s="1176"/>
      <c r="E161" s="648" t="s">
        <v>197</v>
      </c>
      <c r="F161" s="648" t="s">
        <v>197</v>
      </c>
      <c r="G161" s="516"/>
      <c r="H161" s="516"/>
      <c r="I161" s="517" t="s">
        <v>197</v>
      </c>
      <c r="J161" s="492" t="s">
        <v>197</v>
      </c>
      <c r="K161" s="516"/>
      <c r="L161" s="516"/>
      <c r="M161" s="516"/>
      <c r="N161" s="516"/>
      <c r="O161" s="516"/>
      <c r="P161" s="518"/>
      <c r="Q161" s="649"/>
      <c r="R161" s="649"/>
      <c r="S161" s="649"/>
      <c r="T161" s="1163"/>
      <c r="U161" s="1163"/>
      <c r="V161" s="1163"/>
    </row>
    <row r="162" spans="1:22" s="1147" customFormat="1" ht="30" customHeight="1">
      <c r="A162" s="650"/>
      <c r="B162" s="650"/>
      <c r="C162" s="647"/>
      <c r="D162" s="1176"/>
      <c r="E162" s="648" t="s">
        <v>197</v>
      </c>
      <c r="F162" s="648" t="s">
        <v>197</v>
      </c>
      <c r="G162" s="516"/>
      <c r="H162" s="516"/>
      <c r="I162" s="517" t="s">
        <v>197</v>
      </c>
      <c r="J162" s="492" t="s">
        <v>197</v>
      </c>
      <c r="K162" s="516"/>
      <c r="L162" s="516"/>
      <c r="M162" s="516"/>
      <c r="N162" s="516"/>
      <c r="O162" s="516"/>
      <c r="P162" s="518"/>
      <c r="Q162" s="649"/>
      <c r="R162" s="649"/>
      <c r="S162" s="649"/>
      <c r="T162" s="1163"/>
      <c r="U162" s="1163"/>
      <c r="V162" s="1163"/>
    </row>
    <row r="163" spans="1:22" s="1147" customFormat="1" ht="30" customHeight="1">
      <c r="A163" s="650"/>
      <c r="B163" s="650"/>
      <c r="C163" s="647"/>
      <c r="D163" s="1176"/>
      <c r="E163" s="648" t="s">
        <v>197</v>
      </c>
      <c r="F163" s="648" t="s">
        <v>197</v>
      </c>
      <c r="G163" s="516"/>
      <c r="H163" s="516"/>
      <c r="I163" s="517" t="s">
        <v>197</v>
      </c>
      <c r="J163" s="492" t="s">
        <v>197</v>
      </c>
      <c r="K163" s="516"/>
      <c r="L163" s="516"/>
      <c r="M163" s="516"/>
      <c r="N163" s="516"/>
      <c r="O163" s="516"/>
      <c r="P163" s="518"/>
      <c r="Q163" s="649"/>
      <c r="R163" s="649"/>
      <c r="S163" s="649"/>
      <c r="T163" s="1163"/>
      <c r="U163" s="1163"/>
      <c r="V163" s="1163"/>
    </row>
    <row r="164" spans="1:22" s="1147" customFormat="1" ht="30" customHeight="1">
      <c r="A164" s="650"/>
      <c r="B164" s="650"/>
      <c r="C164" s="647"/>
      <c r="D164" s="1176"/>
      <c r="E164" s="648" t="s">
        <v>197</v>
      </c>
      <c r="F164" s="648" t="s">
        <v>197</v>
      </c>
      <c r="G164" s="516"/>
      <c r="H164" s="516"/>
      <c r="I164" s="517" t="s">
        <v>197</v>
      </c>
      <c r="J164" s="492" t="s">
        <v>197</v>
      </c>
      <c r="K164" s="516"/>
      <c r="L164" s="516"/>
      <c r="M164" s="516"/>
      <c r="N164" s="516"/>
      <c r="O164" s="516"/>
      <c r="P164" s="518"/>
      <c r="Q164" s="649"/>
      <c r="R164" s="649"/>
      <c r="S164" s="649"/>
      <c r="T164" s="1163"/>
      <c r="U164" s="1163"/>
      <c r="V164" s="1163"/>
    </row>
    <row r="165" spans="1:22" s="1147" customFormat="1" ht="30" customHeight="1">
      <c r="A165" s="650"/>
      <c r="B165" s="650"/>
      <c r="C165" s="647"/>
      <c r="D165" s="1176"/>
      <c r="E165" s="648" t="s">
        <v>197</v>
      </c>
      <c r="F165" s="648" t="s">
        <v>197</v>
      </c>
      <c r="G165" s="516"/>
      <c r="H165" s="516"/>
      <c r="I165" s="517" t="s">
        <v>197</v>
      </c>
      <c r="J165" s="492" t="s">
        <v>197</v>
      </c>
      <c r="K165" s="516"/>
      <c r="L165" s="516"/>
      <c r="M165" s="516"/>
      <c r="N165" s="516"/>
      <c r="O165" s="516"/>
      <c r="P165" s="518"/>
      <c r="Q165" s="649"/>
      <c r="R165" s="649"/>
      <c r="S165" s="649"/>
      <c r="T165" s="1163"/>
      <c r="U165" s="1163"/>
      <c r="V165" s="1163"/>
    </row>
    <row r="166" spans="1:22" s="1147" customFormat="1" ht="30" customHeight="1">
      <c r="A166" s="650"/>
      <c r="B166" s="650"/>
      <c r="C166" s="647"/>
      <c r="D166" s="1176"/>
      <c r="E166" s="648" t="s">
        <v>197</v>
      </c>
      <c r="F166" s="648" t="s">
        <v>197</v>
      </c>
      <c r="G166" s="516"/>
      <c r="H166" s="516"/>
      <c r="I166" s="517" t="s">
        <v>197</v>
      </c>
      <c r="J166" s="492" t="s">
        <v>197</v>
      </c>
      <c r="K166" s="516"/>
      <c r="L166" s="516"/>
      <c r="M166" s="516"/>
      <c r="N166" s="516"/>
      <c r="O166" s="516"/>
      <c r="P166" s="518"/>
      <c r="Q166" s="649"/>
      <c r="R166" s="649"/>
      <c r="S166" s="649"/>
      <c r="T166" s="1163"/>
      <c r="U166" s="1163"/>
      <c r="V166" s="1163"/>
    </row>
    <row r="167" spans="1:22" s="1147" customFormat="1" ht="30" customHeight="1">
      <c r="A167" s="650"/>
      <c r="B167" s="650"/>
      <c r="C167" s="647"/>
      <c r="D167" s="1176"/>
      <c r="E167" s="648" t="s">
        <v>197</v>
      </c>
      <c r="F167" s="648" t="s">
        <v>197</v>
      </c>
      <c r="G167" s="516"/>
      <c r="H167" s="516"/>
      <c r="I167" s="517" t="s">
        <v>197</v>
      </c>
      <c r="J167" s="492" t="s">
        <v>197</v>
      </c>
      <c r="K167" s="516"/>
      <c r="L167" s="516"/>
      <c r="M167" s="516"/>
      <c r="N167" s="516"/>
      <c r="O167" s="516"/>
      <c r="P167" s="518"/>
      <c r="Q167" s="649"/>
      <c r="R167" s="649"/>
      <c r="S167" s="649"/>
      <c r="T167" s="1163"/>
      <c r="U167" s="1163"/>
      <c r="V167" s="1163"/>
    </row>
    <row r="168" spans="1:22" s="1147" customFormat="1" ht="30" customHeight="1">
      <c r="A168" s="650"/>
      <c r="B168" s="650"/>
      <c r="C168" s="647"/>
      <c r="D168" s="1176"/>
      <c r="E168" s="648" t="s">
        <v>197</v>
      </c>
      <c r="F168" s="648" t="s">
        <v>197</v>
      </c>
      <c r="G168" s="516"/>
      <c r="H168" s="516"/>
      <c r="I168" s="517" t="s">
        <v>197</v>
      </c>
      <c r="J168" s="492" t="s">
        <v>197</v>
      </c>
      <c r="K168" s="516"/>
      <c r="L168" s="516"/>
      <c r="M168" s="516"/>
      <c r="N168" s="516"/>
      <c r="O168" s="516"/>
      <c r="P168" s="518"/>
      <c r="Q168" s="649"/>
      <c r="R168" s="649"/>
      <c r="S168" s="649"/>
      <c r="T168" s="1163"/>
      <c r="U168" s="1163"/>
      <c r="V168" s="1163"/>
    </row>
    <row r="169" spans="1:22" s="1147" customFormat="1" ht="30" customHeight="1">
      <c r="A169" s="650"/>
      <c r="B169" s="650"/>
      <c r="C169" s="647"/>
      <c r="D169" s="1176"/>
      <c r="E169" s="648" t="s">
        <v>197</v>
      </c>
      <c r="F169" s="648" t="s">
        <v>197</v>
      </c>
      <c r="G169" s="516"/>
      <c r="H169" s="516"/>
      <c r="I169" s="517" t="s">
        <v>197</v>
      </c>
      <c r="J169" s="492" t="s">
        <v>197</v>
      </c>
      <c r="K169" s="516"/>
      <c r="L169" s="516"/>
      <c r="M169" s="516"/>
      <c r="N169" s="516"/>
      <c r="O169" s="516"/>
      <c r="P169" s="518"/>
      <c r="Q169" s="649"/>
      <c r="R169" s="649"/>
      <c r="S169" s="649"/>
      <c r="T169" s="1163"/>
      <c r="U169" s="1163"/>
      <c r="V169" s="1163"/>
    </row>
    <row r="170" spans="1:22" s="1147" customFormat="1" ht="30" customHeight="1">
      <c r="A170" s="650"/>
      <c r="B170" s="650"/>
      <c r="C170" s="647"/>
      <c r="D170" s="1176"/>
      <c r="E170" s="648" t="s">
        <v>197</v>
      </c>
      <c r="F170" s="648" t="s">
        <v>197</v>
      </c>
      <c r="G170" s="516"/>
      <c r="H170" s="516"/>
      <c r="I170" s="517" t="s">
        <v>197</v>
      </c>
      <c r="J170" s="492" t="s">
        <v>197</v>
      </c>
      <c r="K170" s="516"/>
      <c r="L170" s="516"/>
      <c r="M170" s="516"/>
      <c r="N170" s="516"/>
      <c r="O170" s="516"/>
      <c r="P170" s="518"/>
      <c r="Q170" s="649"/>
      <c r="R170" s="649"/>
      <c r="S170" s="649"/>
      <c r="T170" s="1163"/>
      <c r="U170" s="1163"/>
      <c r="V170" s="1163"/>
    </row>
    <row r="171" spans="1:22" s="1147" customFormat="1" ht="30" customHeight="1">
      <c r="A171" s="650"/>
      <c r="B171" s="650"/>
      <c r="C171" s="647"/>
      <c r="D171" s="1176"/>
      <c r="E171" s="648" t="s">
        <v>197</v>
      </c>
      <c r="F171" s="648" t="s">
        <v>197</v>
      </c>
      <c r="G171" s="516"/>
      <c r="H171" s="516"/>
      <c r="I171" s="517" t="s">
        <v>197</v>
      </c>
      <c r="J171" s="492" t="s">
        <v>197</v>
      </c>
      <c r="K171" s="516"/>
      <c r="L171" s="516"/>
      <c r="M171" s="516"/>
      <c r="N171" s="516"/>
      <c r="O171" s="516"/>
      <c r="P171" s="518"/>
      <c r="Q171" s="649"/>
      <c r="R171" s="649"/>
      <c r="S171" s="649"/>
      <c r="T171" s="1163"/>
      <c r="U171" s="1163"/>
      <c r="V171" s="1163"/>
    </row>
    <row r="172" spans="1:22" s="1147" customFormat="1" ht="30" customHeight="1">
      <c r="A172" s="650"/>
      <c r="B172" s="650"/>
      <c r="C172" s="647"/>
      <c r="D172" s="1176"/>
      <c r="E172" s="648" t="s">
        <v>197</v>
      </c>
      <c r="F172" s="648" t="s">
        <v>197</v>
      </c>
      <c r="G172" s="516"/>
      <c r="H172" s="516"/>
      <c r="I172" s="517" t="s">
        <v>197</v>
      </c>
      <c r="J172" s="492" t="s">
        <v>197</v>
      </c>
      <c r="K172" s="516"/>
      <c r="L172" s="516"/>
      <c r="M172" s="516"/>
      <c r="N172" s="516"/>
      <c r="O172" s="516"/>
      <c r="P172" s="518"/>
      <c r="Q172" s="649"/>
      <c r="R172" s="649"/>
      <c r="S172" s="649"/>
      <c r="T172" s="1163"/>
      <c r="U172" s="1163"/>
      <c r="V172" s="1163"/>
    </row>
    <row r="173" spans="1:22" s="1147" customFormat="1" ht="30" customHeight="1">
      <c r="A173" s="650"/>
      <c r="B173" s="650"/>
      <c r="C173" s="647"/>
      <c r="D173" s="1176"/>
      <c r="E173" s="648" t="s">
        <v>197</v>
      </c>
      <c r="F173" s="648" t="s">
        <v>197</v>
      </c>
      <c r="G173" s="516"/>
      <c r="H173" s="516"/>
      <c r="I173" s="517" t="s">
        <v>197</v>
      </c>
      <c r="J173" s="492" t="s">
        <v>197</v>
      </c>
      <c r="K173" s="516"/>
      <c r="L173" s="516"/>
      <c r="M173" s="516"/>
      <c r="N173" s="516"/>
      <c r="O173" s="516"/>
      <c r="P173" s="518"/>
      <c r="Q173" s="649"/>
      <c r="R173" s="649"/>
      <c r="S173" s="649"/>
      <c r="T173" s="1163"/>
      <c r="U173" s="1163"/>
      <c r="V173" s="1163"/>
    </row>
    <row r="174" spans="1:22" s="1147" customFormat="1" ht="30" customHeight="1">
      <c r="A174" s="650"/>
      <c r="B174" s="650"/>
      <c r="C174" s="647"/>
      <c r="D174" s="1176"/>
      <c r="E174" s="648" t="s">
        <v>197</v>
      </c>
      <c r="F174" s="648" t="s">
        <v>197</v>
      </c>
      <c r="G174" s="516"/>
      <c r="H174" s="516"/>
      <c r="I174" s="517" t="s">
        <v>197</v>
      </c>
      <c r="J174" s="492" t="s">
        <v>197</v>
      </c>
      <c r="K174" s="516"/>
      <c r="L174" s="516"/>
      <c r="M174" s="516"/>
      <c r="N174" s="516"/>
      <c r="O174" s="516"/>
      <c r="P174" s="518"/>
      <c r="Q174" s="649"/>
      <c r="R174" s="649"/>
      <c r="S174" s="649"/>
      <c r="T174" s="1163"/>
      <c r="U174" s="1163"/>
      <c r="V174" s="1163"/>
    </row>
    <row r="175" spans="1:22" s="1147" customFormat="1" ht="30" customHeight="1">
      <c r="A175" s="650"/>
      <c r="B175" s="650"/>
      <c r="C175" s="647"/>
      <c r="D175" s="1176"/>
      <c r="E175" s="648" t="s">
        <v>197</v>
      </c>
      <c r="F175" s="648" t="s">
        <v>197</v>
      </c>
      <c r="G175" s="516"/>
      <c r="H175" s="516"/>
      <c r="I175" s="517" t="s">
        <v>197</v>
      </c>
      <c r="J175" s="492" t="s">
        <v>197</v>
      </c>
      <c r="K175" s="516"/>
      <c r="L175" s="516"/>
      <c r="M175" s="516"/>
      <c r="N175" s="516"/>
      <c r="O175" s="516"/>
      <c r="P175" s="518"/>
      <c r="Q175" s="649"/>
      <c r="R175" s="649"/>
      <c r="S175" s="649"/>
      <c r="T175" s="1163"/>
      <c r="U175" s="1163"/>
      <c r="V175" s="1163"/>
    </row>
    <row r="176" spans="1:22" s="1147" customFormat="1" ht="30" customHeight="1">
      <c r="A176" s="650"/>
      <c r="B176" s="650"/>
      <c r="C176" s="647"/>
      <c r="D176" s="1176"/>
      <c r="E176" s="648" t="s">
        <v>197</v>
      </c>
      <c r="F176" s="648" t="s">
        <v>197</v>
      </c>
      <c r="G176" s="516"/>
      <c r="H176" s="516"/>
      <c r="I176" s="517" t="s">
        <v>197</v>
      </c>
      <c r="J176" s="492" t="s">
        <v>197</v>
      </c>
      <c r="K176" s="516"/>
      <c r="L176" s="516"/>
      <c r="M176" s="516"/>
      <c r="N176" s="516"/>
      <c r="O176" s="516"/>
      <c r="P176" s="518"/>
      <c r="Q176" s="649"/>
      <c r="R176" s="649"/>
      <c r="S176" s="649"/>
      <c r="T176" s="1163"/>
      <c r="U176" s="1163"/>
      <c r="V176" s="1163"/>
    </row>
    <row r="177" spans="1:22" s="1147" customFormat="1" ht="30" customHeight="1">
      <c r="A177" s="650"/>
      <c r="B177" s="650"/>
      <c r="C177" s="647"/>
      <c r="D177" s="1176"/>
      <c r="E177" s="648" t="s">
        <v>197</v>
      </c>
      <c r="F177" s="648" t="s">
        <v>197</v>
      </c>
      <c r="G177" s="516"/>
      <c r="H177" s="516"/>
      <c r="I177" s="517" t="s">
        <v>197</v>
      </c>
      <c r="J177" s="492" t="s">
        <v>197</v>
      </c>
      <c r="K177" s="516"/>
      <c r="L177" s="516"/>
      <c r="M177" s="516"/>
      <c r="N177" s="516"/>
      <c r="O177" s="516"/>
      <c r="P177" s="518"/>
      <c r="Q177" s="649"/>
      <c r="R177" s="649"/>
      <c r="S177" s="649"/>
      <c r="T177" s="1163"/>
      <c r="U177" s="1163"/>
      <c r="V177" s="1163"/>
    </row>
    <row r="178" spans="1:22" s="1147" customFormat="1" ht="30" customHeight="1">
      <c r="A178" s="650"/>
      <c r="B178" s="650"/>
      <c r="C178" s="647"/>
      <c r="D178" s="1176"/>
      <c r="E178" s="648" t="s">
        <v>197</v>
      </c>
      <c r="F178" s="648" t="s">
        <v>197</v>
      </c>
      <c r="G178" s="516"/>
      <c r="H178" s="516"/>
      <c r="I178" s="517" t="s">
        <v>197</v>
      </c>
      <c r="J178" s="492" t="s">
        <v>197</v>
      </c>
      <c r="K178" s="516"/>
      <c r="L178" s="516"/>
      <c r="M178" s="516"/>
      <c r="N178" s="516"/>
      <c r="O178" s="516"/>
      <c r="P178" s="518"/>
      <c r="Q178" s="649"/>
      <c r="R178" s="649"/>
      <c r="S178" s="649"/>
      <c r="T178" s="1163"/>
      <c r="U178" s="1163"/>
      <c r="V178" s="1163"/>
    </row>
    <row r="179" spans="1:22" s="1147" customFormat="1" ht="30" customHeight="1">
      <c r="A179" s="650"/>
      <c r="B179" s="650"/>
      <c r="C179" s="647"/>
      <c r="D179" s="1176"/>
      <c r="E179" s="648" t="s">
        <v>197</v>
      </c>
      <c r="F179" s="648" t="s">
        <v>197</v>
      </c>
      <c r="G179" s="516"/>
      <c r="H179" s="516"/>
      <c r="I179" s="517" t="s">
        <v>197</v>
      </c>
      <c r="J179" s="492" t="s">
        <v>197</v>
      </c>
      <c r="K179" s="516"/>
      <c r="L179" s="516"/>
      <c r="M179" s="516"/>
      <c r="N179" s="516"/>
      <c r="O179" s="516"/>
      <c r="P179" s="518"/>
      <c r="Q179" s="649"/>
      <c r="R179" s="649"/>
      <c r="S179" s="649"/>
      <c r="T179" s="1163"/>
      <c r="U179" s="1163"/>
      <c r="V179" s="1163"/>
    </row>
    <row r="180" spans="1:22" s="1147" customFormat="1" ht="30" customHeight="1">
      <c r="A180" s="650"/>
      <c r="B180" s="650"/>
      <c r="C180" s="647"/>
      <c r="D180" s="1176"/>
      <c r="E180" s="648" t="s">
        <v>197</v>
      </c>
      <c r="F180" s="648" t="s">
        <v>197</v>
      </c>
      <c r="G180" s="516"/>
      <c r="H180" s="516"/>
      <c r="I180" s="517" t="s">
        <v>197</v>
      </c>
      <c r="J180" s="492" t="s">
        <v>197</v>
      </c>
      <c r="K180" s="516"/>
      <c r="L180" s="516"/>
      <c r="M180" s="516"/>
      <c r="N180" s="516"/>
      <c r="O180" s="516"/>
      <c r="P180" s="518"/>
      <c r="Q180" s="649"/>
      <c r="R180" s="649"/>
      <c r="S180" s="649"/>
      <c r="T180" s="1163"/>
      <c r="U180" s="1163"/>
      <c r="V180" s="1163"/>
    </row>
    <row r="181" spans="1:22" s="1147" customFormat="1" ht="30" customHeight="1">
      <c r="A181" s="650"/>
      <c r="B181" s="650"/>
      <c r="C181" s="647"/>
      <c r="D181" s="1176"/>
      <c r="E181" s="648" t="s">
        <v>197</v>
      </c>
      <c r="F181" s="648" t="s">
        <v>197</v>
      </c>
      <c r="G181" s="516"/>
      <c r="H181" s="516"/>
      <c r="I181" s="517" t="s">
        <v>197</v>
      </c>
      <c r="J181" s="492" t="s">
        <v>197</v>
      </c>
      <c r="K181" s="516"/>
      <c r="L181" s="516"/>
      <c r="M181" s="516"/>
      <c r="N181" s="516"/>
      <c r="O181" s="516"/>
      <c r="P181" s="518"/>
      <c r="Q181" s="649"/>
      <c r="R181" s="649"/>
      <c r="S181" s="649"/>
      <c r="T181" s="1163"/>
      <c r="U181" s="1163"/>
      <c r="V181" s="1163"/>
    </row>
    <row r="182" spans="1:22" s="1147" customFormat="1" ht="30" customHeight="1">
      <c r="A182" s="650"/>
      <c r="B182" s="650"/>
      <c r="C182" s="647"/>
      <c r="D182" s="1176"/>
      <c r="E182" s="648" t="s">
        <v>197</v>
      </c>
      <c r="F182" s="648" t="s">
        <v>197</v>
      </c>
      <c r="G182" s="516"/>
      <c r="H182" s="516"/>
      <c r="I182" s="517" t="s">
        <v>197</v>
      </c>
      <c r="J182" s="492" t="s">
        <v>197</v>
      </c>
      <c r="K182" s="516"/>
      <c r="L182" s="516"/>
      <c r="M182" s="516"/>
      <c r="N182" s="516"/>
      <c r="O182" s="516"/>
      <c r="P182" s="518"/>
      <c r="Q182" s="649"/>
      <c r="R182" s="649"/>
      <c r="S182" s="649"/>
      <c r="T182" s="1163"/>
      <c r="U182" s="1163"/>
      <c r="V182" s="1163"/>
    </row>
    <row r="183" spans="1:22" s="1147" customFormat="1" ht="30" customHeight="1">
      <c r="A183" s="650"/>
      <c r="B183" s="650"/>
      <c r="C183" s="647"/>
      <c r="D183" s="1176"/>
      <c r="E183" s="648" t="s">
        <v>197</v>
      </c>
      <c r="F183" s="648" t="s">
        <v>197</v>
      </c>
      <c r="G183" s="516"/>
      <c r="H183" s="516"/>
      <c r="I183" s="517" t="s">
        <v>197</v>
      </c>
      <c r="J183" s="492" t="s">
        <v>197</v>
      </c>
      <c r="K183" s="516"/>
      <c r="L183" s="516"/>
      <c r="M183" s="516"/>
      <c r="N183" s="516"/>
      <c r="O183" s="516"/>
      <c r="P183" s="518"/>
      <c r="Q183" s="649"/>
      <c r="R183" s="649"/>
      <c r="S183" s="649"/>
      <c r="T183" s="1163"/>
      <c r="U183" s="1163"/>
      <c r="V183" s="1163"/>
    </row>
    <row r="184" spans="1:22" s="1147" customFormat="1" ht="30" customHeight="1">
      <c r="A184" s="650"/>
      <c r="B184" s="650"/>
      <c r="C184" s="647"/>
      <c r="D184" s="1176"/>
      <c r="E184" s="648" t="s">
        <v>197</v>
      </c>
      <c r="F184" s="648" t="s">
        <v>197</v>
      </c>
      <c r="G184" s="516"/>
      <c r="H184" s="516"/>
      <c r="I184" s="517" t="s">
        <v>197</v>
      </c>
      <c r="J184" s="492" t="s">
        <v>197</v>
      </c>
      <c r="K184" s="516"/>
      <c r="L184" s="516"/>
      <c r="M184" s="516"/>
      <c r="N184" s="516"/>
      <c r="O184" s="516"/>
      <c r="P184" s="518"/>
      <c r="Q184" s="649"/>
      <c r="R184" s="649"/>
      <c r="S184" s="649"/>
      <c r="T184" s="1163"/>
      <c r="U184" s="1163"/>
      <c r="V184" s="1163"/>
    </row>
    <row r="185" spans="1:22" s="1147" customFormat="1" ht="30" customHeight="1">
      <c r="A185" s="650"/>
      <c r="B185" s="650"/>
      <c r="C185" s="647"/>
      <c r="D185" s="1176"/>
      <c r="E185" s="648" t="s">
        <v>197</v>
      </c>
      <c r="F185" s="648" t="s">
        <v>197</v>
      </c>
      <c r="G185" s="516"/>
      <c r="H185" s="516"/>
      <c r="I185" s="517" t="s">
        <v>197</v>
      </c>
      <c r="J185" s="492" t="s">
        <v>197</v>
      </c>
      <c r="K185" s="516"/>
      <c r="L185" s="516"/>
      <c r="M185" s="516"/>
      <c r="N185" s="516"/>
      <c r="O185" s="516"/>
      <c r="P185" s="518"/>
      <c r="Q185" s="649"/>
      <c r="R185" s="649"/>
      <c r="S185" s="649"/>
      <c r="T185" s="1163"/>
      <c r="U185" s="1163"/>
      <c r="V185" s="1163"/>
    </row>
    <row r="186" spans="1:22" s="1147" customFormat="1" ht="30" customHeight="1">
      <c r="A186" s="650"/>
      <c r="B186" s="650"/>
      <c r="C186" s="647"/>
      <c r="D186" s="1176"/>
      <c r="E186" s="648" t="s">
        <v>197</v>
      </c>
      <c r="F186" s="648" t="s">
        <v>197</v>
      </c>
      <c r="G186" s="516"/>
      <c r="H186" s="516"/>
      <c r="I186" s="517" t="s">
        <v>197</v>
      </c>
      <c r="J186" s="492" t="s">
        <v>197</v>
      </c>
      <c r="K186" s="516"/>
      <c r="L186" s="516"/>
      <c r="M186" s="516"/>
      <c r="N186" s="516"/>
      <c r="O186" s="516"/>
      <c r="P186" s="518"/>
      <c r="Q186" s="649"/>
      <c r="R186" s="649"/>
      <c r="S186" s="649"/>
      <c r="T186" s="1163"/>
      <c r="U186" s="1163"/>
      <c r="V186" s="1163"/>
    </row>
    <row r="187" spans="1:22" s="1147" customFormat="1" ht="30" customHeight="1">
      <c r="A187" s="650"/>
      <c r="B187" s="650"/>
      <c r="C187" s="647"/>
      <c r="D187" s="1176"/>
      <c r="E187" s="648" t="s">
        <v>197</v>
      </c>
      <c r="F187" s="648" t="s">
        <v>197</v>
      </c>
      <c r="G187" s="516"/>
      <c r="H187" s="516"/>
      <c r="I187" s="517" t="s">
        <v>197</v>
      </c>
      <c r="J187" s="492" t="s">
        <v>197</v>
      </c>
      <c r="K187" s="516"/>
      <c r="L187" s="516"/>
      <c r="M187" s="516"/>
      <c r="N187" s="516"/>
      <c r="O187" s="516"/>
      <c r="P187" s="518"/>
      <c r="Q187" s="649"/>
      <c r="R187" s="649"/>
      <c r="S187" s="649"/>
      <c r="T187" s="1163"/>
      <c r="U187" s="1163"/>
      <c r="V187" s="1163"/>
    </row>
    <row r="188" spans="1:22" s="1147" customFormat="1" ht="30" customHeight="1">
      <c r="A188" s="650"/>
      <c r="B188" s="650"/>
      <c r="C188" s="647"/>
      <c r="D188" s="1176"/>
      <c r="E188" s="648" t="s">
        <v>197</v>
      </c>
      <c r="F188" s="648" t="s">
        <v>197</v>
      </c>
      <c r="G188" s="516"/>
      <c r="H188" s="516"/>
      <c r="I188" s="517" t="s">
        <v>197</v>
      </c>
      <c r="J188" s="492" t="s">
        <v>197</v>
      </c>
      <c r="K188" s="516"/>
      <c r="L188" s="516"/>
      <c r="M188" s="516"/>
      <c r="N188" s="516"/>
      <c r="O188" s="516"/>
      <c r="P188" s="518"/>
      <c r="Q188" s="649"/>
      <c r="R188" s="649"/>
      <c r="S188" s="649"/>
      <c r="T188" s="1163"/>
      <c r="U188" s="1163"/>
      <c r="V188" s="1163"/>
    </row>
    <row r="189" spans="1:22" s="1147" customFormat="1" ht="30" customHeight="1">
      <c r="A189" s="650"/>
      <c r="B189" s="650"/>
      <c r="C189" s="647"/>
      <c r="D189" s="1176"/>
      <c r="E189" s="648" t="s">
        <v>197</v>
      </c>
      <c r="F189" s="648" t="s">
        <v>197</v>
      </c>
      <c r="G189" s="516"/>
      <c r="H189" s="516"/>
      <c r="I189" s="517" t="s">
        <v>197</v>
      </c>
      <c r="J189" s="492" t="s">
        <v>197</v>
      </c>
      <c r="K189" s="516"/>
      <c r="L189" s="516"/>
      <c r="M189" s="516"/>
      <c r="N189" s="516"/>
      <c r="O189" s="516"/>
      <c r="P189" s="518"/>
      <c r="Q189" s="649"/>
      <c r="R189" s="649"/>
      <c r="S189" s="649"/>
      <c r="T189" s="1163"/>
      <c r="U189" s="1163"/>
      <c r="V189" s="1163"/>
    </row>
    <row r="190" spans="1:22" s="1147" customFormat="1" ht="30" customHeight="1">
      <c r="A190" s="650"/>
      <c r="B190" s="650"/>
      <c r="C190" s="647"/>
      <c r="D190" s="1176"/>
      <c r="E190" s="648" t="s">
        <v>197</v>
      </c>
      <c r="F190" s="648" t="s">
        <v>197</v>
      </c>
      <c r="G190" s="516"/>
      <c r="H190" s="516"/>
      <c r="I190" s="517" t="s">
        <v>197</v>
      </c>
      <c r="J190" s="492" t="s">
        <v>197</v>
      </c>
      <c r="K190" s="516"/>
      <c r="L190" s="516"/>
      <c r="M190" s="516"/>
      <c r="N190" s="516"/>
      <c r="O190" s="516"/>
      <c r="P190" s="518"/>
      <c r="Q190" s="649"/>
      <c r="R190" s="649"/>
      <c r="S190" s="649"/>
      <c r="T190" s="1163"/>
      <c r="U190" s="1163"/>
      <c r="V190" s="1163"/>
    </row>
    <row r="191" spans="1:22" s="1147" customFormat="1" ht="30" customHeight="1">
      <c r="A191" s="650"/>
      <c r="B191" s="650"/>
      <c r="C191" s="647"/>
      <c r="D191" s="1176"/>
      <c r="E191" s="648" t="s">
        <v>197</v>
      </c>
      <c r="F191" s="648" t="s">
        <v>197</v>
      </c>
      <c r="G191" s="516"/>
      <c r="H191" s="516"/>
      <c r="I191" s="517" t="s">
        <v>197</v>
      </c>
      <c r="J191" s="492" t="s">
        <v>197</v>
      </c>
      <c r="K191" s="516"/>
      <c r="L191" s="516"/>
      <c r="M191" s="516"/>
      <c r="N191" s="516"/>
      <c r="O191" s="516"/>
      <c r="P191" s="518"/>
      <c r="Q191" s="649"/>
      <c r="R191" s="649"/>
      <c r="S191" s="649"/>
      <c r="T191" s="1163"/>
      <c r="U191" s="1163"/>
      <c r="V191" s="1163"/>
    </row>
    <row r="192" spans="1:22" s="1147" customFormat="1" ht="30" customHeight="1">
      <c r="A192" s="650"/>
      <c r="B192" s="650"/>
      <c r="C192" s="647"/>
      <c r="D192" s="1176"/>
      <c r="E192" s="648" t="s">
        <v>197</v>
      </c>
      <c r="F192" s="648" t="s">
        <v>197</v>
      </c>
      <c r="G192" s="516"/>
      <c r="H192" s="516"/>
      <c r="I192" s="517" t="s">
        <v>197</v>
      </c>
      <c r="J192" s="492" t="s">
        <v>197</v>
      </c>
      <c r="K192" s="516"/>
      <c r="L192" s="516"/>
      <c r="M192" s="516"/>
      <c r="N192" s="516"/>
      <c r="O192" s="516"/>
      <c r="P192" s="518"/>
      <c r="Q192" s="649"/>
      <c r="R192" s="649"/>
      <c r="S192" s="649"/>
      <c r="T192" s="1163"/>
      <c r="U192" s="1163"/>
      <c r="V192" s="1163"/>
    </row>
    <row r="193" spans="1:22" s="1147" customFormat="1" ht="30" customHeight="1">
      <c r="A193" s="650"/>
      <c r="B193" s="650"/>
      <c r="C193" s="647"/>
      <c r="D193" s="1176"/>
      <c r="E193" s="648" t="s">
        <v>197</v>
      </c>
      <c r="F193" s="648" t="s">
        <v>197</v>
      </c>
      <c r="G193" s="516"/>
      <c r="H193" s="516"/>
      <c r="I193" s="517" t="s">
        <v>197</v>
      </c>
      <c r="J193" s="492" t="s">
        <v>197</v>
      </c>
      <c r="K193" s="516"/>
      <c r="L193" s="516"/>
      <c r="M193" s="516"/>
      <c r="N193" s="516"/>
      <c r="O193" s="516"/>
      <c r="P193" s="518"/>
      <c r="Q193" s="649"/>
      <c r="R193" s="649"/>
      <c r="S193" s="649"/>
      <c r="T193" s="1163"/>
      <c r="U193" s="1163"/>
      <c r="V193" s="1163"/>
    </row>
    <row r="194" spans="1:22" s="1147" customFormat="1" ht="30" customHeight="1">
      <c r="A194" s="650"/>
      <c r="B194" s="650"/>
      <c r="C194" s="647"/>
      <c r="D194" s="1176"/>
      <c r="E194" s="648" t="s">
        <v>197</v>
      </c>
      <c r="F194" s="648" t="s">
        <v>197</v>
      </c>
      <c r="G194" s="516"/>
      <c r="H194" s="516"/>
      <c r="I194" s="517" t="s">
        <v>197</v>
      </c>
      <c r="J194" s="492" t="s">
        <v>197</v>
      </c>
      <c r="K194" s="516"/>
      <c r="L194" s="516"/>
      <c r="M194" s="516"/>
      <c r="N194" s="516"/>
      <c r="O194" s="516"/>
      <c r="P194" s="518"/>
      <c r="Q194" s="649"/>
      <c r="R194" s="649"/>
      <c r="S194" s="649"/>
      <c r="T194" s="1163"/>
      <c r="U194" s="1163"/>
      <c r="V194" s="1163"/>
    </row>
    <row r="195" spans="1:22" s="1147" customFormat="1" ht="30" customHeight="1">
      <c r="A195" s="650"/>
      <c r="B195" s="650"/>
      <c r="C195" s="647"/>
      <c r="D195" s="1176"/>
      <c r="E195" s="648" t="s">
        <v>197</v>
      </c>
      <c r="F195" s="648" t="s">
        <v>197</v>
      </c>
      <c r="G195" s="516"/>
      <c r="H195" s="516"/>
      <c r="I195" s="517" t="s">
        <v>197</v>
      </c>
      <c r="J195" s="492" t="s">
        <v>197</v>
      </c>
      <c r="K195" s="516"/>
      <c r="L195" s="516"/>
      <c r="M195" s="516"/>
      <c r="N195" s="516"/>
      <c r="O195" s="516"/>
      <c r="P195" s="518"/>
      <c r="Q195" s="649"/>
      <c r="R195" s="649"/>
      <c r="S195" s="649"/>
      <c r="T195" s="1163"/>
      <c r="U195" s="1163"/>
      <c r="V195" s="1163"/>
    </row>
    <row r="196" spans="1:22" s="1147" customFormat="1" ht="30" customHeight="1">
      <c r="A196" s="650"/>
      <c r="B196" s="650"/>
      <c r="C196" s="647"/>
      <c r="D196" s="1176"/>
      <c r="E196" s="648" t="s">
        <v>197</v>
      </c>
      <c r="F196" s="648" t="s">
        <v>197</v>
      </c>
      <c r="G196" s="516"/>
      <c r="H196" s="516"/>
      <c r="I196" s="517" t="s">
        <v>197</v>
      </c>
      <c r="J196" s="492" t="s">
        <v>197</v>
      </c>
      <c r="K196" s="516"/>
      <c r="L196" s="516"/>
      <c r="M196" s="516"/>
      <c r="N196" s="516"/>
      <c r="O196" s="516"/>
      <c r="P196" s="518"/>
      <c r="Q196" s="649"/>
      <c r="R196" s="649"/>
      <c r="S196" s="649"/>
      <c r="T196" s="1163"/>
      <c r="U196" s="1163"/>
      <c r="V196" s="1163"/>
    </row>
    <row r="197" spans="1:22" s="1147" customFormat="1" ht="30" customHeight="1">
      <c r="A197" s="650"/>
      <c r="B197" s="650"/>
      <c r="C197" s="647"/>
      <c r="D197" s="1176"/>
      <c r="E197" s="648" t="s">
        <v>197</v>
      </c>
      <c r="F197" s="648" t="s">
        <v>197</v>
      </c>
      <c r="G197" s="516"/>
      <c r="H197" s="516"/>
      <c r="I197" s="517" t="s">
        <v>197</v>
      </c>
      <c r="J197" s="492" t="s">
        <v>197</v>
      </c>
      <c r="K197" s="516"/>
      <c r="L197" s="516"/>
      <c r="M197" s="516"/>
      <c r="N197" s="516"/>
      <c r="O197" s="516"/>
      <c r="P197" s="518"/>
      <c r="Q197" s="649"/>
      <c r="R197" s="649"/>
      <c r="S197" s="649"/>
      <c r="T197" s="1163"/>
      <c r="U197" s="1163"/>
      <c r="V197" s="1163"/>
    </row>
    <row r="198" spans="1:22" s="1147" customFormat="1" ht="30" customHeight="1">
      <c r="A198" s="650"/>
      <c r="B198" s="650"/>
      <c r="C198" s="647"/>
      <c r="D198" s="1176"/>
      <c r="E198" s="648" t="s">
        <v>197</v>
      </c>
      <c r="F198" s="648" t="s">
        <v>197</v>
      </c>
      <c r="G198" s="516"/>
      <c r="H198" s="516"/>
      <c r="I198" s="517" t="s">
        <v>197</v>
      </c>
      <c r="J198" s="492" t="s">
        <v>197</v>
      </c>
      <c r="K198" s="516"/>
      <c r="L198" s="516"/>
      <c r="M198" s="516"/>
      <c r="N198" s="516"/>
      <c r="O198" s="516"/>
      <c r="P198" s="518"/>
      <c r="Q198" s="649"/>
      <c r="R198" s="649"/>
      <c r="S198" s="649"/>
      <c r="T198" s="1163"/>
      <c r="U198" s="1163"/>
      <c r="V198" s="1163"/>
    </row>
    <row r="199" spans="1:22" s="1147" customFormat="1" ht="30" customHeight="1">
      <c r="A199" s="650"/>
      <c r="B199" s="650"/>
      <c r="C199" s="647"/>
      <c r="D199" s="1176"/>
      <c r="E199" s="648" t="s">
        <v>197</v>
      </c>
      <c r="F199" s="648" t="s">
        <v>197</v>
      </c>
      <c r="G199" s="516"/>
      <c r="H199" s="516"/>
      <c r="I199" s="517" t="s">
        <v>197</v>
      </c>
      <c r="J199" s="492" t="s">
        <v>197</v>
      </c>
      <c r="K199" s="516"/>
      <c r="L199" s="516"/>
      <c r="M199" s="516"/>
      <c r="N199" s="516"/>
      <c r="O199" s="516"/>
      <c r="P199" s="518"/>
      <c r="Q199" s="649"/>
      <c r="R199" s="649"/>
      <c r="S199" s="649"/>
      <c r="T199" s="1163"/>
      <c r="U199" s="1163"/>
      <c r="V199" s="1163"/>
    </row>
    <row r="200" spans="1:22" s="1147" customFormat="1" ht="30" customHeight="1">
      <c r="A200" s="650"/>
      <c r="B200" s="650"/>
      <c r="C200" s="647"/>
      <c r="D200" s="1176"/>
      <c r="E200" s="648" t="s">
        <v>197</v>
      </c>
      <c r="F200" s="648" t="s">
        <v>197</v>
      </c>
      <c r="G200" s="516"/>
      <c r="H200" s="516"/>
      <c r="I200" s="517" t="s">
        <v>197</v>
      </c>
      <c r="J200" s="492" t="s">
        <v>197</v>
      </c>
      <c r="K200" s="516"/>
      <c r="L200" s="516"/>
      <c r="M200" s="516"/>
      <c r="N200" s="516"/>
      <c r="O200" s="516"/>
      <c r="P200" s="518"/>
      <c r="Q200" s="649"/>
      <c r="R200" s="649"/>
      <c r="S200" s="649"/>
      <c r="T200" s="1163"/>
      <c r="U200" s="1163"/>
      <c r="V200" s="1163"/>
    </row>
    <row r="201" spans="1:22" s="1147" customFormat="1" ht="30" customHeight="1">
      <c r="A201" s="650"/>
      <c r="B201" s="650"/>
      <c r="C201" s="647"/>
      <c r="D201" s="1176"/>
      <c r="E201" s="648" t="s">
        <v>197</v>
      </c>
      <c r="F201" s="648" t="s">
        <v>197</v>
      </c>
      <c r="G201" s="516"/>
      <c r="H201" s="516"/>
      <c r="I201" s="517" t="s">
        <v>197</v>
      </c>
      <c r="J201" s="492" t="s">
        <v>197</v>
      </c>
      <c r="K201" s="516"/>
      <c r="L201" s="516"/>
      <c r="M201" s="516"/>
      <c r="N201" s="516"/>
      <c r="O201" s="516"/>
      <c r="P201" s="518"/>
      <c r="Q201" s="649"/>
      <c r="R201" s="649"/>
      <c r="S201" s="649"/>
      <c r="T201" s="1163"/>
      <c r="U201" s="1163"/>
      <c r="V201" s="1163"/>
    </row>
    <row r="202" spans="1:22" s="1147" customFormat="1" ht="30" customHeight="1">
      <c r="A202" s="650"/>
      <c r="B202" s="650"/>
      <c r="C202" s="647"/>
      <c r="D202" s="1176"/>
      <c r="E202" s="648" t="s">
        <v>197</v>
      </c>
      <c r="F202" s="648" t="s">
        <v>197</v>
      </c>
      <c r="G202" s="516"/>
      <c r="H202" s="516"/>
      <c r="I202" s="517" t="s">
        <v>197</v>
      </c>
      <c r="J202" s="492" t="s">
        <v>197</v>
      </c>
      <c r="K202" s="516"/>
      <c r="L202" s="516"/>
      <c r="M202" s="516"/>
      <c r="N202" s="516"/>
      <c r="O202" s="516"/>
      <c r="P202" s="518"/>
      <c r="Q202" s="649"/>
      <c r="R202" s="649"/>
      <c r="S202" s="649"/>
      <c r="T202" s="1163"/>
      <c r="U202" s="1163"/>
      <c r="V202" s="1163"/>
    </row>
    <row r="203" spans="1:22" s="1147" customFormat="1" ht="30" customHeight="1">
      <c r="A203" s="650"/>
      <c r="B203" s="650"/>
      <c r="C203" s="647"/>
      <c r="D203" s="1176"/>
      <c r="E203" s="648" t="s">
        <v>197</v>
      </c>
      <c r="F203" s="648" t="s">
        <v>197</v>
      </c>
      <c r="G203" s="516"/>
      <c r="H203" s="516"/>
      <c r="I203" s="517" t="s">
        <v>197</v>
      </c>
      <c r="J203" s="492" t="s">
        <v>197</v>
      </c>
      <c r="K203" s="516"/>
      <c r="L203" s="516"/>
      <c r="M203" s="516"/>
      <c r="N203" s="516"/>
      <c r="O203" s="516"/>
      <c r="P203" s="518"/>
      <c r="Q203" s="649"/>
      <c r="R203" s="649"/>
      <c r="S203" s="649"/>
      <c r="T203" s="1163"/>
      <c r="U203" s="1163"/>
      <c r="V203" s="1163"/>
    </row>
    <row r="204" spans="1:22" s="1147" customFormat="1" ht="30" customHeight="1">
      <c r="A204" s="650"/>
      <c r="B204" s="650"/>
      <c r="C204" s="647"/>
      <c r="D204" s="1176"/>
      <c r="E204" s="648" t="s">
        <v>197</v>
      </c>
      <c r="F204" s="648" t="s">
        <v>197</v>
      </c>
      <c r="G204" s="516"/>
      <c r="H204" s="516"/>
      <c r="I204" s="517" t="s">
        <v>197</v>
      </c>
      <c r="J204" s="492" t="s">
        <v>197</v>
      </c>
      <c r="K204" s="516"/>
      <c r="L204" s="516"/>
      <c r="M204" s="516"/>
      <c r="N204" s="516"/>
      <c r="O204" s="516"/>
      <c r="P204" s="518"/>
      <c r="Q204" s="649"/>
      <c r="R204" s="649"/>
      <c r="S204" s="649"/>
      <c r="T204" s="1163"/>
      <c r="U204" s="1163"/>
      <c r="V204" s="1163"/>
    </row>
    <row r="205" spans="1:22" s="1147" customFormat="1" ht="30" customHeight="1">
      <c r="A205" s="650"/>
      <c r="B205" s="650"/>
      <c r="C205" s="647"/>
      <c r="D205" s="1176"/>
      <c r="E205" s="648" t="s">
        <v>197</v>
      </c>
      <c r="F205" s="648" t="s">
        <v>197</v>
      </c>
      <c r="G205" s="516"/>
      <c r="H205" s="516"/>
      <c r="I205" s="517" t="s">
        <v>197</v>
      </c>
      <c r="J205" s="492" t="s">
        <v>197</v>
      </c>
      <c r="K205" s="516"/>
      <c r="L205" s="516"/>
      <c r="M205" s="516"/>
      <c r="N205" s="516"/>
      <c r="O205" s="516"/>
      <c r="P205" s="518"/>
      <c r="Q205" s="649"/>
      <c r="R205" s="649"/>
      <c r="S205" s="649"/>
      <c r="T205" s="1163"/>
      <c r="U205" s="1163"/>
      <c r="V205" s="1163"/>
    </row>
    <row r="206" spans="1:22" s="1147" customFormat="1" ht="30" customHeight="1">
      <c r="A206" s="650"/>
      <c r="B206" s="650"/>
      <c r="C206" s="647"/>
      <c r="D206" s="1176"/>
      <c r="E206" s="648" t="s">
        <v>197</v>
      </c>
      <c r="F206" s="648" t="s">
        <v>197</v>
      </c>
      <c r="G206" s="516"/>
      <c r="H206" s="516"/>
      <c r="I206" s="517" t="s">
        <v>197</v>
      </c>
      <c r="J206" s="492" t="s">
        <v>197</v>
      </c>
      <c r="K206" s="516"/>
      <c r="L206" s="516"/>
      <c r="M206" s="516"/>
      <c r="N206" s="516"/>
      <c r="O206" s="516"/>
      <c r="P206" s="518"/>
      <c r="Q206" s="649"/>
      <c r="R206" s="649"/>
      <c r="S206" s="649"/>
      <c r="T206" s="1163"/>
      <c r="U206" s="1163"/>
      <c r="V206" s="1163"/>
    </row>
    <row r="207" spans="1:22" s="1147" customFormat="1" ht="30" customHeight="1">
      <c r="A207" s="650"/>
      <c r="B207" s="650"/>
      <c r="C207" s="647"/>
      <c r="D207" s="1176"/>
      <c r="E207" s="648" t="s">
        <v>197</v>
      </c>
      <c r="F207" s="648" t="s">
        <v>197</v>
      </c>
      <c r="G207" s="516"/>
      <c r="H207" s="516"/>
      <c r="I207" s="517" t="s">
        <v>197</v>
      </c>
      <c r="J207" s="492" t="s">
        <v>197</v>
      </c>
      <c r="K207" s="516"/>
      <c r="L207" s="516"/>
      <c r="M207" s="516"/>
      <c r="N207" s="516"/>
      <c r="O207" s="516"/>
      <c r="P207" s="518"/>
      <c r="Q207" s="649"/>
      <c r="R207" s="649"/>
      <c r="S207" s="649"/>
      <c r="T207" s="1163"/>
      <c r="U207" s="1163"/>
      <c r="V207" s="1163"/>
    </row>
    <row r="208" spans="1:22" s="1147" customFormat="1" ht="30" customHeight="1">
      <c r="A208" s="650"/>
      <c r="B208" s="650"/>
      <c r="C208" s="647"/>
      <c r="D208" s="1176"/>
      <c r="E208" s="648" t="s">
        <v>197</v>
      </c>
      <c r="F208" s="648" t="s">
        <v>197</v>
      </c>
      <c r="G208" s="516"/>
      <c r="H208" s="516"/>
      <c r="I208" s="517" t="s">
        <v>197</v>
      </c>
      <c r="J208" s="492" t="s">
        <v>197</v>
      </c>
      <c r="K208" s="516"/>
      <c r="L208" s="516"/>
      <c r="M208" s="516"/>
      <c r="N208" s="516"/>
      <c r="O208" s="516"/>
      <c r="P208" s="518"/>
      <c r="Q208" s="649"/>
      <c r="R208" s="649"/>
      <c r="S208" s="649"/>
      <c r="T208" s="1163"/>
      <c r="U208" s="1163"/>
      <c r="V208" s="1163"/>
    </row>
    <row r="209" spans="1:22" s="1147" customFormat="1" ht="30" customHeight="1">
      <c r="A209" s="650"/>
      <c r="B209" s="650"/>
      <c r="C209" s="647"/>
      <c r="D209" s="1176"/>
      <c r="E209" s="648" t="s">
        <v>197</v>
      </c>
      <c r="F209" s="648" t="s">
        <v>197</v>
      </c>
      <c r="G209" s="516"/>
      <c r="H209" s="516"/>
      <c r="I209" s="517" t="s">
        <v>197</v>
      </c>
      <c r="J209" s="492" t="s">
        <v>197</v>
      </c>
      <c r="K209" s="516"/>
      <c r="L209" s="516"/>
      <c r="M209" s="516"/>
      <c r="N209" s="516"/>
      <c r="O209" s="516"/>
      <c r="P209" s="518"/>
      <c r="Q209" s="649"/>
      <c r="R209" s="649"/>
      <c r="S209" s="649"/>
      <c r="T209" s="1163"/>
      <c r="U209" s="1163"/>
      <c r="V209" s="1163"/>
    </row>
    <row r="210" spans="1:22" s="1147" customFormat="1" ht="30" customHeight="1">
      <c r="A210" s="650"/>
      <c r="B210" s="650"/>
      <c r="C210" s="647"/>
      <c r="D210" s="1176"/>
      <c r="E210" s="648" t="s">
        <v>197</v>
      </c>
      <c r="F210" s="648" t="s">
        <v>197</v>
      </c>
      <c r="G210" s="516"/>
      <c r="H210" s="516"/>
      <c r="I210" s="517" t="s">
        <v>197</v>
      </c>
      <c r="J210" s="492" t="s">
        <v>197</v>
      </c>
      <c r="K210" s="516"/>
      <c r="L210" s="516"/>
      <c r="M210" s="516"/>
      <c r="N210" s="516"/>
      <c r="O210" s="516"/>
      <c r="P210" s="518"/>
      <c r="Q210" s="649"/>
      <c r="R210" s="649"/>
      <c r="S210" s="649"/>
      <c r="T210" s="1163"/>
      <c r="U210" s="1163"/>
      <c r="V210" s="1163"/>
    </row>
    <row r="211" spans="1:22" s="1147" customFormat="1" ht="30" customHeight="1">
      <c r="A211" s="650"/>
      <c r="B211" s="650"/>
      <c r="C211" s="647"/>
      <c r="D211" s="1176"/>
      <c r="E211" s="648" t="s">
        <v>197</v>
      </c>
      <c r="F211" s="648" t="s">
        <v>197</v>
      </c>
      <c r="G211" s="516"/>
      <c r="H211" s="516"/>
      <c r="I211" s="517" t="s">
        <v>197</v>
      </c>
      <c r="J211" s="492" t="s">
        <v>197</v>
      </c>
      <c r="K211" s="516"/>
      <c r="L211" s="516"/>
      <c r="M211" s="516"/>
      <c r="N211" s="516"/>
      <c r="O211" s="516"/>
      <c r="P211" s="518"/>
      <c r="Q211" s="649"/>
      <c r="R211" s="649"/>
      <c r="S211" s="649"/>
      <c r="T211" s="1163"/>
      <c r="U211" s="1163"/>
      <c r="V211" s="1163"/>
    </row>
    <row r="212" spans="1:22" s="1147" customFormat="1" ht="30" customHeight="1">
      <c r="A212" s="650"/>
      <c r="B212" s="650"/>
      <c r="C212" s="647"/>
      <c r="D212" s="1176"/>
      <c r="E212" s="648" t="s">
        <v>197</v>
      </c>
      <c r="F212" s="648" t="s">
        <v>197</v>
      </c>
      <c r="G212" s="516"/>
      <c r="H212" s="516"/>
      <c r="I212" s="517" t="s">
        <v>197</v>
      </c>
      <c r="J212" s="492" t="s">
        <v>197</v>
      </c>
      <c r="K212" s="516"/>
      <c r="L212" s="516"/>
      <c r="M212" s="516"/>
      <c r="N212" s="516"/>
      <c r="O212" s="516"/>
      <c r="P212" s="518"/>
      <c r="Q212" s="649"/>
      <c r="R212" s="649"/>
      <c r="S212" s="649"/>
      <c r="T212" s="1163"/>
      <c r="U212" s="1163"/>
      <c r="V212" s="1163"/>
    </row>
    <row r="213" spans="1:22" s="1147" customFormat="1" ht="30" customHeight="1">
      <c r="A213" s="650"/>
      <c r="B213" s="650"/>
      <c r="C213" s="647"/>
      <c r="D213" s="1176"/>
      <c r="E213" s="648" t="s">
        <v>197</v>
      </c>
      <c r="F213" s="648" t="s">
        <v>197</v>
      </c>
      <c r="G213" s="516"/>
      <c r="H213" s="516"/>
      <c r="I213" s="517" t="s">
        <v>197</v>
      </c>
      <c r="J213" s="492" t="s">
        <v>197</v>
      </c>
      <c r="K213" s="516"/>
      <c r="L213" s="516"/>
      <c r="M213" s="516"/>
      <c r="N213" s="516"/>
      <c r="O213" s="516"/>
      <c r="P213" s="518"/>
      <c r="Q213" s="649"/>
      <c r="R213" s="649"/>
      <c r="S213" s="649"/>
      <c r="T213" s="1163"/>
      <c r="U213" s="1163"/>
      <c r="V213" s="1163"/>
    </row>
    <row r="214" spans="1:22" s="1147" customFormat="1" ht="30" customHeight="1">
      <c r="A214" s="650"/>
      <c r="B214" s="650"/>
      <c r="C214" s="647"/>
      <c r="D214" s="1176"/>
      <c r="E214" s="648" t="s">
        <v>197</v>
      </c>
      <c r="F214" s="648" t="s">
        <v>197</v>
      </c>
      <c r="G214" s="516"/>
      <c r="H214" s="516"/>
      <c r="I214" s="517" t="s">
        <v>197</v>
      </c>
      <c r="J214" s="492" t="s">
        <v>197</v>
      </c>
      <c r="K214" s="516"/>
      <c r="L214" s="516"/>
      <c r="M214" s="516"/>
      <c r="N214" s="516"/>
      <c r="O214" s="516"/>
      <c r="P214" s="518"/>
      <c r="Q214" s="649"/>
      <c r="R214" s="649"/>
      <c r="S214" s="649"/>
      <c r="T214" s="1163"/>
      <c r="U214" s="1163"/>
      <c r="V214" s="1163"/>
    </row>
    <row r="215" spans="1:22" s="1147" customFormat="1" ht="30" customHeight="1">
      <c r="A215" s="650"/>
      <c r="B215" s="650"/>
      <c r="C215" s="647"/>
      <c r="D215" s="1176"/>
      <c r="E215" s="648" t="s">
        <v>197</v>
      </c>
      <c r="F215" s="648" t="s">
        <v>197</v>
      </c>
      <c r="G215" s="516"/>
      <c r="H215" s="516"/>
      <c r="I215" s="517" t="s">
        <v>197</v>
      </c>
      <c r="J215" s="492" t="s">
        <v>197</v>
      </c>
      <c r="K215" s="516"/>
      <c r="L215" s="516"/>
      <c r="M215" s="516"/>
      <c r="N215" s="516"/>
      <c r="O215" s="516"/>
      <c r="P215" s="518"/>
      <c r="Q215" s="649"/>
      <c r="R215" s="649"/>
      <c r="S215" s="649"/>
      <c r="T215" s="1163"/>
      <c r="U215" s="1163"/>
      <c r="V215" s="1163"/>
    </row>
    <row r="216" spans="1:22" s="1147" customFormat="1" ht="30" customHeight="1">
      <c r="A216" s="650"/>
      <c r="B216" s="650"/>
      <c r="C216" s="647"/>
      <c r="D216" s="1176"/>
      <c r="E216" s="648" t="s">
        <v>197</v>
      </c>
      <c r="F216" s="648" t="s">
        <v>197</v>
      </c>
      <c r="G216" s="516"/>
      <c r="H216" s="516"/>
      <c r="I216" s="517" t="s">
        <v>197</v>
      </c>
      <c r="J216" s="492" t="s">
        <v>197</v>
      </c>
      <c r="K216" s="516"/>
      <c r="L216" s="516"/>
      <c r="M216" s="516"/>
      <c r="N216" s="516"/>
      <c r="O216" s="516"/>
      <c r="P216" s="518"/>
      <c r="Q216" s="649"/>
      <c r="R216" s="649"/>
      <c r="S216" s="649"/>
      <c r="T216" s="1163"/>
      <c r="U216" s="1163"/>
      <c r="V216" s="1163"/>
    </row>
    <row r="217" spans="1:22" s="1147" customFormat="1" ht="30" customHeight="1">
      <c r="A217" s="650"/>
      <c r="B217" s="650"/>
      <c r="C217" s="647"/>
      <c r="D217" s="1176"/>
      <c r="E217" s="648" t="s">
        <v>197</v>
      </c>
      <c r="F217" s="648" t="s">
        <v>197</v>
      </c>
      <c r="G217" s="516"/>
      <c r="H217" s="516"/>
      <c r="I217" s="517" t="s">
        <v>197</v>
      </c>
      <c r="J217" s="492" t="s">
        <v>197</v>
      </c>
      <c r="K217" s="516"/>
      <c r="L217" s="516"/>
      <c r="M217" s="516"/>
      <c r="N217" s="516"/>
      <c r="O217" s="516"/>
      <c r="P217" s="518"/>
      <c r="Q217" s="649"/>
      <c r="R217" s="649"/>
      <c r="S217" s="649"/>
      <c r="T217" s="1163"/>
      <c r="U217" s="1163"/>
      <c r="V217" s="1163"/>
    </row>
    <row r="218" spans="1:22" s="1147" customFormat="1" ht="30" customHeight="1">
      <c r="A218" s="650"/>
      <c r="B218" s="650"/>
      <c r="C218" s="647"/>
      <c r="D218" s="1176"/>
      <c r="E218" s="648" t="s">
        <v>197</v>
      </c>
      <c r="F218" s="648" t="s">
        <v>197</v>
      </c>
      <c r="G218" s="516"/>
      <c r="H218" s="516"/>
      <c r="I218" s="517" t="s">
        <v>197</v>
      </c>
      <c r="J218" s="492" t="s">
        <v>197</v>
      </c>
      <c r="K218" s="516"/>
      <c r="L218" s="516"/>
      <c r="M218" s="516"/>
      <c r="N218" s="516"/>
      <c r="O218" s="516"/>
      <c r="P218" s="518"/>
      <c r="Q218" s="649"/>
      <c r="R218" s="649"/>
      <c r="S218" s="649"/>
      <c r="T218" s="1163"/>
      <c r="U218" s="1163"/>
      <c r="V218" s="1163"/>
    </row>
    <row r="219" spans="1:22" s="1147" customFormat="1" ht="30" customHeight="1">
      <c r="A219" s="650"/>
      <c r="B219" s="650"/>
      <c r="C219" s="647"/>
      <c r="D219" s="1176"/>
      <c r="E219" s="648" t="s">
        <v>197</v>
      </c>
      <c r="F219" s="648" t="s">
        <v>197</v>
      </c>
      <c r="G219" s="516"/>
      <c r="H219" s="516"/>
      <c r="I219" s="517" t="s">
        <v>197</v>
      </c>
      <c r="J219" s="492" t="s">
        <v>197</v>
      </c>
      <c r="K219" s="516"/>
      <c r="L219" s="516"/>
      <c r="M219" s="516"/>
      <c r="N219" s="516"/>
      <c r="O219" s="516"/>
      <c r="P219" s="518"/>
      <c r="Q219" s="649"/>
      <c r="R219" s="649"/>
      <c r="S219" s="649"/>
      <c r="T219" s="1163"/>
      <c r="U219" s="1163"/>
      <c r="V219" s="1163"/>
    </row>
    <row r="220" spans="1:22" s="1147" customFormat="1" ht="30" customHeight="1">
      <c r="A220" s="650"/>
      <c r="B220" s="650"/>
      <c r="C220" s="647"/>
      <c r="D220" s="1176"/>
      <c r="E220" s="648" t="s">
        <v>197</v>
      </c>
      <c r="F220" s="648" t="s">
        <v>197</v>
      </c>
      <c r="G220" s="516"/>
      <c r="H220" s="516"/>
      <c r="I220" s="517" t="s">
        <v>197</v>
      </c>
      <c r="J220" s="492" t="s">
        <v>197</v>
      </c>
      <c r="K220" s="516"/>
      <c r="L220" s="516"/>
      <c r="M220" s="516"/>
      <c r="N220" s="516"/>
      <c r="O220" s="516"/>
      <c r="P220" s="518"/>
      <c r="Q220" s="649"/>
      <c r="R220" s="649"/>
      <c r="S220" s="649"/>
      <c r="T220" s="1163"/>
      <c r="U220" s="1163"/>
      <c r="V220" s="1163"/>
    </row>
    <row r="221" spans="1:22" s="1147" customFormat="1" ht="30" customHeight="1">
      <c r="A221" s="650"/>
      <c r="B221" s="650"/>
      <c r="C221" s="647"/>
      <c r="D221" s="1176"/>
      <c r="E221" s="648" t="s">
        <v>197</v>
      </c>
      <c r="F221" s="648" t="s">
        <v>197</v>
      </c>
      <c r="G221" s="516"/>
      <c r="H221" s="516"/>
      <c r="I221" s="517" t="s">
        <v>197</v>
      </c>
      <c r="J221" s="492" t="s">
        <v>197</v>
      </c>
      <c r="K221" s="516"/>
      <c r="L221" s="516"/>
      <c r="M221" s="516"/>
      <c r="N221" s="516"/>
      <c r="O221" s="516"/>
      <c r="P221" s="518"/>
      <c r="Q221" s="649"/>
      <c r="R221" s="649"/>
      <c r="S221" s="649"/>
      <c r="T221" s="1163"/>
      <c r="U221" s="1163"/>
      <c r="V221" s="1163"/>
    </row>
    <row r="222" spans="1:22" s="1147" customFormat="1" ht="30" customHeight="1">
      <c r="A222" s="650"/>
      <c r="B222" s="650"/>
      <c r="C222" s="647"/>
      <c r="D222" s="1176"/>
      <c r="E222" s="648" t="s">
        <v>197</v>
      </c>
      <c r="F222" s="648" t="s">
        <v>197</v>
      </c>
      <c r="G222" s="516"/>
      <c r="H222" s="516"/>
      <c r="I222" s="517" t="s">
        <v>197</v>
      </c>
      <c r="J222" s="492" t="s">
        <v>197</v>
      </c>
      <c r="K222" s="516"/>
      <c r="L222" s="516"/>
      <c r="M222" s="516"/>
      <c r="N222" s="516"/>
      <c r="O222" s="516"/>
      <c r="P222" s="518"/>
      <c r="Q222" s="649"/>
      <c r="R222" s="649"/>
      <c r="S222" s="649"/>
      <c r="T222" s="1163"/>
      <c r="U222" s="1163"/>
      <c r="V222" s="1163"/>
    </row>
    <row r="223" spans="1:22" s="1147" customFormat="1" ht="30" customHeight="1">
      <c r="A223" s="650"/>
      <c r="B223" s="650"/>
      <c r="C223" s="647"/>
      <c r="D223" s="1176"/>
      <c r="E223" s="648" t="s">
        <v>197</v>
      </c>
      <c r="F223" s="648" t="s">
        <v>197</v>
      </c>
      <c r="G223" s="516"/>
      <c r="H223" s="516"/>
      <c r="I223" s="517" t="s">
        <v>197</v>
      </c>
      <c r="J223" s="492" t="s">
        <v>197</v>
      </c>
      <c r="K223" s="516"/>
      <c r="L223" s="516"/>
      <c r="M223" s="516"/>
      <c r="N223" s="516"/>
      <c r="O223" s="516"/>
      <c r="P223" s="518"/>
      <c r="Q223" s="649"/>
      <c r="R223" s="649"/>
      <c r="S223" s="649"/>
      <c r="T223" s="1163"/>
      <c r="U223" s="1163"/>
      <c r="V223" s="1163"/>
    </row>
    <row r="224" spans="1:22" s="1147" customFormat="1" ht="30" customHeight="1">
      <c r="A224" s="650"/>
      <c r="B224" s="650"/>
      <c r="C224" s="647"/>
      <c r="D224" s="1176"/>
      <c r="E224" s="648" t="s">
        <v>197</v>
      </c>
      <c r="F224" s="648" t="s">
        <v>197</v>
      </c>
      <c r="G224" s="516"/>
      <c r="H224" s="516"/>
      <c r="I224" s="517" t="s">
        <v>197</v>
      </c>
      <c r="J224" s="492" t="s">
        <v>197</v>
      </c>
      <c r="K224" s="516"/>
      <c r="L224" s="516"/>
      <c r="M224" s="516"/>
      <c r="N224" s="516"/>
      <c r="O224" s="516"/>
      <c r="P224" s="518"/>
      <c r="Q224" s="649"/>
      <c r="R224" s="649"/>
      <c r="S224" s="649"/>
      <c r="T224" s="1163"/>
      <c r="U224" s="1163"/>
      <c r="V224" s="1163"/>
    </row>
    <row r="225" spans="1:22" s="1147" customFormat="1" ht="30" customHeight="1">
      <c r="A225" s="650"/>
      <c r="B225" s="650"/>
      <c r="C225" s="647"/>
      <c r="D225" s="1176"/>
      <c r="E225" s="648" t="s">
        <v>197</v>
      </c>
      <c r="F225" s="648" t="s">
        <v>197</v>
      </c>
      <c r="G225" s="516"/>
      <c r="H225" s="516"/>
      <c r="I225" s="517" t="s">
        <v>197</v>
      </c>
      <c r="J225" s="492" t="s">
        <v>197</v>
      </c>
      <c r="K225" s="516"/>
      <c r="L225" s="516"/>
      <c r="M225" s="516"/>
      <c r="N225" s="516"/>
      <c r="O225" s="516"/>
      <c r="P225" s="518"/>
      <c r="Q225" s="649"/>
      <c r="R225" s="649"/>
      <c r="S225" s="649"/>
      <c r="T225" s="1163"/>
      <c r="U225" s="1163"/>
      <c r="V225" s="1163"/>
    </row>
    <row r="226" spans="1:22" s="1147" customFormat="1" ht="30" customHeight="1">
      <c r="A226" s="650"/>
      <c r="B226" s="650"/>
      <c r="C226" s="647"/>
      <c r="D226" s="1176"/>
      <c r="E226" s="648" t="s">
        <v>197</v>
      </c>
      <c r="F226" s="648" t="s">
        <v>197</v>
      </c>
      <c r="G226" s="516"/>
      <c r="H226" s="516"/>
      <c r="I226" s="517" t="s">
        <v>197</v>
      </c>
      <c r="J226" s="492" t="s">
        <v>197</v>
      </c>
      <c r="K226" s="516"/>
      <c r="L226" s="516"/>
      <c r="M226" s="516"/>
      <c r="N226" s="516"/>
      <c r="O226" s="516"/>
      <c r="P226" s="518"/>
      <c r="Q226" s="649"/>
      <c r="R226" s="649"/>
      <c r="S226" s="649"/>
      <c r="T226" s="1163"/>
      <c r="U226" s="1163"/>
      <c r="V226" s="1163"/>
    </row>
    <row r="227" spans="1:22" s="1147" customFormat="1" ht="30" customHeight="1">
      <c r="A227" s="650"/>
      <c r="B227" s="650"/>
      <c r="C227" s="647"/>
      <c r="D227" s="1176"/>
      <c r="E227" s="648" t="s">
        <v>197</v>
      </c>
      <c r="F227" s="648" t="s">
        <v>197</v>
      </c>
      <c r="G227" s="516"/>
      <c r="H227" s="516"/>
      <c r="I227" s="517" t="s">
        <v>197</v>
      </c>
      <c r="J227" s="492" t="s">
        <v>197</v>
      </c>
      <c r="K227" s="516"/>
      <c r="L227" s="516"/>
      <c r="M227" s="516"/>
      <c r="N227" s="516"/>
      <c r="O227" s="516"/>
      <c r="P227" s="518"/>
      <c r="Q227" s="649"/>
      <c r="R227" s="649"/>
      <c r="S227" s="649"/>
      <c r="T227" s="1163"/>
      <c r="U227" s="1163"/>
      <c r="V227" s="1163"/>
    </row>
    <row r="228" spans="1:22" s="1147" customFormat="1" ht="30" customHeight="1">
      <c r="A228" s="650"/>
      <c r="B228" s="650"/>
      <c r="C228" s="647"/>
      <c r="D228" s="1176"/>
      <c r="E228" s="648" t="s">
        <v>197</v>
      </c>
      <c r="F228" s="648" t="s">
        <v>197</v>
      </c>
      <c r="G228" s="516"/>
      <c r="H228" s="516"/>
      <c r="I228" s="517" t="s">
        <v>197</v>
      </c>
      <c r="J228" s="492" t="s">
        <v>197</v>
      </c>
      <c r="K228" s="516"/>
      <c r="L228" s="516"/>
      <c r="M228" s="516"/>
      <c r="N228" s="516"/>
      <c r="O228" s="516"/>
      <c r="P228" s="518"/>
      <c r="Q228" s="649"/>
      <c r="R228" s="649"/>
      <c r="S228" s="649"/>
      <c r="T228" s="1163"/>
      <c r="U228" s="1163"/>
      <c r="V228" s="1163"/>
    </row>
    <row r="229" spans="1:22" s="1147" customFormat="1" ht="30" customHeight="1">
      <c r="A229" s="650"/>
      <c r="B229" s="650"/>
      <c r="C229" s="647"/>
      <c r="D229" s="1176"/>
      <c r="E229" s="648" t="s">
        <v>197</v>
      </c>
      <c r="F229" s="648" t="s">
        <v>197</v>
      </c>
      <c r="G229" s="516"/>
      <c r="H229" s="516"/>
      <c r="I229" s="517" t="s">
        <v>197</v>
      </c>
      <c r="J229" s="492" t="s">
        <v>197</v>
      </c>
      <c r="K229" s="516"/>
      <c r="L229" s="516"/>
      <c r="M229" s="516"/>
      <c r="N229" s="516"/>
      <c r="O229" s="516"/>
      <c r="P229" s="518"/>
      <c r="Q229" s="649"/>
      <c r="R229" s="649"/>
      <c r="S229" s="649"/>
      <c r="T229" s="1163"/>
      <c r="U229" s="1163"/>
      <c r="V229" s="1163"/>
    </row>
    <row r="230" spans="1:22" s="1147" customFormat="1" ht="30" customHeight="1">
      <c r="A230" s="650"/>
      <c r="B230" s="650"/>
      <c r="C230" s="647"/>
      <c r="D230" s="1176"/>
      <c r="E230" s="648" t="s">
        <v>197</v>
      </c>
      <c r="F230" s="648" t="s">
        <v>197</v>
      </c>
      <c r="G230" s="516"/>
      <c r="H230" s="516"/>
      <c r="I230" s="517" t="s">
        <v>197</v>
      </c>
      <c r="J230" s="492" t="s">
        <v>197</v>
      </c>
      <c r="K230" s="516"/>
      <c r="L230" s="516"/>
      <c r="M230" s="516"/>
      <c r="N230" s="516"/>
      <c r="O230" s="516"/>
      <c r="P230" s="518"/>
      <c r="Q230" s="649"/>
      <c r="R230" s="649"/>
      <c r="S230" s="649"/>
      <c r="T230" s="1163"/>
      <c r="U230" s="1163"/>
      <c r="V230" s="1163"/>
    </row>
    <row r="231" spans="1:22" s="1147" customFormat="1" ht="30" customHeight="1">
      <c r="A231" s="650"/>
      <c r="B231" s="650"/>
      <c r="C231" s="647"/>
      <c r="D231" s="1176"/>
      <c r="E231" s="648" t="s">
        <v>197</v>
      </c>
      <c r="F231" s="648" t="s">
        <v>197</v>
      </c>
      <c r="G231" s="516"/>
      <c r="H231" s="516"/>
      <c r="I231" s="517" t="s">
        <v>197</v>
      </c>
      <c r="J231" s="492" t="s">
        <v>197</v>
      </c>
      <c r="K231" s="516"/>
      <c r="L231" s="516"/>
      <c r="M231" s="516"/>
      <c r="N231" s="516"/>
      <c r="O231" s="516"/>
      <c r="P231" s="518"/>
      <c r="Q231" s="649"/>
      <c r="R231" s="649"/>
      <c r="S231" s="649"/>
      <c r="T231" s="1163"/>
      <c r="U231" s="1163"/>
      <c r="V231" s="1163"/>
    </row>
    <row r="232" spans="1:22" s="1147" customFormat="1" ht="30" customHeight="1">
      <c r="A232" s="650"/>
      <c r="B232" s="650"/>
      <c r="C232" s="647"/>
      <c r="D232" s="1176"/>
      <c r="E232" s="648" t="s">
        <v>197</v>
      </c>
      <c r="F232" s="648" t="s">
        <v>197</v>
      </c>
      <c r="G232" s="516"/>
      <c r="H232" s="516"/>
      <c r="I232" s="517" t="s">
        <v>197</v>
      </c>
      <c r="J232" s="492" t="s">
        <v>197</v>
      </c>
      <c r="K232" s="516"/>
      <c r="L232" s="516"/>
      <c r="M232" s="516"/>
      <c r="N232" s="516"/>
      <c r="O232" s="516"/>
      <c r="P232" s="518"/>
      <c r="Q232" s="649"/>
      <c r="R232" s="649"/>
      <c r="S232" s="649"/>
      <c r="T232" s="1163"/>
      <c r="U232" s="1163"/>
      <c r="V232" s="1163"/>
    </row>
    <row r="233" spans="1:22" s="1147" customFormat="1" ht="30" customHeight="1">
      <c r="A233" s="650"/>
      <c r="B233" s="650"/>
      <c r="C233" s="647"/>
      <c r="D233" s="1176"/>
      <c r="E233" s="648" t="s">
        <v>197</v>
      </c>
      <c r="F233" s="648" t="s">
        <v>197</v>
      </c>
      <c r="G233" s="516"/>
      <c r="H233" s="516"/>
      <c r="I233" s="517" t="s">
        <v>197</v>
      </c>
      <c r="J233" s="492" t="s">
        <v>197</v>
      </c>
      <c r="K233" s="516"/>
      <c r="L233" s="516"/>
      <c r="M233" s="516"/>
      <c r="N233" s="516"/>
      <c r="O233" s="516"/>
      <c r="P233" s="518"/>
      <c r="Q233" s="649"/>
      <c r="R233" s="649"/>
      <c r="S233" s="649"/>
      <c r="T233" s="1163"/>
      <c r="U233" s="1163"/>
      <c r="V233" s="1163"/>
    </row>
    <row r="234" spans="1:22" s="1147" customFormat="1" ht="30" customHeight="1">
      <c r="A234" s="650"/>
      <c r="B234" s="650"/>
      <c r="C234" s="647"/>
      <c r="D234" s="1176"/>
      <c r="E234" s="648" t="s">
        <v>197</v>
      </c>
      <c r="F234" s="648" t="s">
        <v>197</v>
      </c>
      <c r="G234" s="516"/>
      <c r="H234" s="516"/>
      <c r="I234" s="517" t="s">
        <v>197</v>
      </c>
      <c r="J234" s="492" t="s">
        <v>197</v>
      </c>
      <c r="K234" s="516"/>
      <c r="L234" s="516"/>
      <c r="M234" s="516"/>
      <c r="N234" s="516"/>
      <c r="O234" s="516"/>
      <c r="P234" s="518"/>
      <c r="Q234" s="649"/>
      <c r="R234" s="649"/>
      <c r="S234" s="649"/>
      <c r="T234" s="1163"/>
      <c r="U234" s="1163"/>
      <c r="V234" s="1163"/>
    </row>
    <row r="235" spans="1:22" s="1147" customFormat="1" ht="30" customHeight="1">
      <c r="A235" s="650"/>
      <c r="B235" s="650"/>
      <c r="C235" s="647"/>
      <c r="D235" s="1176"/>
      <c r="E235" s="648" t="s">
        <v>197</v>
      </c>
      <c r="F235" s="648" t="s">
        <v>197</v>
      </c>
      <c r="G235" s="516"/>
      <c r="H235" s="516"/>
      <c r="I235" s="517" t="s">
        <v>197</v>
      </c>
      <c r="J235" s="492" t="s">
        <v>197</v>
      </c>
      <c r="K235" s="516"/>
      <c r="L235" s="516"/>
      <c r="M235" s="516"/>
      <c r="N235" s="516"/>
      <c r="O235" s="516"/>
      <c r="P235" s="518"/>
      <c r="Q235" s="649"/>
      <c r="R235" s="649"/>
      <c r="S235" s="649"/>
      <c r="T235" s="1163"/>
      <c r="U235" s="1163"/>
      <c r="V235" s="1163"/>
    </row>
    <row r="236" spans="1:22" s="1147" customFormat="1" ht="30" customHeight="1">
      <c r="A236" s="650"/>
      <c r="B236" s="650"/>
      <c r="C236" s="647"/>
      <c r="D236" s="1176"/>
      <c r="E236" s="648" t="s">
        <v>197</v>
      </c>
      <c r="F236" s="648" t="s">
        <v>197</v>
      </c>
      <c r="G236" s="516"/>
      <c r="H236" s="516"/>
      <c r="I236" s="517" t="s">
        <v>197</v>
      </c>
      <c r="J236" s="492" t="s">
        <v>197</v>
      </c>
      <c r="K236" s="516"/>
      <c r="L236" s="516"/>
      <c r="M236" s="516"/>
      <c r="N236" s="516"/>
      <c r="O236" s="516"/>
      <c r="P236" s="518"/>
      <c r="Q236" s="649"/>
      <c r="R236" s="649"/>
      <c r="S236" s="649"/>
      <c r="T236" s="1163"/>
      <c r="U236" s="1163"/>
      <c r="V236" s="1163"/>
    </row>
    <row r="237" spans="1:22" s="1147" customFormat="1" ht="30" customHeight="1">
      <c r="A237" s="650"/>
      <c r="B237" s="650"/>
      <c r="C237" s="647"/>
      <c r="D237" s="1176"/>
      <c r="E237" s="648" t="s">
        <v>197</v>
      </c>
      <c r="F237" s="648" t="s">
        <v>197</v>
      </c>
      <c r="G237" s="516"/>
      <c r="H237" s="516"/>
      <c r="I237" s="517" t="s">
        <v>197</v>
      </c>
      <c r="J237" s="492" t="s">
        <v>197</v>
      </c>
      <c r="K237" s="516"/>
      <c r="L237" s="516"/>
      <c r="M237" s="516"/>
      <c r="N237" s="516"/>
      <c r="O237" s="516"/>
      <c r="P237" s="518"/>
      <c r="Q237" s="649"/>
      <c r="R237" s="649"/>
      <c r="S237" s="649"/>
      <c r="T237" s="1163"/>
      <c r="U237" s="1163"/>
      <c r="V237" s="1163"/>
    </row>
    <row r="238" spans="1:22" s="1147" customFormat="1" ht="30" customHeight="1">
      <c r="A238" s="650"/>
      <c r="B238" s="650"/>
      <c r="C238" s="647"/>
      <c r="D238" s="1176"/>
      <c r="E238" s="648" t="s">
        <v>197</v>
      </c>
      <c r="F238" s="648" t="s">
        <v>197</v>
      </c>
      <c r="G238" s="516"/>
      <c r="H238" s="516"/>
      <c r="I238" s="517" t="s">
        <v>197</v>
      </c>
      <c r="J238" s="492" t="s">
        <v>197</v>
      </c>
      <c r="K238" s="516"/>
      <c r="L238" s="516"/>
      <c r="M238" s="516"/>
      <c r="N238" s="516"/>
      <c r="O238" s="516"/>
      <c r="P238" s="518"/>
      <c r="Q238" s="649"/>
      <c r="R238" s="649"/>
      <c r="S238" s="649"/>
      <c r="T238" s="1163"/>
      <c r="U238" s="1163"/>
      <c r="V238" s="1163"/>
    </row>
    <row r="239" spans="1:22" s="1147" customFormat="1" ht="30" customHeight="1">
      <c r="A239" s="650"/>
      <c r="B239" s="650"/>
      <c r="C239" s="647"/>
      <c r="D239" s="1176"/>
      <c r="E239" s="648" t="s">
        <v>197</v>
      </c>
      <c r="F239" s="648" t="s">
        <v>197</v>
      </c>
      <c r="G239" s="516"/>
      <c r="H239" s="516"/>
      <c r="I239" s="517" t="s">
        <v>197</v>
      </c>
      <c r="J239" s="492" t="s">
        <v>197</v>
      </c>
      <c r="K239" s="516"/>
      <c r="L239" s="516"/>
      <c r="M239" s="516"/>
      <c r="N239" s="516"/>
      <c r="O239" s="516"/>
      <c r="P239" s="518"/>
      <c r="Q239" s="649"/>
      <c r="R239" s="649"/>
      <c r="S239" s="649"/>
      <c r="T239" s="1163"/>
      <c r="U239" s="1163"/>
      <c r="V239" s="1163"/>
    </row>
    <row r="240" spans="1:22" s="1147" customFormat="1" ht="30" customHeight="1">
      <c r="A240" s="650"/>
      <c r="B240" s="650"/>
      <c r="C240" s="647"/>
      <c r="D240" s="1176"/>
      <c r="E240" s="648" t="s">
        <v>197</v>
      </c>
      <c r="F240" s="648" t="s">
        <v>197</v>
      </c>
      <c r="G240" s="516"/>
      <c r="H240" s="516"/>
      <c r="I240" s="517" t="s">
        <v>197</v>
      </c>
      <c r="J240" s="492" t="s">
        <v>197</v>
      </c>
      <c r="K240" s="516"/>
      <c r="L240" s="516"/>
      <c r="M240" s="516"/>
      <c r="N240" s="516"/>
      <c r="O240" s="516"/>
      <c r="P240" s="518"/>
      <c r="Q240" s="649"/>
      <c r="R240" s="649"/>
      <c r="S240" s="649"/>
      <c r="T240" s="1163"/>
      <c r="U240" s="1163"/>
      <c r="V240" s="1163"/>
    </row>
    <row r="241" spans="1:22" s="1147" customFormat="1" ht="30" customHeight="1">
      <c r="A241" s="650"/>
      <c r="B241" s="650"/>
      <c r="C241" s="647"/>
      <c r="D241" s="1176"/>
      <c r="E241" s="648" t="s">
        <v>197</v>
      </c>
      <c r="F241" s="648" t="s">
        <v>197</v>
      </c>
      <c r="G241" s="516"/>
      <c r="H241" s="516"/>
      <c r="I241" s="517" t="s">
        <v>197</v>
      </c>
      <c r="J241" s="492" t="s">
        <v>197</v>
      </c>
      <c r="K241" s="516"/>
      <c r="L241" s="516"/>
      <c r="M241" s="516"/>
      <c r="N241" s="516"/>
      <c r="O241" s="516"/>
      <c r="P241" s="518"/>
      <c r="Q241" s="649"/>
      <c r="R241" s="649"/>
      <c r="S241" s="649"/>
      <c r="T241" s="1163"/>
      <c r="U241" s="1163"/>
      <c r="V241" s="1163"/>
    </row>
    <row r="242" spans="1:22" s="1147" customFormat="1" ht="30" customHeight="1">
      <c r="A242" s="650"/>
      <c r="B242" s="650"/>
      <c r="C242" s="647"/>
      <c r="D242" s="1176"/>
      <c r="E242" s="648" t="s">
        <v>197</v>
      </c>
      <c r="F242" s="648" t="s">
        <v>197</v>
      </c>
      <c r="G242" s="516"/>
      <c r="H242" s="516"/>
      <c r="I242" s="517" t="s">
        <v>197</v>
      </c>
      <c r="J242" s="492" t="s">
        <v>197</v>
      </c>
      <c r="K242" s="516"/>
      <c r="L242" s="516"/>
      <c r="M242" s="516"/>
      <c r="N242" s="516"/>
      <c r="O242" s="516"/>
      <c r="P242" s="518"/>
      <c r="Q242" s="649"/>
      <c r="R242" s="649"/>
      <c r="S242" s="649"/>
      <c r="T242" s="1163"/>
      <c r="U242" s="1163"/>
      <c r="V242" s="1163"/>
    </row>
    <row r="243" spans="1:22" s="1147" customFormat="1" ht="30" customHeight="1">
      <c r="A243" s="650"/>
      <c r="B243" s="650"/>
      <c r="C243" s="647"/>
      <c r="D243" s="1176"/>
      <c r="E243" s="648" t="s">
        <v>197</v>
      </c>
      <c r="F243" s="648" t="s">
        <v>197</v>
      </c>
      <c r="G243" s="516"/>
      <c r="H243" s="516"/>
      <c r="I243" s="517" t="s">
        <v>197</v>
      </c>
      <c r="J243" s="492" t="s">
        <v>197</v>
      </c>
      <c r="K243" s="516"/>
      <c r="L243" s="516"/>
      <c r="M243" s="516"/>
      <c r="N243" s="516"/>
      <c r="O243" s="516"/>
      <c r="P243" s="518"/>
      <c r="Q243" s="649"/>
      <c r="R243" s="649"/>
      <c r="S243" s="649"/>
      <c r="T243" s="1163"/>
      <c r="U243" s="1163"/>
      <c r="V243" s="1163"/>
    </row>
    <row r="244" spans="1:22" s="1147" customFormat="1" ht="30" customHeight="1">
      <c r="A244" s="650"/>
      <c r="B244" s="650"/>
      <c r="C244" s="647"/>
      <c r="D244" s="1176"/>
      <c r="E244" s="648" t="s">
        <v>197</v>
      </c>
      <c r="F244" s="648" t="s">
        <v>197</v>
      </c>
      <c r="G244" s="516"/>
      <c r="H244" s="516"/>
      <c r="I244" s="517" t="s">
        <v>197</v>
      </c>
      <c r="J244" s="492" t="s">
        <v>197</v>
      </c>
      <c r="K244" s="516"/>
      <c r="L244" s="516"/>
      <c r="M244" s="516"/>
      <c r="N244" s="516"/>
      <c r="O244" s="516"/>
      <c r="P244" s="518"/>
      <c r="Q244" s="649"/>
      <c r="R244" s="649"/>
      <c r="S244" s="649"/>
      <c r="T244" s="1163"/>
      <c r="U244" s="1163"/>
      <c r="V244" s="1163"/>
    </row>
    <row r="245" spans="1:22" s="1147" customFormat="1" ht="30" customHeight="1">
      <c r="A245" s="650"/>
      <c r="B245" s="650"/>
      <c r="C245" s="647"/>
      <c r="D245" s="1176"/>
      <c r="E245" s="648" t="s">
        <v>197</v>
      </c>
      <c r="F245" s="648" t="s">
        <v>197</v>
      </c>
      <c r="G245" s="516"/>
      <c r="H245" s="516"/>
      <c r="I245" s="517" t="s">
        <v>197</v>
      </c>
      <c r="J245" s="492" t="s">
        <v>197</v>
      </c>
      <c r="K245" s="516"/>
      <c r="L245" s="516"/>
      <c r="M245" s="516"/>
      <c r="N245" s="516"/>
      <c r="O245" s="516"/>
      <c r="P245" s="518"/>
      <c r="Q245" s="649"/>
      <c r="R245" s="649"/>
      <c r="S245" s="649"/>
      <c r="T245" s="1163"/>
      <c r="U245" s="1163"/>
      <c r="V245" s="1163"/>
    </row>
    <row r="246" spans="1:22" s="1147" customFormat="1" ht="30" customHeight="1">
      <c r="A246" s="650"/>
      <c r="B246" s="650"/>
      <c r="C246" s="647"/>
      <c r="D246" s="1176"/>
      <c r="E246" s="648" t="s">
        <v>197</v>
      </c>
      <c r="F246" s="648" t="s">
        <v>197</v>
      </c>
      <c r="G246" s="516"/>
      <c r="H246" s="516"/>
      <c r="I246" s="517" t="s">
        <v>197</v>
      </c>
      <c r="J246" s="492" t="s">
        <v>197</v>
      </c>
      <c r="K246" s="516"/>
      <c r="L246" s="516"/>
      <c r="M246" s="516"/>
      <c r="N246" s="516"/>
      <c r="O246" s="516"/>
      <c r="P246" s="518"/>
      <c r="Q246" s="649"/>
      <c r="R246" s="649"/>
      <c r="S246" s="649"/>
      <c r="T246" s="1163"/>
      <c r="U246" s="1163"/>
      <c r="V246" s="1163"/>
    </row>
    <row r="247" spans="1:22" s="1147" customFormat="1" ht="30" customHeight="1">
      <c r="A247" s="650"/>
      <c r="B247" s="650"/>
      <c r="C247" s="647"/>
      <c r="D247" s="1176"/>
      <c r="E247" s="648" t="s">
        <v>197</v>
      </c>
      <c r="F247" s="648" t="s">
        <v>197</v>
      </c>
      <c r="G247" s="516"/>
      <c r="H247" s="516"/>
      <c r="I247" s="517" t="s">
        <v>197</v>
      </c>
      <c r="J247" s="492" t="s">
        <v>197</v>
      </c>
      <c r="K247" s="516"/>
      <c r="L247" s="516"/>
      <c r="M247" s="516"/>
      <c r="N247" s="516"/>
      <c r="O247" s="516"/>
      <c r="P247" s="518"/>
      <c r="Q247" s="649"/>
      <c r="R247" s="649"/>
      <c r="S247" s="649"/>
      <c r="T247" s="1163"/>
      <c r="U247" s="1163"/>
      <c r="V247" s="1163"/>
    </row>
    <row r="248" spans="1:22" s="1147" customFormat="1" ht="30" customHeight="1">
      <c r="A248" s="650"/>
      <c r="B248" s="650"/>
      <c r="C248" s="647"/>
      <c r="D248" s="1176"/>
      <c r="E248" s="648" t="s">
        <v>197</v>
      </c>
      <c r="F248" s="648" t="s">
        <v>197</v>
      </c>
      <c r="G248" s="516"/>
      <c r="H248" s="516"/>
      <c r="I248" s="517" t="s">
        <v>197</v>
      </c>
      <c r="J248" s="492" t="s">
        <v>197</v>
      </c>
      <c r="K248" s="516"/>
      <c r="L248" s="516"/>
      <c r="M248" s="516"/>
      <c r="N248" s="516"/>
      <c r="O248" s="516"/>
      <c r="P248" s="518"/>
      <c r="Q248" s="649"/>
      <c r="R248" s="649"/>
      <c r="S248" s="649"/>
      <c r="T248" s="1163"/>
      <c r="U248" s="1163"/>
      <c r="V248" s="1163"/>
    </row>
    <row r="249" spans="1:22" s="1147" customFormat="1" ht="30" customHeight="1">
      <c r="A249" s="650"/>
      <c r="B249" s="650"/>
      <c r="C249" s="647"/>
      <c r="D249" s="1176"/>
      <c r="E249" s="648" t="s">
        <v>197</v>
      </c>
      <c r="F249" s="648" t="s">
        <v>197</v>
      </c>
      <c r="G249" s="516"/>
      <c r="H249" s="516"/>
      <c r="I249" s="517" t="s">
        <v>197</v>
      </c>
      <c r="J249" s="492" t="s">
        <v>197</v>
      </c>
      <c r="K249" s="516"/>
      <c r="L249" s="516"/>
      <c r="M249" s="516"/>
      <c r="N249" s="516"/>
      <c r="O249" s="516"/>
      <c r="P249" s="518"/>
      <c r="Q249" s="649"/>
      <c r="R249" s="649"/>
      <c r="S249" s="649"/>
      <c r="T249" s="1163"/>
      <c r="U249" s="1163"/>
      <c r="V249" s="1163"/>
    </row>
    <row r="250" spans="1:22" s="1147" customFormat="1" ht="30" customHeight="1">
      <c r="A250" s="650"/>
      <c r="B250" s="650"/>
      <c r="C250" s="647"/>
      <c r="D250" s="1176"/>
      <c r="E250" s="648" t="s">
        <v>197</v>
      </c>
      <c r="F250" s="648" t="s">
        <v>197</v>
      </c>
      <c r="G250" s="516"/>
      <c r="H250" s="516"/>
      <c r="I250" s="517" t="s">
        <v>197</v>
      </c>
      <c r="J250" s="492" t="s">
        <v>197</v>
      </c>
      <c r="K250" s="516"/>
      <c r="L250" s="516"/>
      <c r="M250" s="516"/>
      <c r="N250" s="516"/>
      <c r="O250" s="516"/>
      <c r="P250" s="518"/>
      <c r="Q250" s="649"/>
      <c r="R250" s="649"/>
      <c r="S250" s="649"/>
      <c r="T250" s="1163"/>
      <c r="U250" s="1163"/>
      <c r="V250" s="1163"/>
    </row>
    <row r="251" spans="1:22" s="1147" customFormat="1" ht="30" customHeight="1">
      <c r="A251" s="650"/>
      <c r="B251" s="650"/>
      <c r="C251" s="647"/>
      <c r="D251" s="1176"/>
      <c r="E251" s="648" t="s">
        <v>197</v>
      </c>
      <c r="F251" s="648" t="s">
        <v>197</v>
      </c>
      <c r="G251" s="516"/>
      <c r="H251" s="516"/>
      <c r="I251" s="517" t="s">
        <v>197</v>
      </c>
      <c r="J251" s="492" t="s">
        <v>197</v>
      </c>
      <c r="K251" s="516"/>
      <c r="L251" s="516"/>
      <c r="M251" s="516"/>
      <c r="N251" s="516"/>
      <c r="O251" s="516"/>
      <c r="P251" s="518"/>
      <c r="Q251" s="649"/>
      <c r="R251" s="649"/>
      <c r="S251" s="649"/>
      <c r="T251" s="1163"/>
      <c r="U251" s="1163"/>
      <c r="V251" s="1163"/>
    </row>
    <row r="252" spans="1:22" s="1147" customFormat="1" ht="30" customHeight="1">
      <c r="A252" s="650"/>
      <c r="B252" s="650"/>
      <c r="C252" s="647"/>
      <c r="D252" s="1176"/>
      <c r="E252" s="648" t="s">
        <v>197</v>
      </c>
      <c r="F252" s="648" t="s">
        <v>197</v>
      </c>
      <c r="G252" s="516"/>
      <c r="H252" s="516"/>
      <c r="I252" s="517" t="s">
        <v>197</v>
      </c>
      <c r="J252" s="492" t="s">
        <v>197</v>
      </c>
      <c r="K252" s="516"/>
      <c r="L252" s="516"/>
      <c r="M252" s="516"/>
      <c r="N252" s="516"/>
      <c r="O252" s="516"/>
      <c r="P252" s="518"/>
      <c r="Q252" s="649"/>
      <c r="R252" s="649"/>
      <c r="S252" s="649"/>
      <c r="T252" s="1163"/>
      <c r="U252" s="1163"/>
      <c r="V252" s="1163"/>
    </row>
    <row r="253" spans="1:22" s="1147" customFormat="1" ht="30" customHeight="1">
      <c r="A253" s="650"/>
      <c r="B253" s="650"/>
      <c r="C253" s="647"/>
      <c r="D253" s="1176"/>
      <c r="E253" s="648" t="s">
        <v>197</v>
      </c>
      <c r="F253" s="648" t="s">
        <v>197</v>
      </c>
      <c r="G253" s="516"/>
      <c r="H253" s="516"/>
      <c r="I253" s="517" t="s">
        <v>197</v>
      </c>
      <c r="J253" s="492" t="s">
        <v>197</v>
      </c>
      <c r="K253" s="516"/>
      <c r="L253" s="516"/>
      <c r="M253" s="516"/>
      <c r="N253" s="516"/>
      <c r="O253" s="516"/>
      <c r="P253" s="518"/>
      <c r="Q253" s="649"/>
      <c r="R253" s="649"/>
      <c r="S253" s="649"/>
      <c r="T253" s="1163"/>
      <c r="U253" s="1163"/>
      <c r="V253" s="1163"/>
    </row>
    <row r="254" spans="1:22" s="1147" customFormat="1" ht="30" customHeight="1">
      <c r="A254" s="650"/>
      <c r="B254" s="650"/>
      <c r="C254" s="647"/>
      <c r="D254" s="1176"/>
      <c r="E254" s="648" t="s">
        <v>197</v>
      </c>
      <c r="F254" s="648" t="s">
        <v>197</v>
      </c>
      <c r="G254" s="516"/>
      <c r="H254" s="516"/>
      <c r="I254" s="517" t="s">
        <v>197</v>
      </c>
      <c r="J254" s="492" t="s">
        <v>197</v>
      </c>
      <c r="K254" s="516"/>
      <c r="L254" s="516"/>
      <c r="M254" s="516"/>
      <c r="N254" s="516"/>
      <c r="O254" s="516"/>
      <c r="P254" s="518"/>
      <c r="Q254" s="649"/>
      <c r="R254" s="649"/>
      <c r="S254" s="649"/>
      <c r="T254" s="1163"/>
      <c r="U254" s="1163"/>
      <c r="V254" s="1163"/>
    </row>
    <row r="255" spans="1:22" s="1147" customFormat="1" ht="30" customHeight="1">
      <c r="A255" s="650"/>
      <c r="B255" s="650"/>
      <c r="C255" s="647"/>
      <c r="D255" s="1176"/>
      <c r="E255" s="648" t="s">
        <v>197</v>
      </c>
      <c r="F255" s="648" t="s">
        <v>197</v>
      </c>
      <c r="G255" s="516"/>
      <c r="H255" s="516"/>
      <c r="I255" s="517" t="s">
        <v>197</v>
      </c>
      <c r="J255" s="492" t="s">
        <v>197</v>
      </c>
      <c r="K255" s="516"/>
      <c r="L255" s="516"/>
      <c r="M255" s="516"/>
      <c r="N255" s="516"/>
      <c r="O255" s="516"/>
      <c r="P255" s="518"/>
      <c r="Q255" s="649"/>
      <c r="R255" s="649"/>
      <c r="S255" s="649"/>
      <c r="T255" s="1163"/>
      <c r="U255" s="1163"/>
      <c r="V255" s="1163"/>
    </row>
    <row r="256" spans="1:22" s="1147" customFormat="1" ht="30" customHeight="1">
      <c r="A256" s="650"/>
      <c r="B256" s="650"/>
      <c r="C256" s="647"/>
      <c r="D256" s="1176"/>
      <c r="E256" s="648" t="s">
        <v>197</v>
      </c>
      <c r="F256" s="648" t="s">
        <v>197</v>
      </c>
      <c r="G256" s="516"/>
      <c r="H256" s="516"/>
      <c r="I256" s="517" t="s">
        <v>197</v>
      </c>
      <c r="J256" s="492" t="s">
        <v>197</v>
      </c>
      <c r="K256" s="516"/>
      <c r="L256" s="516"/>
      <c r="M256" s="516"/>
      <c r="N256" s="516"/>
      <c r="O256" s="516"/>
      <c r="P256" s="518"/>
      <c r="Q256" s="649"/>
      <c r="R256" s="649"/>
      <c r="S256" s="649"/>
      <c r="T256" s="1163"/>
      <c r="U256" s="1163"/>
      <c r="V256" s="1163"/>
    </row>
    <row r="257" spans="1:22" s="1147" customFormat="1" ht="30" customHeight="1">
      <c r="A257" s="650"/>
      <c r="B257" s="650"/>
      <c r="C257" s="647"/>
      <c r="D257" s="1176"/>
      <c r="E257" s="648" t="s">
        <v>197</v>
      </c>
      <c r="F257" s="648" t="s">
        <v>197</v>
      </c>
      <c r="G257" s="516"/>
      <c r="H257" s="516"/>
      <c r="I257" s="517" t="s">
        <v>197</v>
      </c>
      <c r="J257" s="492" t="s">
        <v>197</v>
      </c>
      <c r="K257" s="516"/>
      <c r="L257" s="516"/>
      <c r="M257" s="516"/>
      <c r="N257" s="516"/>
      <c r="O257" s="516"/>
      <c r="P257" s="518"/>
      <c r="Q257" s="649"/>
      <c r="R257" s="649"/>
      <c r="S257" s="649"/>
      <c r="T257" s="1163"/>
      <c r="U257" s="1163"/>
      <c r="V257" s="1163"/>
    </row>
    <row r="258" spans="1:22" s="1147" customFormat="1" ht="30" customHeight="1">
      <c r="A258" s="650"/>
      <c r="B258" s="650"/>
      <c r="C258" s="647"/>
      <c r="D258" s="1176"/>
      <c r="E258" s="648" t="s">
        <v>197</v>
      </c>
      <c r="F258" s="648" t="s">
        <v>197</v>
      </c>
      <c r="G258" s="516"/>
      <c r="H258" s="516"/>
      <c r="I258" s="517" t="s">
        <v>197</v>
      </c>
      <c r="J258" s="492" t="s">
        <v>197</v>
      </c>
      <c r="K258" s="516"/>
      <c r="L258" s="516"/>
      <c r="M258" s="516"/>
      <c r="N258" s="516"/>
      <c r="O258" s="516"/>
      <c r="P258" s="518"/>
      <c r="Q258" s="649"/>
      <c r="R258" s="649"/>
      <c r="S258" s="649"/>
      <c r="T258" s="1163"/>
      <c r="U258" s="1163"/>
      <c r="V258" s="1163"/>
    </row>
    <row r="259" spans="1:22" s="1147" customFormat="1" ht="30" customHeight="1">
      <c r="A259" s="650"/>
      <c r="B259" s="650"/>
      <c r="C259" s="647"/>
      <c r="D259" s="1176"/>
      <c r="E259" s="648" t="s">
        <v>197</v>
      </c>
      <c r="F259" s="648" t="s">
        <v>197</v>
      </c>
      <c r="G259" s="516"/>
      <c r="H259" s="516"/>
      <c r="I259" s="517" t="s">
        <v>197</v>
      </c>
      <c r="J259" s="492" t="s">
        <v>197</v>
      </c>
      <c r="K259" s="516"/>
      <c r="L259" s="516"/>
      <c r="M259" s="516"/>
      <c r="N259" s="516"/>
      <c r="O259" s="516"/>
      <c r="P259" s="518"/>
      <c r="Q259" s="649"/>
      <c r="R259" s="649"/>
      <c r="S259" s="649"/>
      <c r="T259" s="1163"/>
      <c r="U259" s="1163"/>
      <c r="V259" s="1163"/>
    </row>
    <row r="260" spans="1:22" s="1147" customFormat="1" ht="30" customHeight="1">
      <c r="A260" s="650"/>
      <c r="B260" s="650"/>
      <c r="C260" s="647"/>
      <c r="D260" s="1176"/>
      <c r="E260" s="648" t="s">
        <v>197</v>
      </c>
      <c r="F260" s="648" t="s">
        <v>197</v>
      </c>
      <c r="G260" s="516"/>
      <c r="H260" s="516"/>
      <c r="I260" s="517" t="s">
        <v>197</v>
      </c>
      <c r="J260" s="492" t="s">
        <v>197</v>
      </c>
      <c r="K260" s="516"/>
      <c r="L260" s="516"/>
      <c r="M260" s="516"/>
      <c r="N260" s="516"/>
      <c r="O260" s="516"/>
      <c r="P260" s="518"/>
      <c r="Q260" s="649"/>
      <c r="R260" s="649"/>
      <c r="S260" s="649"/>
      <c r="T260" s="1163"/>
      <c r="U260" s="1163"/>
      <c r="V260" s="1163"/>
    </row>
    <row r="261" spans="1:22" s="1147" customFormat="1" ht="30" customHeight="1">
      <c r="A261" s="650"/>
      <c r="B261" s="650"/>
      <c r="C261" s="647"/>
      <c r="D261" s="1176"/>
      <c r="E261" s="648" t="s">
        <v>197</v>
      </c>
      <c r="F261" s="648" t="s">
        <v>197</v>
      </c>
      <c r="G261" s="516"/>
      <c r="H261" s="516"/>
      <c r="I261" s="517" t="s">
        <v>197</v>
      </c>
      <c r="J261" s="492" t="s">
        <v>197</v>
      </c>
      <c r="K261" s="516"/>
      <c r="L261" s="516"/>
      <c r="M261" s="516"/>
      <c r="N261" s="516"/>
      <c r="O261" s="516"/>
      <c r="P261" s="518"/>
      <c r="Q261" s="649"/>
      <c r="R261" s="649"/>
      <c r="S261" s="649"/>
      <c r="T261" s="1163"/>
      <c r="U261" s="1163"/>
      <c r="V261" s="1163"/>
    </row>
    <row r="262" spans="1:22" s="1147" customFormat="1" ht="30" customHeight="1">
      <c r="A262" s="650"/>
      <c r="B262" s="650"/>
      <c r="C262" s="647"/>
      <c r="D262" s="1176"/>
      <c r="E262" s="648" t="s">
        <v>197</v>
      </c>
      <c r="F262" s="648" t="s">
        <v>197</v>
      </c>
      <c r="G262" s="516"/>
      <c r="H262" s="516"/>
      <c r="I262" s="517" t="s">
        <v>197</v>
      </c>
      <c r="J262" s="492" t="s">
        <v>197</v>
      </c>
      <c r="K262" s="516"/>
      <c r="L262" s="516"/>
      <c r="M262" s="516"/>
      <c r="N262" s="516"/>
      <c r="O262" s="516"/>
      <c r="P262" s="518"/>
      <c r="Q262" s="649"/>
      <c r="R262" s="649"/>
      <c r="S262" s="649"/>
      <c r="T262" s="1163"/>
      <c r="U262" s="1163"/>
      <c r="V262" s="1163"/>
    </row>
    <row r="263" spans="1:22" s="1147" customFormat="1" ht="30" customHeight="1">
      <c r="A263" s="650"/>
      <c r="B263" s="650"/>
      <c r="C263" s="647"/>
      <c r="D263" s="1176"/>
      <c r="E263" s="648" t="s">
        <v>197</v>
      </c>
      <c r="F263" s="648" t="s">
        <v>197</v>
      </c>
      <c r="G263" s="516"/>
      <c r="H263" s="516"/>
      <c r="I263" s="517" t="s">
        <v>197</v>
      </c>
      <c r="J263" s="492" t="s">
        <v>197</v>
      </c>
      <c r="K263" s="516"/>
      <c r="L263" s="516"/>
      <c r="M263" s="516"/>
      <c r="N263" s="516"/>
      <c r="O263" s="516"/>
      <c r="P263" s="518"/>
      <c r="Q263" s="649"/>
      <c r="R263" s="649"/>
      <c r="S263" s="649"/>
      <c r="T263" s="1163"/>
      <c r="U263" s="1163"/>
      <c r="V263" s="1163"/>
    </row>
    <row r="264" spans="1:22" s="1147" customFormat="1" ht="30" customHeight="1">
      <c r="A264" s="650"/>
      <c r="B264" s="650"/>
      <c r="C264" s="647"/>
      <c r="D264" s="1176"/>
      <c r="E264" s="648" t="s">
        <v>197</v>
      </c>
      <c r="F264" s="648" t="s">
        <v>197</v>
      </c>
      <c r="G264" s="516"/>
      <c r="H264" s="516"/>
      <c r="I264" s="517" t="s">
        <v>197</v>
      </c>
      <c r="J264" s="492" t="s">
        <v>197</v>
      </c>
      <c r="K264" s="516"/>
      <c r="L264" s="516"/>
      <c r="M264" s="516"/>
      <c r="N264" s="516"/>
      <c r="O264" s="516"/>
      <c r="P264" s="518"/>
      <c r="Q264" s="649"/>
      <c r="R264" s="649"/>
      <c r="S264" s="649"/>
      <c r="T264" s="1163"/>
      <c r="U264" s="1163"/>
      <c r="V264" s="1163"/>
    </row>
    <row r="265" spans="1:22" s="1147" customFormat="1" ht="30" customHeight="1">
      <c r="A265" s="650"/>
      <c r="B265" s="650"/>
      <c r="C265" s="647"/>
      <c r="D265" s="1176"/>
      <c r="E265" s="648" t="s">
        <v>197</v>
      </c>
      <c r="F265" s="648" t="s">
        <v>197</v>
      </c>
      <c r="G265" s="516"/>
      <c r="H265" s="516"/>
      <c r="I265" s="517" t="s">
        <v>197</v>
      </c>
      <c r="J265" s="492" t="s">
        <v>197</v>
      </c>
      <c r="K265" s="516"/>
      <c r="L265" s="516"/>
      <c r="M265" s="516"/>
      <c r="N265" s="516"/>
      <c r="O265" s="516"/>
      <c r="P265" s="518"/>
      <c r="Q265" s="649"/>
      <c r="R265" s="649"/>
      <c r="S265" s="649"/>
      <c r="T265" s="1163"/>
      <c r="U265" s="1163"/>
      <c r="V265" s="1163"/>
    </row>
    <row r="266" spans="1:22" s="1147" customFormat="1" ht="30" customHeight="1">
      <c r="A266" s="650"/>
      <c r="B266" s="650"/>
      <c r="C266" s="647"/>
      <c r="D266" s="1176"/>
      <c r="E266" s="648" t="s">
        <v>197</v>
      </c>
      <c r="F266" s="648" t="s">
        <v>197</v>
      </c>
      <c r="G266" s="516"/>
      <c r="H266" s="516"/>
      <c r="I266" s="517" t="s">
        <v>197</v>
      </c>
      <c r="J266" s="492" t="s">
        <v>197</v>
      </c>
      <c r="K266" s="516"/>
      <c r="L266" s="516"/>
      <c r="M266" s="516"/>
      <c r="N266" s="516"/>
      <c r="O266" s="516"/>
      <c r="P266" s="518"/>
      <c r="Q266" s="649"/>
      <c r="R266" s="649"/>
      <c r="S266" s="649"/>
      <c r="T266" s="1163"/>
      <c r="U266" s="1163"/>
      <c r="V266" s="1163"/>
    </row>
    <row r="267" spans="1:22" s="1147" customFormat="1" ht="30" customHeight="1">
      <c r="A267" s="650"/>
      <c r="B267" s="650"/>
      <c r="C267" s="647"/>
      <c r="D267" s="1176"/>
      <c r="E267" s="648" t="s">
        <v>197</v>
      </c>
      <c r="F267" s="648" t="s">
        <v>197</v>
      </c>
      <c r="G267" s="516"/>
      <c r="H267" s="516"/>
      <c r="I267" s="517" t="s">
        <v>197</v>
      </c>
      <c r="J267" s="492" t="s">
        <v>197</v>
      </c>
      <c r="K267" s="516"/>
      <c r="L267" s="516"/>
      <c r="M267" s="516"/>
      <c r="N267" s="516"/>
      <c r="O267" s="516"/>
      <c r="P267" s="518"/>
      <c r="Q267" s="649"/>
      <c r="R267" s="649"/>
      <c r="S267" s="649"/>
      <c r="T267" s="1163"/>
      <c r="U267" s="1163"/>
      <c r="V267" s="1163"/>
    </row>
    <row r="268" spans="1:22" s="1147" customFormat="1" ht="30" customHeight="1">
      <c r="A268" s="650"/>
      <c r="B268" s="650"/>
      <c r="C268" s="647"/>
      <c r="D268" s="1176"/>
      <c r="E268" s="648" t="s">
        <v>197</v>
      </c>
      <c r="F268" s="648" t="s">
        <v>197</v>
      </c>
      <c r="G268" s="516"/>
      <c r="H268" s="516"/>
      <c r="I268" s="517" t="s">
        <v>197</v>
      </c>
      <c r="J268" s="492" t="s">
        <v>197</v>
      </c>
      <c r="K268" s="516"/>
      <c r="L268" s="516"/>
      <c r="M268" s="516"/>
      <c r="N268" s="516"/>
      <c r="O268" s="516"/>
      <c r="P268" s="518"/>
      <c r="Q268" s="649"/>
      <c r="R268" s="649"/>
      <c r="S268" s="649"/>
      <c r="T268" s="1163"/>
      <c r="U268" s="1163"/>
      <c r="V268" s="1163"/>
    </row>
    <row r="269" spans="1:22" s="1147" customFormat="1" ht="30" customHeight="1">
      <c r="A269" s="650"/>
      <c r="B269" s="650"/>
      <c r="C269" s="647"/>
      <c r="D269" s="1176"/>
      <c r="E269" s="648" t="s">
        <v>197</v>
      </c>
      <c r="F269" s="648" t="s">
        <v>197</v>
      </c>
      <c r="G269" s="516"/>
      <c r="H269" s="516"/>
      <c r="I269" s="517" t="s">
        <v>197</v>
      </c>
      <c r="J269" s="492" t="s">
        <v>197</v>
      </c>
      <c r="K269" s="516"/>
      <c r="L269" s="516"/>
      <c r="M269" s="516"/>
      <c r="N269" s="516"/>
      <c r="O269" s="516"/>
      <c r="P269" s="518"/>
      <c r="Q269" s="649"/>
      <c r="R269" s="649"/>
      <c r="S269" s="649"/>
      <c r="T269" s="1163"/>
      <c r="U269" s="1163"/>
      <c r="V269" s="1163"/>
    </row>
    <row r="270" spans="1:22" s="1147" customFormat="1" ht="30" customHeight="1">
      <c r="A270" s="650"/>
      <c r="B270" s="650"/>
      <c r="C270" s="647"/>
      <c r="D270" s="1176"/>
      <c r="E270" s="648" t="s">
        <v>197</v>
      </c>
      <c r="F270" s="648" t="s">
        <v>197</v>
      </c>
      <c r="G270" s="516"/>
      <c r="H270" s="516"/>
      <c r="I270" s="517" t="s">
        <v>197</v>
      </c>
      <c r="J270" s="492" t="s">
        <v>197</v>
      </c>
      <c r="K270" s="516"/>
      <c r="L270" s="516"/>
      <c r="M270" s="516"/>
      <c r="N270" s="516"/>
      <c r="O270" s="516"/>
      <c r="P270" s="518"/>
      <c r="Q270" s="649"/>
      <c r="R270" s="649"/>
      <c r="S270" s="649"/>
      <c r="T270" s="1163"/>
      <c r="U270" s="1163"/>
      <c r="V270" s="1163"/>
    </row>
    <row r="271" spans="1:22" s="1147" customFormat="1" ht="30" customHeight="1">
      <c r="A271" s="650"/>
      <c r="B271" s="650"/>
      <c r="C271" s="647"/>
      <c r="D271" s="1176"/>
      <c r="E271" s="648" t="s">
        <v>197</v>
      </c>
      <c r="F271" s="648" t="s">
        <v>197</v>
      </c>
      <c r="G271" s="516"/>
      <c r="H271" s="516"/>
      <c r="I271" s="517" t="s">
        <v>197</v>
      </c>
      <c r="J271" s="492" t="s">
        <v>197</v>
      </c>
      <c r="K271" s="516"/>
      <c r="L271" s="516"/>
      <c r="M271" s="516"/>
      <c r="N271" s="516"/>
      <c r="O271" s="516"/>
      <c r="P271" s="518"/>
      <c r="Q271" s="649"/>
      <c r="R271" s="649"/>
      <c r="S271" s="649"/>
      <c r="T271" s="1163"/>
      <c r="U271" s="1163"/>
      <c r="V271" s="1163"/>
    </row>
    <row r="272" spans="1:22" s="1147" customFormat="1" ht="30" customHeight="1">
      <c r="A272" s="650"/>
      <c r="B272" s="650"/>
      <c r="C272" s="647"/>
      <c r="D272" s="1176"/>
      <c r="E272" s="648" t="s">
        <v>197</v>
      </c>
      <c r="F272" s="648" t="s">
        <v>197</v>
      </c>
      <c r="G272" s="516"/>
      <c r="H272" s="516"/>
      <c r="I272" s="517" t="s">
        <v>197</v>
      </c>
      <c r="J272" s="492" t="s">
        <v>197</v>
      </c>
      <c r="K272" s="516"/>
      <c r="L272" s="516"/>
      <c r="M272" s="516"/>
      <c r="N272" s="516"/>
      <c r="O272" s="516"/>
      <c r="P272" s="518"/>
      <c r="Q272" s="649"/>
      <c r="R272" s="649"/>
      <c r="S272" s="649"/>
      <c r="T272" s="1163"/>
      <c r="U272" s="1163"/>
      <c r="V272" s="1163"/>
    </row>
    <row r="273" spans="1:22" s="1147" customFormat="1" ht="30" customHeight="1">
      <c r="A273" s="650"/>
      <c r="B273" s="650"/>
      <c r="C273" s="647"/>
      <c r="D273" s="1176"/>
      <c r="E273" s="648" t="s">
        <v>197</v>
      </c>
      <c r="F273" s="648" t="s">
        <v>197</v>
      </c>
      <c r="G273" s="516"/>
      <c r="H273" s="516"/>
      <c r="I273" s="517" t="s">
        <v>197</v>
      </c>
      <c r="J273" s="492" t="s">
        <v>197</v>
      </c>
      <c r="K273" s="516"/>
      <c r="L273" s="516"/>
      <c r="M273" s="516"/>
      <c r="N273" s="516"/>
      <c r="O273" s="516"/>
      <c r="P273" s="518"/>
      <c r="Q273" s="649"/>
      <c r="R273" s="649"/>
      <c r="S273" s="649"/>
      <c r="T273" s="1163"/>
      <c r="U273" s="1163"/>
      <c r="V273" s="1163"/>
    </row>
    <row r="274" spans="1:22" s="1147" customFormat="1" ht="30" customHeight="1">
      <c r="A274" s="650"/>
      <c r="B274" s="650"/>
      <c r="C274" s="647"/>
      <c r="D274" s="1176"/>
      <c r="E274" s="648" t="s">
        <v>197</v>
      </c>
      <c r="F274" s="648" t="s">
        <v>197</v>
      </c>
      <c r="G274" s="516"/>
      <c r="H274" s="516"/>
      <c r="I274" s="517" t="s">
        <v>197</v>
      </c>
      <c r="J274" s="492" t="s">
        <v>197</v>
      </c>
      <c r="K274" s="516"/>
      <c r="L274" s="516"/>
      <c r="M274" s="516"/>
      <c r="N274" s="516"/>
      <c r="O274" s="516"/>
      <c r="P274" s="518"/>
      <c r="Q274" s="649"/>
      <c r="R274" s="649"/>
      <c r="S274" s="649"/>
      <c r="T274" s="1163"/>
      <c r="U274" s="1163"/>
      <c r="V274" s="1163"/>
    </row>
    <row r="275" spans="1:22" s="1147" customFormat="1" ht="30" customHeight="1">
      <c r="A275" s="650"/>
      <c r="B275" s="650"/>
      <c r="C275" s="647"/>
      <c r="D275" s="1176"/>
      <c r="E275" s="648" t="s">
        <v>197</v>
      </c>
      <c r="F275" s="648" t="s">
        <v>197</v>
      </c>
      <c r="G275" s="516"/>
      <c r="H275" s="516"/>
      <c r="I275" s="517" t="s">
        <v>197</v>
      </c>
      <c r="J275" s="492" t="s">
        <v>197</v>
      </c>
      <c r="K275" s="516"/>
      <c r="L275" s="516"/>
      <c r="M275" s="516"/>
      <c r="N275" s="516"/>
      <c r="O275" s="516"/>
      <c r="P275" s="518"/>
      <c r="Q275" s="649"/>
      <c r="R275" s="649"/>
      <c r="S275" s="649"/>
      <c r="T275" s="1163"/>
      <c r="U275" s="1163"/>
      <c r="V275" s="1163"/>
    </row>
    <row r="276" spans="1:22" s="1147" customFormat="1" ht="30" customHeight="1">
      <c r="A276" s="650"/>
      <c r="B276" s="650"/>
      <c r="C276" s="647"/>
      <c r="D276" s="1176"/>
      <c r="E276" s="648" t="s">
        <v>197</v>
      </c>
      <c r="F276" s="648" t="s">
        <v>197</v>
      </c>
      <c r="G276" s="516"/>
      <c r="H276" s="516"/>
      <c r="I276" s="517" t="s">
        <v>197</v>
      </c>
      <c r="J276" s="492" t="s">
        <v>197</v>
      </c>
      <c r="K276" s="516"/>
      <c r="L276" s="516"/>
      <c r="M276" s="516"/>
      <c r="N276" s="516"/>
      <c r="O276" s="516"/>
      <c r="P276" s="518"/>
      <c r="Q276" s="649"/>
      <c r="R276" s="649"/>
      <c r="S276" s="649"/>
      <c r="T276" s="1163"/>
      <c r="U276" s="1163"/>
      <c r="V276" s="1163"/>
    </row>
    <row r="277" spans="1:22" s="1147" customFormat="1" ht="30" customHeight="1">
      <c r="A277" s="650"/>
      <c r="B277" s="650"/>
      <c r="C277" s="647"/>
      <c r="D277" s="1176"/>
      <c r="E277" s="648" t="s">
        <v>197</v>
      </c>
      <c r="F277" s="648" t="s">
        <v>197</v>
      </c>
      <c r="G277" s="516"/>
      <c r="H277" s="516"/>
      <c r="I277" s="517" t="s">
        <v>197</v>
      </c>
      <c r="J277" s="492" t="s">
        <v>197</v>
      </c>
      <c r="K277" s="516"/>
      <c r="L277" s="516"/>
      <c r="M277" s="516"/>
      <c r="N277" s="516"/>
      <c r="O277" s="516"/>
      <c r="P277" s="518"/>
      <c r="Q277" s="649"/>
      <c r="R277" s="649"/>
      <c r="S277" s="649"/>
      <c r="T277" s="1163"/>
      <c r="U277" s="1163"/>
      <c r="V277" s="1163"/>
    </row>
    <row r="278" spans="1:22" s="1147" customFormat="1" ht="30" customHeight="1">
      <c r="A278" s="650"/>
      <c r="B278" s="650"/>
      <c r="C278" s="647"/>
      <c r="D278" s="1176"/>
      <c r="E278" s="648" t="s">
        <v>197</v>
      </c>
      <c r="F278" s="648" t="s">
        <v>197</v>
      </c>
      <c r="G278" s="516"/>
      <c r="H278" s="516"/>
      <c r="I278" s="517" t="s">
        <v>197</v>
      </c>
      <c r="J278" s="492" t="s">
        <v>197</v>
      </c>
      <c r="K278" s="516"/>
      <c r="L278" s="516"/>
      <c r="M278" s="516"/>
      <c r="N278" s="516"/>
      <c r="O278" s="516"/>
      <c r="P278" s="518"/>
      <c r="Q278" s="649"/>
      <c r="R278" s="649"/>
      <c r="S278" s="649"/>
      <c r="T278" s="1163"/>
      <c r="U278" s="1163"/>
      <c r="V278" s="1163"/>
    </row>
    <row r="279" spans="1:22" s="1147" customFormat="1" ht="30" customHeight="1">
      <c r="A279" s="650"/>
      <c r="B279" s="650"/>
      <c r="C279" s="647"/>
      <c r="D279" s="1176"/>
      <c r="E279" s="648" t="s">
        <v>197</v>
      </c>
      <c r="F279" s="648" t="s">
        <v>197</v>
      </c>
      <c r="G279" s="516"/>
      <c r="H279" s="516"/>
      <c r="I279" s="517" t="s">
        <v>197</v>
      </c>
      <c r="J279" s="492" t="s">
        <v>197</v>
      </c>
      <c r="K279" s="516"/>
      <c r="L279" s="516"/>
      <c r="M279" s="516"/>
      <c r="N279" s="516"/>
      <c r="O279" s="516"/>
      <c r="P279" s="518"/>
      <c r="Q279" s="649"/>
      <c r="R279" s="649"/>
      <c r="S279" s="649"/>
      <c r="T279" s="1163"/>
      <c r="U279" s="1163"/>
      <c r="V279" s="1163"/>
    </row>
    <row r="280" spans="1:22" s="1147" customFormat="1" ht="30" customHeight="1">
      <c r="A280" s="650"/>
      <c r="B280" s="650"/>
      <c r="C280" s="647"/>
      <c r="D280" s="1176"/>
      <c r="E280" s="648" t="s">
        <v>197</v>
      </c>
      <c r="F280" s="648" t="s">
        <v>197</v>
      </c>
      <c r="G280" s="516"/>
      <c r="H280" s="516"/>
      <c r="I280" s="517" t="s">
        <v>197</v>
      </c>
      <c r="J280" s="492" t="s">
        <v>197</v>
      </c>
      <c r="K280" s="516"/>
      <c r="L280" s="516"/>
      <c r="M280" s="516"/>
      <c r="N280" s="516"/>
      <c r="O280" s="516"/>
      <c r="P280" s="518"/>
      <c r="Q280" s="649"/>
      <c r="R280" s="649"/>
      <c r="S280" s="649"/>
      <c r="T280" s="1163"/>
      <c r="U280" s="1163"/>
      <c r="V280" s="1163"/>
    </row>
    <row r="281" spans="1:22" s="1147" customFormat="1" ht="30" customHeight="1">
      <c r="A281" s="650"/>
      <c r="B281" s="650"/>
      <c r="C281" s="647"/>
      <c r="D281" s="1176"/>
      <c r="E281" s="648" t="s">
        <v>197</v>
      </c>
      <c r="F281" s="648" t="s">
        <v>197</v>
      </c>
      <c r="G281" s="516"/>
      <c r="H281" s="516"/>
      <c r="I281" s="517" t="s">
        <v>197</v>
      </c>
      <c r="J281" s="492" t="s">
        <v>197</v>
      </c>
      <c r="K281" s="516"/>
      <c r="L281" s="516"/>
      <c r="M281" s="516"/>
      <c r="N281" s="516"/>
      <c r="O281" s="516"/>
      <c r="P281" s="518"/>
      <c r="Q281" s="649"/>
      <c r="R281" s="649"/>
      <c r="S281" s="649"/>
      <c r="T281" s="1163"/>
      <c r="U281" s="1163"/>
      <c r="V281" s="1163"/>
    </row>
    <row r="282" spans="1:22" s="1147" customFormat="1" ht="30" customHeight="1">
      <c r="A282" s="650"/>
      <c r="B282" s="650"/>
      <c r="C282" s="647"/>
      <c r="D282" s="1176"/>
      <c r="E282" s="648" t="s">
        <v>197</v>
      </c>
      <c r="F282" s="648" t="s">
        <v>197</v>
      </c>
      <c r="G282" s="516"/>
      <c r="H282" s="516"/>
      <c r="I282" s="517" t="s">
        <v>197</v>
      </c>
      <c r="J282" s="492" t="s">
        <v>197</v>
      </c>
      <c r="K282" s="516"/>
      <c r="L282" s="516"/>
      <c r="M282" s="516"/>
      <c r="N282" s="516"/>
      <c r="O282" s="516"/>
      <c r="P282" s="518"/>
      <c r="Q282" s="649"/>
      <c r="R282" s="649"/>
      <c r="S282" s="649"/>
      <c r="T282" s="1163"/>
      <c r="U282" s="1163"/>
      <c r="V282" s="1163"/>
    </row>
    <row r="283" spans="1:22" s="1147" customFormat="1" ht="30" customHeight="1">
      <c r="A283" s="650"/>
      <c r="B283" s="650"/>
      <c r="C283" s="647"/>
      <c r="D283" s="1176"/>
      <c r="E283" s="648" t="s">
        <v>197</v>
      </c>
      <c r="F283" s="648" t="s">
        <v>197</v>
      </c>
      <c r="G283" s="516"/>
      <c r="H283" s="516"/>
      <c r="I283" s="517" t="s">
        <v>197</v>
      </c>
      <c r="J283" s="492" t="s">
        <v>197</v>
      </c>
      <c r="K283" s="516"/>
      <c r="L283" s="516"/>
      <c r="M283" s="516"/>
      <c r="N283" s="516"/>
      <c r="O283" s="516"/>
      <c r="P283" s="518"/>
      <c r="Q283" s="649"/>
      <c r="R283" s="649"/>
      <c r="S283" s="649"/>
      <c r="T283" s="1163"/>
      <c r="U283" s="1163"/>
      <c r="V283" s="1163"/>
    </row>
    <row r="284" spans="1:22" s="1147" customFormat="1" ht="30" customHeight="1">
      <c r="A284" s="650"/>
      <c r="B284" s="650"/>
      <c r="C284" s="647"/>
      <c r="D284" s="1176"/>
      <c r="E284" s="648" t="s">
        <v>197</v>
      </c>
      <c r="F284" s="648" t="s">
        <v>197</v>
      </c>
      <c r="G284" s="516"/>
      <c r="H284" s="516"/>
      <c r="I284" s="517" t="s">
        <v>197</v>
      </c>
      <c r="J284" s="492" t="s">
        <v>197</v>
      </c>
      <c r="K284" s="516"/>
      <c r="L284" s="516"/>
      <c r="M284" s="516"/>
      <c r="N284" s="516"/>
      <c r="O284" s="516"/>
      <c r="P284" s="518"/>
      <c r="Q284" s="649"/>
      <c r="R284" s="649"/>
      <c r="S284" s="649"/>
      <c r="T284" s="1163"/>
      <c r="U284" s="1163"/>
      <c r="V284" s="1163"/>
    </row>
    <row r="285" spans="1:22" s="1147" customFormat="1" ht="30" customHeight="1">
      <c r="A285" s="650"/>
      <c r="B285" s="650"/>
      <c r="C285" s="647"/>
      <c r="D285" s="1176"/>
      <c r="E285" s="648" t="s">
        <v>197</v>
      </c>
      <c r="F285" s="648" t="s">
        <v>197</v>
      </c>
      <c r="G285" s="516"/>
      <c r="H285" s="516"/>
      <c r="I285" s="517" t="s">
        <v>197</v>
      </c>
      <c r="J285" s="492" t="s">
        <v>197</v>
      </c>
      <c r="K285" s="516"/>
      <c r="L285" s="516"/>
      <c r="M285" s="516"/>
      <c r="N285" s="516"/>
      <c r="O285" s="516"/>
      <c r="P285" s="518"/>
      <c r="Q285" s="649"/>
      <c r="R285" s="649"/>
      <c r="S285" s="649"/>
      <c r="T285" s="1163"/>
      <c r="U285" s="1163"/>
      <c r="V285" s="1163"/>
    </row>
    <row r="286" spans="1:22" s="1147" customFormat="1" ht="30" customHeight="1">
      <c r="A286" s="650"/>
      <c r="B286" s="650"/>
      <c r="C286" s="647"/>
      <c r="D286" s="1176"/>
      <c r="E286" s="648" t="s">
        <v>197</v>
      </c>
      <c r="F286" s="648" t="s">
        <v>197</v>
      </c>
      <c r="G286" s="516"/>
      <c r="H286" s="516"/>
      <c r="I286" s="517" t="s">
        <v>197</v>
      </c>
      <c r="J286" s="492" t="s">
        <v>197</v>
      </c>
      <c r="K286" s="516"/>
      <c r="L286" s="516"/>
      <c r="M286" s="516"/>
      <c r="N286" s="516"/>
      <c r="O286" s="516"/>
      <c r="P286" s="518"/>
      <c r="Q286" s="649"/>
      <c r="R286" s="649"/>
      <c r="S286" s="649"/>
      <c r="T286" s="1163"/>
      <c r="U286" s="1163"/>
      <c r="V286" s="1163"/>
    </row>
    <row r="287" spans="1:22" s="1147" customFormat="1" ht="30" customHeight="1">
      <c r="A287" s="650"/>
      <c r="B287" s="650"/>
      <c r="C287" s="647"/>
      <c r="D287" s="1176"/>
      <c r="E287" s="648" t="s">
        <v>197</v>
      </c>
      <c r="F287" s="648" t="s">
        <v>197</v>
      </c>
      <c r="G287" s="516"/>
      <c r="H287" s="516"/>
      <c r="I287" s="517" t="s">
        <v>197</v>
      </c>
      <c r="J287" s="492" t="s">
        <v>197</v>
      </c>
      <c r="K287" s="516"/>
      <c r="L287" s="516"/>
      <c r="M287" s="516"/>
      <c r="N287" s="516"/>
      <c r="O287" s="516"/>
      <c r="P287" s="518"/>
      <c r="Q287" s="649"/>
      <c r="R287" s="649"/>
      <c r="S287" s="649"/>
      <c r="T287" s="1163"/>
      <c r="U287" s="1163"/>
      <c r="V287" s="1163"/>
    </row>
    <row r="288" spans="1:22" s="1147" customFormat="1" ht="30" customHeight="1">
      <c r="A288" s="650"/>
      <c r="B288" s="650"/>
      <c r="C288" s="647"/>
      <c r="D288" s="1176"/>
      <c r="E288" s="648" t="s">
        <v>197</v>
      </c>
      <c r="F288" s="648" t="s">
        <v>197</v>
      </c>
      <c r="G288" s="516"/>
      <c r="H288" s="516"/>
      <c r="I288" s="517" t="s">
        <v>197</v>
      </c>
      <c r="J288" s="492" t="s">
        <v>197</v>
      </c>
      <c r="K288" s="516"/>
      <c r="L288" s="516"/>
      <c r="M288" s="516"/>
      <c r="N288" s="516"/>
      <c r="O288" s="516"/>
      <c r="P288" s="518"/>
      <c r="Q288" s="649"/>
      <c r="R288" s="649"/>
      <c r="S288" s="649"/>
      <c r="T288" s="1163"/>
      <c r="U288" s="1163"/>
      <c r="V288" s="1163"/>
    </row>
    <row r="289" spans="1:22" s="1147" customFormat="1" ht="30" customHeight="1">
      <c r="A289" s="650"/>
      <c r="B289" s="650"/>
      <c r="C289" s="647"/>
      <c r="D289" s="1176"/>
      <c r="E289" s="648" t="s">
        <v>197</v>
      </c>
      <c r="F289" s="648" t="s">
        <v>197</v>
      </c>
      <c r="G289" s="516"/>
      <c r="H289" s="516"/>
      <c r="I289" s="517" t="s">
        <v>197</v>
      </c>
      <c r="J289" s="492" t="s">
        <v>197</v>
      </c>
      <c r="K289" s="516"/>
      <c r="L289" s="516"/>
      <c r="M289" s="516"/>
      <c r="N289" s="516"/>
      <c r="O289" s="516"/>
      <c r="P289" s="518"/>
      <c r="Q289" s="649"/>
      <c r="R289" s="649"/>
      <c r="S289" s="649"/>
      <c r="T289" s="1163"/>
      <c r="U289" s="1163"/>
      <c r="V289" s="1163"/>
    </row>
    <row r="290" spans="1:22" s="1147" customFormat="1" ht="30" customHeight="1">
      <c r="A290" s="650"/>
      <c r="B290" s="650"/>
      <c r="C290" s="647"/>
      <c r="D290" s="1176"/>
      <c r="E290" s="648" t="s">
        <v>197</v>
      </c>
      <c r="F290" s="648" t="s">
        <v>197</v>
      </c>
      <c r="G290" s="516"/>
      <c r="H290" s="516"/>
      <c r="I290" s="517" t="s">
        <v>197</v>
      </c>
      <c r="J290" s="492" t="s">
        <v>197</v>
      </c>
      <c r="K290" s="516"/>
      <c r="L290" s="516"/>
      <c r="M290" s="516"/>
      <c r="N290" s="516"/>
      <c r="O290" s="516"/>
      <c r="P290" s="518"/>
      <c r="Q290" s="649"/>
      <c r="R290" s="649"/>
      <c r="S290" s="649"/>
      <c r="T290" s="1163"/>
      <c r="U290" s="1163"/>
      <c r="V290" s="1163"/>
    </row>
    <row r="291" spans="1:22" s="1147" customFormat="1" ht="30" customHeight="1">
      <c r="A291" s="650"/>
      <c r="B291" s="650"/>
      <c r="C291" s="647"/>
      <c r="D291" s="1176"/>
      <c r="E291" s="648" t="s">
        <v>197</v>
      </c>
      <c r="F291" s="648" t="s">
        <v>197</v>
      </c>
      <c r="G291" s="516"/>
      <c r="H291" s="516"/>
      <c r="I291" s="517" t="s">
        <v>197</v>
      </c>
      <c r="J291" s="492" t="s">
        <v>197</v>
      </c>
      <c r="K291" s="516"/>
      <c r="L291" s="516"/>
      <c r="M291" s="516"/>
      <c r="N291" s="516"/>
      <c r="O291" s="516"/>
      <c r="P291" s="518"/>
      <c r="Q291" s="649"/>
      <c r="R291" s="649"/>
      <c r="S291" s="649"/>
      <c r="T291" s="1163"/>
      <c r="U291" s="1163"/>
      <c r="V291" s="1163"/>
    </row>
    <row r="292" spans="1:22" s="1147" customFormat="1" ht="30" customHeight="1">
      <c r="A292" s="650"/>
      <c r="B292" s="650"/>
      <c r="C292" s="647"/>
      <c r="D292" s="1176"/>
      <c r="E292" s="648" t="s">
        <v>197</v>
      </c>
      <c r="F292" s="648" t="s">
        <v>197</v>
      </c>
      <c r="G292" s="516"/>
      <c r="H292" s="516"/>
      <c r="I292" s="517" t="s">
        <v>197</v>
      </c>
      <c r="J292" s="492" t="s">
        <v>197</v>
      </c>
      <c r="K292" s="516"/>
      <c r="L292" s="516"/>
      <c r="M292" s="516"/>
      <c r="N292" s="516"/>
      <c r="O292" s="516"/>
      <c r="P292" s="518"/>
      <c r="Q292" s="649"/>
      <c r="R292" s="649"/>
      <c r="S292" s="649"/>
      <c r="T292" s="1163"/>
      <c r="U292" s="1163"/>
      <c r="V292" s="1163"/>
    </row>
    <row r="293" spans="1:22" s="1147" customFormat="1" ht="30" customHeight="1">
      <c r="A293" s="650"/>
      <c r="B293" s="650"/>
      <c r="C293" s="647"/>
      <c r="D293" s="1176"/>
      <c r="E293" s="648" t="s">
        <v>197</v>
      </c>
      <c r="F293" s="648" t="s">
        <v>197</v>
      </c>
      <c r="G293" s="516"/>
      <c r="H293" s="516"/>
      <c r="I293" s="517" t="s">
        <v>197</v>
      </c>
      <c r="J293" s="492" t="s">
        <v>197</v>
      </c>
      <c r="K293" s="516"/>
      <c r="L293" s="516"/>
      <c r="M293" s="516"/>
      <c r="N293" s="516"/>
      <c r="O293" s="516"/>
      <c r="P293" s="518"/>
      <c r="Q293" s="649"/>
      <c r="R293" s="649"/>
      <c r="S293" s="649"/>
      <c r="T293" s="1163"/>
      <c r="U293" s="1163"/>
      <c r="V293" s="1163"/>
    </row>
    <row r="294" spans="1:22" s="1147" customFormat="1" ht="30" customHeight="1">
      <c r="A294" s="650"/>
      <c r="B294" s="650"/>
      <c r="C294" s="647"/>
      <c r="D294" s="1176"/>
      <c r="E294" s="648" t="s">
        <v>197</v>
      </c>
      <c r="F294" s="648" t="s">
        <v>197</v>
      </c>
      <c r="G294" s="516"/>
      <c r="H294" s="516"/>
      <c r="I294" s="517" t="s">
        <v>197</v>
      </c>
      <c r="J294" s="492" t="s">
        <v>197</v>
      </c>
      <c r="K294" s="516"/>
      <c r="L294" s="516"/>
      <c r="M294" s="516"/>
      <c r="N294" s="516"/>
      <c r="O294" s="516"/>
      <c r="P294" s="518"/>
      <c r="Q294" s="649"/>
      <c r="R294" s="649"/>
      <c r="S294" s="649"/>
      <c r="T294" s="1163"/>
      <c r="U294" s="1163"/>
      <c r="V294" s="1163"/>
    </row>
    <row r="295" spans="1:22" s="1147" customFormat="1" ht="30" customHeight="1">
      <c r="A295" s="650"/>
      <c r="B295" s="650"/>
      <c r="C295" s="647"/>
      <c r="D295" s="1176"/>
      <c r="E295" s="648" t="s">
        <v>197</v>
      </c>
      <c r="F295" s="648" t="s">
        <v>197</v>
      </c>
      <c r="G295" s="516"/>
      <c r="H295" s="516"/>
      <c r="I295" s="517" t="s">
        <v>197</v>
      </c>
      <c r="J295" s="492" t="s">
        <v>197</v>
      </c>
      <c r="K295" s="516"/>
      <c r="L295" s="516"/>
      <c r="M295" s="516"/>
      <c r="N295" s="516"/>
      <c r="O295" s="516"/>
      <c r="P295" s="518"/>
      <c r="Q295" s="649"/>
      <c r="R295" s="649"/>
      <c r="S295" s="649"/>
      <c r="T295" s="1163"/>
      <c r="U295" s="1163"/>
      <c r="V295" s="1163"/>
    </row>
    <row r="296" spans="1:22" s="1147" customFormat="1" ht="30" customHeight="1">
      <c r="A296" s="650"/>
      <c r="B296" s="650"/>
      <c r="C296" s="647"/>
      <c r="D296" s="1176"/>
      <c r="E296" s="648" t="s">
        <v>197</v>
      </c>
      <c r="F296" s="648" t="s">
        <v>197</v>
      </c>
      <c r="G296" s="516"/>
      <c r="H296" s="516"/>
      <c r="I296" s="517" t="s">
        <v>197</v>
      </c>
      <c r="J296" s="492" t="s">
        <v>197</v>
      </c>
      <c r="K296" s="516"/>
      <c r="L296" s="516"/>
      <c r="M296" s="516"/>
      <c r="N296" s="516"/>
      <c r="O296" s="516"/>
      <c r="P296" s="518"/>
      <c r="Q296" s="649"/>
      <c r="R296" s="649"/>
      <c r="S296" s="649"/>
      <c r="T296" s="1163"/>
      <c r="U296" s="1163"/>
      <c r="V296" s="1163"/>
    </row>
    <row r="297" spans="1:22" s="1147" customFormat="1" ht="30" customHeight="1">
      <c r="A297" s="650"/>
      <c r="B297" s="650"/>
      <c r="C297" s="647"/>
      <c r="D297" s="1176"/>
      <c r="E297" s="648" t="s">
        <v>197</v>
      </c>
      <c r="F297" s="648" t="s">
        <v>197</v>
      </c>
      <c r="G297" s="516"/>
      <c r="H297" s="516"/>
      <c r="I297" s="517" t="s">
        <v>197</v>
      </c>
      <c r="J297" s="492" t="s">
        <v>197</v>
      </c>
      <c r="K297" s="516"/>
      <c r="L297" s="516"/>
      <c r="M297" s="516"/>
      <c r="N297" s="516"/>
      <c r="O297" s="516"/>
      <c r="P297" s="518"/>
      <c r="Q297" s="649"/>
      <c r="R297" s="649"/>
      <c r="S297" s="649"/>
      <c r="T297" s="1163"/>
      <c r="U297" s="1163"/>
      <c r="V297" s="1163"/>
    </row>
    <row r="298" spans="1:22" s="1147" customFormat="1" ht="30" customHeight="1">
      <c r="A298" s="650"/>
      <c r="B298" s="650"/>
      <c r="C298" s="647"/>
      <c r="D298" s="1176"/>
      <c r="E298" s="648" t="s">
        <v>197</v>
      </c>
      <c r="F298" s="648" t="s">
        <v>197</v>
      </c>
      <c r="G298" s="516"/>
      <c r="H298" s="516"/>
      <c r="I298" s="517" t="s">
        <v>197</v>
      </c>
      <c r="J298" s="492" t="s">
        <v>197</v>
      </c>
      <c r="K298" s="516"/>
      <c r="L298" s="516"/>
      <c r="M298" s="516"/>
      <c r="N298" s="516"/>
      <c r="O298" s="516"/>
      <c r="P298" s="518"/>
      <c r="Q298" s="649"/>
      <c r="R298" s="649"/>
      <c r="S298" s="649"/>
      <c r="T298" s="1163"/>
      <c r="U298" s="1163"/>
      <c r="V298" s="1163"/>
    </row>
    <row r="299" spans="1:22" s="1147" customFormat="1" ht="30" customHeight="1">
      <c r="A299" s="650"/>
      <c r="B299" s="650"/>
      <c r="C299" s="647"/>
      <c r="D299" s="1176"/>
      <c r="E299" s="648" t="s">
        <v>197</v>
      </c>
      <c r="F299" s="648" t="s">
        <v>197</v>
      </c>
      <c r="G299" s="516"/>
      <c r="H299" s="516"/>
      <c r="I299" s="517" t="s">
        <v>197</v>
      </c>
      <c r="J299" s="492" t="s">
        <v>197</v>
      </c>
      <c r="K299" s="516"/>
      <c r="L299" s="516"/>
      <c r="M299" s="516"/>
      <c r="N299" s="516"/>
      <c r="O299" s="516"/>
      <c r="P299" s="518"/>
      <c r="Q299" s="649"/>
      <c r="R299" s="649"/>
      <c r="S299" s="649"/>
      <c r="T299" s="1163"/>
      <c r="U299" s="1163"/>
      <c r="V299" s="1163"/>
    </row>
    <row r="300" spans="1:22" s="1147" customFormat="1" ht="30" customHeight="1">
      <c r="A300" s="650"/>
      <c r="B300" s="650"/>
      <c r="C300" s="647"/>
      <c r="D300" s="1176"/>
      <c r="E300" s="648" t="s">
        <v>197</v>
      </c>
      <c r="F300" s="648" t="s">
        <v>197</v>
      </c>
      <c r="G300" s="516"/>
      <c r="H300" s="516"/>
      <c r="I300" s="517" t="s">
        <v>197</v>
      </c>
      <c r="J300" s="492" t="s">
        <v>197</v>
      </c>
      <c r="K300" s="516"/>
      <c r="L300" s="516"/>
      <c r="M300" s="516"/>
      <c r="N300" s="516"/>
      <c r="O300" s="516"/>
      <c r="P300" s="518"/>
      <c r="Q300" s="649"/>
      <c r="R300" s="649"/>
      <c r="S300" s="649"/>
      <c r="T300" s="1163"/>
      <c r="U300" s="1163"/>
      <c r="V300" s="1163"/>
    </row>
    <row r="301" spans="1:22" s="1147" customFormat="1" ht="30" customHeight="1">
      <c r="A301" s="650"/>
      <c r="B301" s="650"/>
      <c r="C301" s="647"/>
      <c r="D301" s="1176"/>
      <c r="E301" s="648" t="s">
        <v>197</v>
      </c>
      <c r="F301" s="648" t="s">
        <v>197</v>
      </c>
      <c r="G301" s="516"/>
      <c r="H301" s="516"/>
      <c r="I301" s="517" t="s">
        <v>197</v>
      </c>
      <c r="J301" s="492" t="s">
        <v>197</v>
      </c>
      <c r="K301" s="516"/>
      <c r="L301" s="516"/>
      <c r="M301" s="516"/>
      <c r="N301" s="516"/>
      <c r="O301" s="516"/>
      <c r="P301" s="518"/>
      <c r="Q301" s="649"/>
      <c r="R301" s="649"/>
      <c r="S301" s="649"/>
      <c r="T301" s="1163"/>
      <c r="U301" s="1163"/>
      <c r="V301" s="1163"/>
    </row>
    <row r="302" spans="1:22" s="1147" customFormat="1" ht="30" customHeight="1">
      <c r="A302" s="650"/>
      <c r="B302" s="650"/>
      <c r="C302" s="647"/>
      <c r="D302" s="1176"/>
      <c r="E302" s="648" t="s">
        <v>197</v>
      </c>
      <c r="F302" s="648" t="s">
        <v>197</v>
      </c>
      <c r="G302" s="516"/>
      <c r="H302" s="516"/>
      <c r="I302" s="517" t="s">
        <v>197</v>
      </c>
      <c r="J302" s="492" t="s">
        <v>197</v>
      </c>
      <c r="K302" s="516"/>
      <c r="L302" s="516"/>
      <c r="M302" s="516"/>
      <c r="N302" s="516"/>
      <c r="O302" s="516"/>
      <c r="P302" s="518"/>
      <c r="Q302" s="649"/>
      <c r="R302" s="649"/>
      <c r="S302" s="649"/>
      <c r="T302" s="1163"/>
      <c r="U302" s="1163"/>
      <c r="V302" s="1163"/>
    </row>
    <row r="303" spans="1:22" s="1147" customFormat="1" ht="30" customHeight="1">
      <c r="A303" s="650"/>
      <c r="B303" s="650"/>
      <c r="C303" s="647"/>
      <c r="D303" s="1176"/>
      <c r="E303" s="648" t="s">
        <v>197</v>
      </c>
      <c r="F303" s="648" t="s">
        <v>197</v>
      </c>
      <c r="G303" s="516"/>
      <c r="H303" s="516"/>
      <c r="I303" s="517" t="s">
        <v>197</v>
      </c>
      <c r="J303" s="492" t="s">
        <v>197</v>
      </c>
      <c r="K303" s="516"/>
      <c r="L303" s="516"/>
      <c r="M303" s="516"/>
      <c r="N303" s="516"/>
      <c r="O303" s="516"/>
      <c r="P303" s="518"/>
      <c r="Q303" s="649"/>
      <c r="R303" s="649"/>
      <c r="S303" s="649"/>
      <c r="T303" s="1163"/>
      <c r="U303" s="1163"/>
      <c r="V303" s="1163"/>
    </row>
    <row r="304" spans="1:22" s="1147" customFormat="1" ht="30" customHeight="1">
      <c r="A304" s="650"/>
      <c r="B304" s="650"/>
      <c r="C304" s="647"/>
      <c r="D304" s="1176"/>
      <c r="E304" s="648" t="s">
        <v>197</v>
      </c>
      <c r="F304" s="648" t="s">
        <v>197</v>
      </c>
      <c r="G304" s="516"/>
      <c r="H304" s="516"/>
      <c r="I304" s="517" t="s">
        <v>197</v>
      </c>
      <c r="J304" s="492" t="s">
        <v>197</v>
      </c>
      <c r="K304" s="516"/>
      <c r="L304" s="516"/>
      <c r="M304" s="516"/>
      <c r="N304" s="516"/>
      <c r="O304" s="516"/>
      <c r="P304" s="518"/>
      <c r="Q304" s="649"/>
      <c r="R304" s="649"/>
      <c r="S304" s="649"/>
      <c r="T304" s="1163"/>
      <c r="U304" s="1163"/>
      <c r="V304" s="1163"/>
    </row>
    <row r="305" spans="1:22" s="1147" customFormat="1" ht="30" customHeight="1">
      <c r="A305" s="650"/>
      <c r="B305" s="650"/>
      <c r="C305" s="647"/>
      <c r="D305" s="1176"/>
      <c r="E305" s="648" t="s">
        <v>197</v>
      </c>
      <c r="F305" s="648" t="s">
        <v>197</v>
      </c>
      <c r="G305" s="516"/>
      <c r="H305" s="516"/>
      <c r="I305" s="517" t="s">
        <v>197</v>
      </c>
      <c r="J305" s="492" t="s">
        <v>197</v>
      </c>
      <c r="K305" s="516"/>
      <c r="L305" s="516"/>
      <c r="M305" s="516"/>
      <c r="N305" s="516"/>
      <c r="O305" s="516"/>
      <c r="P305" s="518"/>
      <c r="Q305" s="649"/>
      <c r="R305" s="649"/>
      <c r="S305" s="649"/>
      <c r="T305" s="1163"/>
      <c r="U305" s="1163"/>
      <c r="V305" s="1163"/>
    </row>
    <row r="306" spans="1:22" s="1147" customFormat="1" ht="30" customHeight="1">
      <c r="A306" s="650"/>
      <c r="B306" s="650"/>
      <c r="C306" s="647"/>
      <c r="D306" s="1176"/>
      <c r="E306" s="648" t="s">
        <v>197</v>
      </c>
      <c r="F306" s="648" t="s">
        <v>197</v>
      </c>
      <c r="G306" s="516"/>
      <c r="H306" s="516"/>
      <c r="I306" s="517" t="s">
        <v>197</v>
      </c>
      <c r="J306" s="492" t="s">
        <v>197</v>
      </c>
      <c r="K306" s="516"/>
      <c r="L306" s="516"/>
      <c r="M306" s="516"/>
      <c r="N306" s="516"/>
      <c r="O306" s="516"/>
      <c r="P306" s="518"/>
      <c r="Q306" s="649"/>
      <c r="R306" s="649"/>
      <c r="S306" s="649"/>
      <c r="T306" s="1163"/>
      <c r="U306" s="1163"/>
      <c r="V306" s="1163"/>
    </row>
    <row r="307" spans="1:22" s="1147" customFormat="1" ht="30" customHeight="1">
      <c r="A307" s="650"/>
      <c r="B307" s="650"/>
      <c r="C307" s="647"/>
      <c r="D307" s="1176"/>
      <c r="E307" s="648" t="s">
        <v>197</v>
      </c>
      <c r="F307" s="648" t="s">
        <v>197</v>
      </c>
      <c r="G307" s="516"/>
      <c r="H307" s="516"/>
      <c r="I307" s="517" t="s">
        <v>197</v>
      </c>
      <c r="J307" s="492" t="s">
        <v>197</v>
      </c>
      <c r="K307" s="516"/>
      <c r="L307" s="516"/>
      <c r="M307" s="516"/>
      <c r="N307" s="516"/>
      <c r="O307" s="516"/>
      <c r="P307" s="518"/>
      <c r="Q307" s="649"/>
      <c r="R307" s="649"/>
      <c r="S307" s="649"/>
      <c r="T307" s="1163"/>
      <c r="U307" s="1163"/>
      <c r="V307" s="1163"/>
    </row>
    <row r="308" spans="1:22" s="1147" customFormat="1" ht="30" customHeight="1">
      <c r="A308" s="650"/>
      <c r="B308" s="650"/>
      <c r="C308" s="647"/>
      <c r="D308" s="1176"/>
      <c r="E308" s="648" t="s">
        <v>197</v>
      </c>
      <c r="F308" s="648" t="s">
        <v>197</v>
      </c>
      <c r="G308" s="516"/>
      <c r="H308" s="516"/>
      <c r="I308" s="517" t="s">
        <v>197</v>
      </c>
      <c r="J308" s="492" t="s">
        <v>197</v>
      </c>
      <c r="K308" s="516"/>
      <c r="L308" s="516"/>
      <c r="M308" s="516"/>
      <c r="N308" s="516"/>
      <c r="O308" s="516"/>
      <c r="P308" s="518"/>
      <c r="Q308" s="649"/>
      <c r="R308" s="649"/>
      <c r="S308" s="649"/>
      <c r="T308" s="1163"/>
      <c r="U308" s="1163"/>
      <c r="V308" s="1163"/>
    </row>
    <row r="309" spans="1:22" s="1147" customFormat="1" ht="30" customHeight="1">
      <c r="A309" s="650"/>
      <c r="B309" s="650"/>
      <c r="C309" s="647"/>
      <c r="D309" s="1176"/>
      <c r="E309" s="648" t="s">
        <v>197</v>
      </c>
      <c r="F309" s="648" t="s">
        <v>197</v>
      </c>
      <c r="G309" s="516"/>
      <c r="H309" s="516"/>
      <c r="I309" s="517" t="s">
        <v>197</v>
      </c>
      <c r="J309" s="492" t="s">
        <v>197</v>
      </c>
      <c r="K309" s="516"/>
      <c r="L309" s="516"/>
      <c r="M309" s="516"/>
      <c r="N309" s="516"/>
      <c r="O309" s="516"/>
      <c r="P309" s="518"/>
      <c r="Q309" s="649"/>
      <c r="R309" s="649"/>
      <c r="S309" s="649"/>
      <c r="T309" s="1163"/>
      <c r="U309" s="1163"/>
      <c r="V309" s="1163"/>
    </row>
    <row r="310" spans="1:22" s="1147" customFormat="1" ht="30" customHeight="1">
      <c r="A310" s="650"/>
      <c r="B310" s="650"/>
      <c r="C310" s="647"/>
      <c r="D310" s="1176"/>
      <c r="E310" s="648" t="s">
        <v>197</v>
      </c>
      <c r="F310" s="648" t="s">
        <v>197</v>
      </c>
      <c r="G310" s="516"/>
      <c r="H310" s="516"/>
      <c r="I310" s="517" t="s">
        <v>197</v>
      </c>
      <c r="J310" s="492" t="s">
        <v>197</v>
      </c>
      <c r="K310" s="516"/>
      <c r="L310" s="516"/>
      <c r="M310" s="516"/>
      <c r="N310" s="516"/>
      <c r="O310" s="516"/>
      <c r="P310" s="518"/>
      <c r="Q310" s="649"/>
      <c r="R310" s="649"/>
      <c r="S310" s="649"/>
      <c r="T310" s="1163"/>
      <c r="U310" s="1163"/>
      <c r="V310" s="1163"/>
    </row>
    <row r="311" spans="1:22" s="1147" customFormat="1" ht="30" customHeight="1">
      <c r="A311" s="650"/>
      <c r="B311" s="650"/>
      <c r="C311" s="647"/>
      <c r="D311" s="1176"/>
      <c r="E311" s="648" t="s">
        <v>197</v>
      </c>
      <c r="F311" s="648" t="s">
        <v>197</v>
      </c>
      <c r="G311" s="516"/>
      <c r="H311" s="516"/>
      <c r="I311" s="517" t="s">
        <v>197</v>
      </c>
      <c r="J311" s="492" t="s">
        <v>197</v>
      </c>
      <c r="K311" s="516"/>
      <c r="L311" s="516"/>
      <c r="M311" s="516"/>
      <c r="N311" s="516"/>
      <c r="O311" s="516"/>
      <c r="P311" s="518"/>
      <c r="Q311" s="649"/>
      <c r="R311" s="649"/>
      <c r="S311" s="649"/>
      <c r="T311" s="1163"/>
      <c r="U311" s="1163"/>
      <c r="V311" s="1163"/>
    </row>
    <row r="312" spans="1:22" s="1147" customFormat="1" ht="30" customHeight="1">
      <c r="A312" s="650"/>
      <c r="B312" s="650"/>
      <c r="C312" s="647"/>
      <c r="D312" s="1176"/>
      <c r="E312" s="648" t="s">
        <v>197</v>
      </c>
      <c r="F312" s="648" t="s">
        <v>197</v>
      </c>
      <c r="G312" s="516"/>
      <c r="H312" s="516"/>
      <c r="I312" s="517" t="s">
        <v>197</v>
      </c>
      <c r="J312" s="492" t="s">
        <v>197</v>
      </c>
      <c r="K312" s="516"/>
      <c r="L312" s="516"/>
      <c r="M312" s="516"/>
      <c r="N312" s="516"/>
      <c r="O312" s="516"/>
      <c r="P312" s="518"/>
      <c r="Q312" s="649"/>
      <c r="R312" s="649"/>
      <c r="S312" s="649"/>
      <c r="T312" s="1163"/>
      <c r="U312" s="1163"/>
      <c r="V312" s="1163"/>
    </row>
    <row r="313" spans="1:22" s="1147" customFormat="1" ht="30" customHeight="1">
      <c r="A313" s="650"/>
      <c r="B313" s="650"/>
      <c r="C313" s="647"/>
      <c r="D313" s="1176"/>
      <c r="E313" s="648" t="s">
        <v>197</v>
      </c>
      <c r="F313" s="648" t="s">
        <v>197</v>
      </c>
      <c r="G313" s="516"/>
      <c r="H313" s="516"/>
      <c r="I313" s="517" t="s">
        <v>197</v>
      </c>
      <c r="J313" s="492" t="s">
        <v>197</v>
      </c>
      <c r="K313" s="516"/>
      <c r="L313" s="516"/>
      <c r="M313" s="516"/>
      <c r="N313" s="516"/>
      <c r="O313" s="516"/>
      <c r="P313" s="518"/>
      <c r="Q313" s="649"/>
      <c r="R313" s="649"/>
      <c r="S313" s="649"/>
      <c r="T313" s="1163"/>
      <c r="U313" s="1163"/>
      <c r="V313" s="1163"/>
    </row>
    <row r="314" spans="1:22" s="1147" customFormat="1" ht="30" customHeight="1">
      <c r="A314" s="650"/>
      <c r="B314" s="650"/>
      <c r="C314" s="647"/>
      <c r="D314" s="1176"/>
      <c r="E314" s="648" t="s">
        <v>197</v>
      </c>
      <c r="F314" s="648" t="s">
        <v>197</v>
      </c>
      <c r="G314" s="516"/>
      <c r="H314" s="516"/>
      <c r="I314" s="517" t="s">
        <v>197</v>
      </c>
      <c r="J314" s="492" t="s">
        <v>197</v>
      </c>
      <c r="K314" s="516"/>
      <c r="L314" s="516"/>
      <c r="M314" s="516"/>
      <c r="N314" s="516"/>
      <c r="O314" s="516"/>
      <c r="P314" s="518"/>
      <c r="Q314" s="649"/>
      <c r="R314" s="649"/>
      <c r="S314" s="649"/>
      <c r="T314" s="1163"/>
      <c r="U314" s="1163"/>
      <c r="V314" s="1163"/>
    </row>
    <row r="315" spans="1:22" s="1147" customFormat="1" ht="30" customHeight="1">
      <c r="A315" s="650"/>
      <c r="B315" s="650"/>
      <c r="C315" s="647"/>
      <c r="D315" s="1176"/>
      <c r="E315" s="648" t="s">
        <v>197</v>
      </c>
      <c r="F315" s="648" t="s">
        <v>197</v>
      </c>
      <c r="G315" s="516"/>
      <c r="H315" s="516"/>
      <c r="I315" s="517" t="s">
        <v>197</v>
      </c>
      <c r="J315" s="492" t="s">
        <v>197</v>
      </c>
      <c r="K315" s="516"/>
      <c r="L315" s="516"/>
      <c r="M315" s="516"/>
      <c r="N315" s="516"/>
      <c r="O315" s="516"/>
      <c r="P315" s="518"/>
      <c r="Q315" s="649"/>
      <c r="R315" s="649"/>
      <c r="S315" s="649"/>
      <c r="T315" s="1163"/>
      <c r="U315" s="1163"/>
      <c r="V315" s="1163"/>
    </row>
    <row r="316" spans="1:22" s="1147" customFormat="1" ht="30" customHeight="1">
      <c r="A316" s="650"/>
      <c r="B316" s="650"/>
      <c r="C316" s="647"/>
      <c r="D316" s="1176"/>
      <c r="E316" s="648" t="s">
        <v>197</v>
      </c>
      <c r="F316" s="648" t="s">
        <v>197</v>
      </c>
      <c r="G316" s="516"/>
      <c r="H316" s="516"/>
      <c r="I316" s="517" t="s">
        <v>197</v>
      </c>
      <c r="J316" s="492" t="s">
        <v>197</v>
      </c>
      <c r="K316" s="516"/>
      <c r="L316" s="516"/>
      <c r="M316" s="516"/>
      <c r="N316" s="516"/>
      <c r="O316" s="516"/>
      <c r="P316" s="518"/>
      <c r="Q316" s="649"/>
      <c r="R316" s="649"/>
      <c r="S316" s="649"/>
      <c r="T316" s="1163"/>
      <c r="U316" s="1163"/>
      <c r="V316" s="1163"/>
    </row>
    <row r="317" spans="1:22" s="1147" customFormat="1" ht="30" customHeight="1">
      <c r="A317" s="650"/>
      <c r="B317" s="650"/>
      <c r="C317" s="647"/>
      <c r="D317" s="1176"/>
      <c r="E317" s="648" t="s">
        <v>197</v>
      </c>
      <c r="F317" s="648" t="s">
        <v>197</v>
      </c>
      <c r="G317" s="516"/>
      <c r="H317" s="516"/>
      <c r="I317" s="517" t="s">
        <v>197</v>
      </c>
      <c r="J317" s="492" t="s">
        <v>197</v>
      </c>
      <c r="K317" s="516"/>
      <c r="L317" s="516"/>
      <c r="M317" s="516"/>
      <c r="N317" s="516"/>
      <c r="O317" s="516"/>
      <c r="P317" s="518"/>
      <c r="Q317" s="649"/>
      <c r="R317" s="649"/>
      <c r="S317" s="649"/>
      <c r="T317" s="1163"/>
      <c r="U317" s="1163"/>
      <c r="V317" s="1163"/>
    </row>
    <row r="318" spans="1:22" s="1147" customFormat="1" ht="30" customHeight="1">
      <c r="A318" s="650"/>
      <c r="B318" s="650"/>
      <c r="C318" s="647"/>
      <c r="D318" s="1176"/>
      <c r="E318" s="648" t="s">
        <v>197</v>
      </c>
      <c r="F318" s="648" t="s">
        <v>197</v>
      </c>
      <c r="G318" s="516"/>
      <c r="H318" s="516"/>
      <c r="I318" s="517" t="s">
        <v>197</v>
      </c>
      <c r="J318" s="492" t="s">
        <v>197</v>
      </c>
      <c r="K318" s="516"/>
      <c r="L318" s="516"/>
      <c r="M318" s="516"/>
      <c r="N318" s="516"/>
      <c r="O318" s="516"/>
      <c r="P318" s="518"/>
      <c r="Q318" s="649"/>
      <c r="R318" s="649"/>
      <c r="S318" s="649"/>
      <c r="T318" s="1163"/>
      <c r="U318" s="1163"/>
      <c r="V318" s="1163"/>
    </row>
    <row r="319" spans="1:22" s="1147" customFormat="1" ht="30" customHeight="1">
      <c r="A319" s="650"/>
      <c r="B319" s="650"/>
      <c r="C319" s="647"/>
      <c r="D319" s="1176"/>
      <c r="E319" s="648" t="s">
        <v>197</v>
      </c>
      <c r="F319" s="648" t="s">
        <v>197</v>
      </c>
      <c r="G319" s="516"/>
      <c r="H319" s="516"/>
      <c r="I319" s="517" t="s">
        <v>197</v>
      </c>
      <c r="J319" s="492" t="s">
        <v>197</v>
      </c>
      <c r="K319" s="516"/>
      <c r="L319" s="516"/>
      <c r="M319" s="516"/>
      <c r="N319" s="516"/>
      <c r="O319" s="516"/>
      <c r="P319" s="518"/>
      <c r="Q319" s="649"/>
      <c r="R319" s="649"/>
      <c r="S319" s="649"/>
      <c r="T319" s="1163"/>
      <c r="U319" s="1163"/>
      <c r="V319" s="1163"/>
    </row>
    <row r="320" spans="1:22" s="1147" customFormat="1" ht="30" customHeight="1">
      <c r="A320" s="650"/>
      <c r="B320" s="650"/>
      <c r="C320" s="647"/>
      <c r="D320" s="1176"/>
      <c r="E320" s="648" t="s">
        <v>197</v>
      </c>
      <c r="F320" s="648" t="s">
        <v>197</v>
      </c>
      <c r="G320" s="516"/>
      <c r="H320" s="516"/>
      <c r="I320" s="517" t="s">
        <v>197</v>
      </c>
      <c r="J320" s="492" t="s">
        <v>197</v>
      </c>
      <c r="K320" s="516"/>
      <c r="L320" s="516"/>
      <c r="M320" s="516"/>
      <c r="N320" s="516"/>
      <c r="O320" s="516"/>
      <c r="P320" s="518"/>
      <c r="Q320" s="649"/>
      <c r="R320" s="649"/>
      <c r="S320" s="649"/>
      <c r="T320" s="1163"/>
      <c r="U320" s="1163"/>
      <c r="V320" s="1163"/>
    </row>
    <row r="321" spans="1:22" s="1147" customFormat="1" ht="30" customHeight="1">
      <c r="A321" s="650"/>
      <c r="B321" s="650"/>
      <c r="C321" s="647"/>
      <c r="D321" s="1176"/>
      <c r="E321" s="648" t="s">
        <v>197</v>
      </c>
      <c r="F321" s="648" t="s">
        <v>197</v>
      </c>
      <c r="G321" s="516"/>
      <c r="H321" s="516"/>
      <c r="I321" s="517" t="s">
        <v>197</v>
      </c>
      <c r="J321" s="492" t="s">
        <v>197</v>
      </c>
      <c r="K321" s="516"/>
      <c r="L321" s="516"/>
      <c r="M321" s="516"/>
      <c r="N321" s="516"/>
      <c r="O321" s="516"/>
      <c r="P321" s="518"/>
      <c r="Q321" s="649"/>
      <c r="R321" s="649"/>
      <c r="S321" s="649"/>
      <c r="T321" s="1163"/>
      <c r="U321" s="1163"/>
      <c r="V321" s="1163"/>
    </row>
    <row r="322" spans="1:22" s="1147" customFormat="1" ht="30" customHeight="1">
      <c r="A322" s="650"/>
      <c r="B322" s="650"/>
      <c r="C322" s="647"/>
      <c r="D322" s="1176"/>
      <c r="E322" s="648" t="s">
        <v>197</v>
      </c>
      <c r="F322" s="648" t="s">
        <v>197</v>
      </c>
      <c r="G322" s="516"/>
      <c r="H322" s="516"/>
      <c r="I322" s="517" t="s">
        <v>197</v>
      </c>
      <c r="J322" s="492" t="s">
        <v>197</v>
      </c>
      <c r="K322" s="516"/>
      <c r="L322" s="516"/>
      <c r="M322" s="516"/>
      <c r="N322" s="516"/>
      <c r="O322" s="516"/>
      <c r="P322" s="518"/>
      <c r="Q322" s="649"/>
      <c r="R322" s="649"/>
      <c r="S322" s="649"/>
      <c r="T322" s="1163"/>
      <c r="U322" s="1163"/>
      <c r="V322" s="1163"/>
    </row>
    <row r="323" spans="1:22" s="1147" customFormat="1" ht="30" customHeight="1">
      <c r="A323" s="650"/>
      <c r="B323" s="650"/>
      <c r="C323" s="647"/>
      <c r="D323" s="1176"/>
      <c r="E323" s="648" t="s">
        <v>197</v>
      </c>
      <c r="F323" s="648" t="s">
        <v>197</v>
      </c>
      <c r="G323" s="516"/>
      <c r="H323" s="516"/>
      <c r="I323" s="517" t="s">
        <v>197</v>
      </c>
      <c r="J323" s="492" t="s">
        <v>197</v>
      </c>
      <c r="K323" s="516"/>
      <c r="L323" s="516"/>
      <c r="M323" s="516"/>
      <c r="N323" s="516"/>
      <c r="O323" s="516"/>
      <c r="P323" s="518"/>
      <c r="Q323" s="649"/>
      <c r="R323" s="649"/>
      <c r="S323" s="649"/>
      <c r="T323" s="1163"/>
      <c r="U323" s="1163"/>
      <c r="V323" s="1163"/>
    </row>
    <row r="324" spans="1:22" s="1147" customFormat="1" ht="30" customHeight="1">
      <c r="A324" s="650"/>
      <c r="B324" s="650"/>
      <c r="C324" s="647"/>
      <c r="D324" s="1176"/>
      <c r="E324" s="648" t="s">
        <v>197</v>
      </c>
      <c r="F324" s="648" t="s">
        <v>197</v>
      </c>
      <c r="G324" s="516"/>
      <c r="H324" s="516"/>
      <c r="I324" s="517" t="s">
        <v>197</v>
      </c>
      <c r="J324" s="492" t="s">
        <v>197</v>
      </c>
      <c r="K324" s="516"/>
      <c r="L324" s="516"/>
      <c r="M324" s="516"/>
      <c r="N324" s="516"/>
      <c r="O324" s="516"/>
      <c r="P324" s="518"/>
      <c r="Q324" s="649"/>
      <c r="R324" s="649"/>
      <c r="S324" s="649"/>
      <c r="T324" s="1163"/>
      <c r="U324" s="1163"/>
      <c r="V324" s="1163"/>
    </row>
    <row r="325" spans="1:22" s="1147" customFormat="1" ht="30" customHeight="1">
      <c r="A325" s="650"/>
      <c r="B325" s="650"/>
      <c r="C325" s="647"/>
      <c r="D325" s="1176"/>
      <c r="E325" s="648" t="s">
        <v>197</v>
      </c>
      <c r="F325" s="648" t="s">
        <v>197</v>
      </c>
      <c r="G325" s="516"/>
      <c r="H325" s="516"/>
      <c r="I325" s="517" t="s">
        <v>197</v>
      </c>
      <c r="J325" s="492" t="s">
        <v>197</v>
      </c>
      <c r="K325" s="516"/>
      <c r="L325" s="516"/>
      <c r="M325" s="516"/>
      <c r="N325" s="516"/>
      <c r="O325" s="516"/>
      <c r="P325" s="518"/>
      <c r="Q325" s="649"/>
      <c r="R325" s="649"/>
      <c r="S325" s="649"/>
      <c r="T325" s="1163"/>
      <c r="U325" s="1163"/>
      <c r="V325" s="1163"/>
    </row>
    <row r="326" spans="1:22" s="1147" customFormat="1" ht="30" customHeight="1">
      <c r="A326" s="650"/>
      <c r="B326" s="650"/>
      <c r="C326" s="647"/>
      <c r="D326" s="1176"/>
      <c r="E326" s="648" t="s">
        <v>197</v>
      </c>
      <c r="F326" s="648" t="s">
        <v>197</v>
      </c>
      <c r="G326" s="516"/>
      <c r="H326" s="516"/>
      <c r="I326" s="517" t="s">
        <v>197</v>
      </c>
      <c r="J326" s="492" t="s">
        <v>197</v>
      </c>
      <c r="K326" s="516"/>
      <c r="L326" s="516"/>
      <c r="M326" s="516"/>
      <c r="N326" s="516"/>
      <c r="O326" s="516"/>
      <c r="P326" s="518"/>
      <c r="Q326" s="649"/>
      <c r="R326" s="649"/>
      <c r="S326" s="649"/>
      <c r="T326" s="1163"/>
      <c r="U326" s="1163"/>
      <c r="V326" s="1163"/>
    </row>
    <row r="327" spans="1:22" s="1147" customFormat="1" ht="30" customHeight="1">
      <c r="A327" s="650"/>
      <c r="B327" s="650"/>
      <c r="C327" s="647"/>
      <c r="D327" s="1176"/>
      <c r="E327" s="648" t="s">
        <v>197</v>
      </c>
      <c r="F327" s="648" t="s">
        <v>197</v>
      </c>
      <c r="G327" s="516"/>
      <c r="H327" s="516"/>
      <c r="I327" s="517" t="s">
        <v>197</v>
      </c>
      <c r="J327" s="492" t="s">
        <v>197</v>
      </c>
      <c r="K327" s="516"/>
      <c r="L327" s="516"/>
      <c r="M327" s="516"/>
      <c r="N327" s="516"/>
      <c r="O327" s="516"/>
      <c r="P327" s="518"/>
      <c r="Q327" s="649"/>
      <c r="R327" s="649"/>
      <c r="S327" s="649"/>
      <c r="T327" s="1163"/>
      <c r="U327" s="1163"/>
      <c r="V327" s="1163"/>
    </row>
    <row r="328" spans="1:22" s="1147" customFormat="1" ht="30" customHeight="1">
      <c r="A328" s="650"/>
      <c r="B328" s="650"/>
      <c r="C328" s="647"/>
      <c r="D328" s="1176"/>
      <c r="E328" s="648" t="s">
        <v>197</v>
      </c>
      <c r="F328" s="648" t="s">
        <v>197</v>
      </c>
      <c r="G328" s="516"/>
      <c r="H328" s="516"/>
      <c r="I328" s="517" t="s">
        <v>197</v>
      </c>
      <c r="J328" s="492" t="s">
        <v>197</v>
      </c>
      <c r="K328" s="516"/>
      <c r="L328" s="516"/>
      <c r="M328" s="516"/>
      <c r="N328" s="516"/>
      <c r="O328" s="516"/>
      <c r="P328" s="518"/>
      <c r="Q328" s="649"/>
      <c r="R328" s="649"/>
      <c r="S328" s="649"/>
      <c r="T328" s="1163"/>
      <c r="U328" s="1163"/>
      <c r="V328" s="1163"/>
    </row>
    <row r="329" spans="1:22" s="1147" customFormat="1" ht="30" customHeight="1">
      <c r="A329" s="650"/>
      <c r="B329" s="650"/>
      <c r="C329" s="647"/>
      <c r="D329" s="1176"/>
      <c r="E329" s="648" t="s">
        <v>197</v>
      </c>
      <c r="F329" s="648" t="s">
        <v>197</v>
      </c>
      <c r="G329" s="516"/>
      <c r="H329" s="516"/>
      <c r="I329" s="517" t="s">
        <v>197</v>
      </c>
      <c r="J329" s="492" t="s">
        <v>197</v>
      </c>
      <c r="K329" s="516"/>
      <c r="L329" s="516"/>
      <c r="M329" s="516"/>
      <c r="N329" s="516"/>
      <c r="O329" s="516"/>
      <c r="P329" s="518"/>
      <c r="Q329" s="649"/>
      <c r="R329" s="649"/>
      <c r="S329" s="649"/>
      <c r="T329" s="1163"/>
      <c r="U329" s="1163"/>
      <c r="V329" s="1163"/>
    </row>
    <row r="330" spans="1:22" s="1147" customFormat="1" ht="30" customHeight="1">
      <c r="A330" s="650"/>
      <c r="B330" s="650"/>
      <c r="C330" s="647"/>
      <c r="D330" s="1176"/>
      <c r="E330" s="648" t="s">
        <v>197</v>
      </c>
      <c r="F330" s="648" t="s">
        <v>197</v>
      </c>
      <c r="G330" s="516"/>
      <c r="H330" s="516"/>
      <c r="I330" s="517" t="s">
        <v>197</v>
      </c>
      <c r="J330" s="492" t="s">
        <v>197</v>
      </c>
      <c r="K330" s="516"/>
      <c r="L330" s="516"/>
      <c r="M330" s="516"/>
      <c r="N330" s="516"/>
      <c r="O330" s="516"/>
      <c r="P330" s="518"/>
      <c r="Q330" s="649"/>
      <c r="R330" s="649"/>
      <c r="S330" s="649"/>
      <c r="T330" s="1163"/>
      <c r="U330" s="1163"/>
      <c r="V330" s="1163"/>
    </row>
    <row r="331" spans="1:22" s="1147" customFormat="1" ht="30" customHeight="1">
      <c r="A331" s="650"/>
      <c r="B331" s="650"/>
      <c r="C331" s="647"/>
      <c r="D331" s="1176"/>
      <c r="E331" s="648" t="s">
        <v>197</v>
      </c>
      <c r="F331" s="648" t="s">
        <v>197</v>
      </c>
      <c r="G331" s="516"/>
      <c r="H331" s="516"/>
      <c r="I331" s="517" t="s">
        <v>197</v>
      </c>
      <c r="J331" s="492" t="s">
        <v>197</v>
      </c>
      <c r="K331" s="516"/>
      <c r="L331" s="516"/>
      <c r="M331" s="516"/>
      <c r="N331" s="516"/>
      <c r="O331" s="516"/>
      <c r="P331" s="518"/>
      <c r="Q331" s="649"/>
      <c r="R331" s="649"/>
      <c r="S331" s="649"/>
      <c r="T331" s="1163"/>
      <c r="U331" s="1163"/>
      <c r="V331" s="1163"/>
    </row>
    <row r="332" spans="1:22" s="1147" customFormat="1" ht="30" customHeight="1">
      <c r="A332" s="650"/>
      <c r="B332" s="650"/>
      <c r="C332" s="647"/>
      <c r="D332" s="1176"/>
      <c r="E332" s="648" t="s">
        <v>197</v>
      </c>
      <c r="F332" s="648" t="s">
        <v>197</v>
      </c>
      <c r="G332" s="516"/>
      <c r="H332" s="516"/>
      <c r="I332" s="517" t="s">
        <v>197</v>
      </c>
      <c r="J332" s="492" t="s">
        <v>197</v>
      </c>
      <c r="K332" s="516"/>
      <c r="L332" s="516"/>
      <c r="M332" s="516"/>
      <c r="N332" s="516"/>
      <c r="O332" s="516"/>
      <c r="P332" s="518"/>
      <c r="Q332" s="649"/>
      <c r="R332" s="649"/>
      <c r="S332" s="649"/>
      <c r="T332" s="1163"/>
      <c r="U332" s="1163"/>
      <c r="V332" s="1163"/>
    </row>
    <row r="333" spans="1:22" s="1147" customFormat="1" ht="30" customHeight="1">
      <c r="A333" s="650"/>
      <c r="B333" s="650"/>
      <c r="C333" s="647"/>
      <c r="D333" s="1176"/>
      <c r="E333" s="648" t="s">
        <v>197</v>
      </c>
      <c r="F333" s="648" t="s">
        <v>197</v>
      </c>
      <c r="G333" s="516"/>
      <c r="H333" s="516"/>
      <c r="I333" s="517" t="s">
        <v>197</v>
      </c>
      <c r="J333" s="492" t="s">
        <v>197</v>
      </c>
      <c r="K333" s="516"/>
      <c r="L333" s="516"/>
      <c r="M333" s="516"/>
      <c r="N333" s="516"/>
      <c r="O333" s="516"/>
      <c r="P333" s="518"/>
      <c r="Q333" s="649"/>
      <c r="R333" s="649"/>
      <c r="S333" s="649"/>
      <c r="T333" s="1163"/>
      <c r="U333" s="1163"/>
      <c r="V333" s="1163"/>
    </row>
    <row r="334" spans="1:22" s="1147" customFormat="1" ht="30" customHeight="1">
      <c r="A334" s="650"/>
      <c r="B334" s="650"/>
      <c r="C334" s="647"/>
      <c r="D334" s="1176"/>
      <c r="E334" s="648" t="s">
        <v>197</v>
      </c>
      <c r="F334" s="648" t="s">
        <v>197</v>
      </c>
      <c r="G334" s="516"/>
      <c r="H334" s="516"/>
      <c r="I334" s="517" t="s">
        <v>197</v>
      </c>
      <c r="J334" s="492" t="s">
        <v>197</v>
      </c>
      <c r="K334" s="516"/>
      <c r="L334" s="516"/>
      <c r="M334" s="516"/>
      <c r="N334" s="516"/>
      <c r="O334" s="516"/>
      <c r="P334" s="518"/>
      <c r="Q334" s="649"/>
      <c r="R334" s="649"/>
      <c r="S334" s="649"/>
      <c r="T334" s="1163"/>
      <c r="U334" s="1163"/>
      <c r="V334" s="1163"/>
    </row>
    <row r="335" spans="1:22" s="1147" customFormat="1" ht="30" customHeight="1">
      <c r="A335" s="650"/>
      <c r="B335" s="650"/>
      <c r="C335" s="647"/>
      <c r="D335" s="1176"/>
      <c r="E335" s="648" t="s">
        <v>197</v>
      </c>
      <c r="F335" s="648" t="s">
        <v>197</v>
      </c>
      <c r="G335" s="516"/>
      <c r="H335" s="516"/>
      <c r="I335" s="517" t="s">
        <v>197</v>
      </c>
      <c r="J335" s="492" t="s">
        <v>197</v>
      </c>
      <c r="K335" s="516"/>
      <c r="L335" s="516"/>
      <c r="M335" s="516"/>
      <c r="N335" s="516"/>
      <c r="O335" s="516"/>
      <c r="P335" s="518"/>
      <c r="Q335" s="649"/>
      <c r="R335" s="649"/>
      <c r="S335" s="649"/>
      <c r="T335" s="1163"/>
      <c r="U335" s="1163"/>
      <c r="V335" s="1163"/>
    </row>
    <row r="336" spans="1:22" s="1147" customFormat="1" ht="30" customHeight="1">
      <c r="A336" s="650"/>
      <c r="B336" s="650"/>
      <c r="C336" s="647"/>
      <c r="D336" s="1176"/>
      <c r="E336" s="648" t="s">
        <v>197</v>
      </c>
      <c r="F336" s="648" t="s">
        <v>197</v>
      </c>
      <c r="G336" s="516"/>
      <c r="H336" s="516"/>
      <c r="I336" s="517" t="s">
        <v>197</v>
      </c>
      <c r="J336" s="492" t="s">
        <v>197</v>
      </c>
      <c r="K336" s="516"/>
      <c r="L336" s="516"/>
      <c r="M336" s="516"/>
      <c r="N336" s="516"/>
      <c r="O336" s="516"/>
      <c r="P336" s="518"/>
      <c r="Q336" s="649"/>
      <c r="R336" s="649"/>
      <c r="S336" s="649"/>
      <c r="T336" s="1163"/>
      <c r="U336" s="1163"/>
      <c r="V336" s="1163"/>
    </row>
    <row r="337" spans="1:22" s="1147" customFormat="1" ht="30" customHeight="1">
      <c r="A337" s="650"/>
      <c r="B337" s="650"/>
      <c r="C337" s="647"/>
      <c r="D337" s="1176"/>
      <c r="E337" s="648" t="s">
        <v>197</v>
      </c>
      <c r="F337" s="648" t="s">
        <v>197</v>
      </c>
      <c r="G337" s="516"/>
      <c r="H337" s="516"/>
      <c r="I337" s="517" t="s">
        <v>197</v>
      </c>
      <c r="J337" s="492" t="s">
        <v>197</v>
      </c>
      <c r="K337" s="516"/>
      <c r="L337" s="516"/>
      <c r="M337" s="516"/>
      <c r="N337" s="516"/>
      <c r="O337" s="516"/>
      <c r="P337" s="518"/>
      <c r="Q337" s="649"/>
      <c r="R337" s="649"/>
      <c r="S337" s="649"/>
      <c r="T337" s="1163"/>
      <c r="U337" s="1163"/>
      <c r="V337" s="1163"/>
    </row>
    <row r="338" spans="1:22" s="1147" customFormat="1" ht="30" customHeight="1">
      <c r="A338" s="650"/>
      <c r="B338" s="650"/>
      <c r="C338" s="647"/>
      <c r="D338" s="1176"/>
      <c r="E338" s="648" t="s">
        <v>197</v>
      </c>
      <c r="F338" s="648" t="s">
        <v>197</v>
      </c>
      <c r="G338" s="516"/>
      <c r="H338" s="516"/>
      <c r="I338" s="517" t="s">
        <v>197</v>
      </c>
      <c r="J338" s="492" t="s">
        <v>197</v>
      </c>
      <c r="K338" s="516"/>
      <c r="L338" s="516"/>
      <c r="M338" s="516"/>
      <c r="N338" s="516"/>
      <c r="O338" s="516"/>
      <c r="P338" s="518"/>
      <c r="Q338" s="649"/>
      <c r="R338" s="649"/>
      <c r="S338" s="649"/>
      <c r="T338" s="1163"/>
      <c r="U338" s="1163"/>
      <c r="V338" s="1163"/>
    </row>
    <row r="339" spans="1:22" s="1147" customFormat="1" ht="30" customHeight="1">
      <c r="A339" s="650"/>
      <c r="B339" s="650"/>
      <c r="C339" s="647"/>
      <c r="D339" s="1176"/>
      <c r="E339" s="648" t="s">
        <v>197</v>
      </c>
      <c r="F339" s="648" t="s">
        <v>197</v>
      </c>
      <c r="G339" s="516"/>
      <c r="H339" s="516"/>
      <c r="I339" s="517" t="s">
        <v>197</v>
      </c>
      <c r="J339" s="492" t="s">
        <v>197</v>
      </c>
      <c r="K339" s="516"/>
      <c r="L339" s="516"/>
      <c r="M339" s="516"/>
      <c r="N339" s="516"/>
      <c r="O339" s="516"/>
      <c r="P339" s="518"/>
      <c r="Q339" s="649"/>
      <c r="R339" s="649"/>
      <c r="S339" s="649"/>
      <c r="T339" s="1163"/>
      <c r="U339" s="1163"/>
      <c r="V339" s="1163"/>
    </row>
    <row r="340" spans="1:22" s="1147" customFormat="1" ht="30" customHeight="1">
      <c r="A340" s="650"/>
      <c r="B340" s="650"/>
      <c r="C340" s="647"/>
      <c r="D340" s="1176"/>
      <c r="E340" s="648" t="s">
        <v>197</v>
      </c>
      <c r="F340" s="648" t="s">
        <v>197</v>
      </c>
      <c r="G340" s="516"/>
      <c r="H340" s="516"/>
      <c r="I340" s="517" t="s">
        <v>197</v>
      </c>
      <c r="J340" s="492" t="s">
        <v>197</v>
      </c>
      <c r="K340" s="516"/>
      <c r="L340" s="516"/>
      <c r="M340" s="516"/>
      <c r="N340" s="516"/>
      <c r="O340" s="516"/>
      <c r="P340" s="518"/>
      <c r="Q340" s="649"/>
      <c r="R340" s="649"/>
      <c r="S340" s="649"/>
      <c r="T340" s="1163"/>
      <c r="U340" s="1163"/>
      <c r="V340" s="1163"/>
    </row>
    <row r="341" spans="1:22" s="1147" customFormat="1" ht="30" customHeight="1">
      <c r="A341" s="650"/>
      <c r="B341" s="650"/>
      <c r="C341" s="647"/>
      <c r="D341" s="1176"/>
      <c r="E341" s="648" t="s">
        <v>197</v>
      </c>
      <c r="F341" s="648" t="s">
        <v>197</v>
      </c>
      <c r="G341" s="516"/>
      <c r="H341" s="516"/>
      <c r="I341" s="517" t="s">
        <v>197</v>
      </c>
      <c r="J341" s="492" t="s">
        <v>197</v>
      </c>
      <c r="K341" s="516"/>
      <c r="L341" s="516"/>
      <c r="M341" s="516"/>
      <c r="N341" s="516"/>
      <c r="O341" s="516"/>
      <c r="P341" s="518"/>
      <c r="Q341" s="649"/>
      <c r="R341" s="649"/>
      <c r="S341" s="649"/>
      <c r="T341" s="1163"/>
      <c r="U341" s="1163"/>
      <c r="V341" s="1163"/>
    </row>
    <row r="342" spans="1:22" s="1147" customFormat="1" ht="30" customHeight="1">
      <c r="A342" s="650"/>
      <c r="B342" s="650"/>
      <c r="C342" s="647"/>
      <c r="D342" s="1176"/>
      <c r="E342" s="648" t="s">
        <v>197</v>
      </c>
      <c r="F342" s="648" t="s">
        <v>197</v>
      </c>
      <c r="G342" s="516"/>
      <c r="H342" s="516"/>
      <c r="I342" s="517" t="s">
        <v>197</v>
      </c>
      <c r="J342" s="492" t="s">
        <v>197</v>
      </c>
      <c r="K342" s="516"/>
      <c r="L342" s="516"/>
      <c r="M342" s="516"/>
      <c r="N342" s="516"/>
      <c r="O342" s="516"/>
      <c r="P342" s="518"/>
      <c r="Q342" s="649"/>
      <c r="R342" s="649"/>
      <c r="S342" s="649"/>
      <c r="T342" s="1163"/>
      <c r="U342" s="1163"/>
      <c r="V342" s="1163"/>
    </row>
    <row r="343" spans="1:22" s="1147" customFormat="1" ht="30" customHeight="1">
      <c r="A343" s="650"/>
      <c r="B343" s="650"/>
      <c r="C343" s="647"/>
      <c r="D343" s="1176"/>
      <c r="E343" s="648" t="s">
        <v>197</v>
      </c>
      <c r="F343" s="648" t="s">
        <v>197</v>
      </c>
      <c r="G343" s="516"/>
      <c r="H343" s="516"/>
      <c r="I343" s="517" t="s">
        <v>197</v>
      </c>
      <c r="J343" s="492" t="s">
        <v>197</v>
      </c>
      <c r="K343" s="516"/>
      <c r="L343" s="516"/>
      <c r="M343" s="516"/>
      <c r="N343" s="516"/>
      <c r="O343" s="516"/>
      <c r="P343" s="518"/>
      <c r="Q343" s="649"/>
      <c r="R343" s="649"/>
      <c r="S343" s="649"/>
      <c r="T343" s="1163"/>
      <c r="U343" s="1163"/>
      <c r="V343" s="1163"/>
    </row>
    <row r="344" spans="1:22" s="1147" customFormat="1" ht="30" customHeight="1">
      <c r="A344" s="650"/>
      <c r="B344" s="650"/>
      <c r="C344" s="647"/>
      <c r="D344" s="1176"/>
      <c r="E344" s="648" t="s">
        <v>197</v>
      </c>
      <c r="F344" s="648" t="s">
        <v>197</v>
      </c>
      <c r="G344" s="516"/>
      <c r="H344" s="516"/>
      <c r="I344" s="517" t="s">
        <v>197</v>
      </c>
      <c r="J344" s="492" t="s">
        <v>197</v>
      </c>
      <c r="K344" s="516"/>
      <c r="L344" s="516"/>
      <c r="M344" s="516"/>
      <c r="N344" s="516"/>
      <c r="O344" s="516"/>
      <c r="P344" s="518"/>
      <c r="Q344" s="649"/>
      <c r="R344" s="649"/>
      <c r="S344" s="649"/>
      <c r="T344" s="1163"/>
      <c r="U344" s="1163"/>
      <c r="V344" s="1163"/>
    </row>
    <row r="345" spans="1:22" s="1147" customFormat="1" ht="30" customHeight="1">
      <c r="A345" s="650"/>
      <c r="B345" s="650"/>
      <c r="C345" s="647"/>
      <c r="D345" s="1176"/>
      <c r="E345" s="648" t="s">
        <v>197</v>
      </c>
      <c r="F345" s="648" t="s">
        <v>197</v>
      </c>
      <c r="G345" s="516"/>
      <c r="H345" s="516"/>
      <c r="I345" s="517" t="s">
        <v>197</v>
      </c>
      <c r="J345" s="492" t="s">
        <v>197</v>
      </c>
      <c r="K345" s="516"/>
      <c r="L345" s="516"/>
      <c r="M345" s="516"/>
      <c r="N345" s="516"/>
      <c r="O345" s="516"/>
      <c r="P345" s="518"/>
      <c r="Q345" s="649"/>
      <c r="R345" s="649"/>
      <c r="S345" s="649"/>
      <c r="T345" s="1163"/>
      <c r="U345" s="1163"/>
      <c r="V345" s="1163"/>
    </row>
    <row r="346" spans="1:22" s="1147" customFormat="1" ht="30" customHeight="1">
      <c r="A346" s="650"/>
      <c r="B346" s="650"/>
      <c r="C346" s="647"/>
      <c r="D346" s="1176"/>
      <c r="E346" s="648" t="s">
        <v>197</v>
      </c>
      <c r="F346" s="648" t="s">
        <v>197</v>
      </c>
      <c r="G346" s="516"/>
      <c r="H346" s="516"/>
      <c r="I346" s="517" t="s">
        <v>197</v>
      </c>
      <c r="J346" s="492" t="s">
        <v>197</v>
      </c>
      <c r="K346" s="516"/>
      <c r="L346" s="516"/>
      <c r="M346" s="516"/>
      <c r="N346" s="516"/>
      <c r="O346" s="516"/>
      <c r="P346" s="518"/>
      <c r="Q346" s="649"/>
      <c r="R346" s="649"/>
      <c r="S346" s="649"/>
      <c r="T346" s="1163"/>
      <c r="U346" s="1163"/>
      <c r="V346" s="1163"/>
    </row>
    <row r="347" spans="1:22" s="1147" customFormat="1" ht="30" customHeight="1">
      <c r="A347" s="650"/>
      <c r="B347" s="650"/>
      <c r="C347" s="647"/>
      <c r="D347" s="1176"/>
      <c r="E347" s="648" t="s">
        <v>197</v>
      </c>
      <c r="F347" s="648" t="s">
        <v>197</v>
      </c>
      <c r="G347" s="516"/>
      <c r="H347" s="516"/>
      <c r="I347" s="517" t="s">
        <v>197</v>
      </c>
      <c r="J347" s="492" t="s">
        <v>197</v>
      </c>
      <c r="K347" s="516"/>
      <c r="L347" s="516"/>
      <c r="M347" s="516"/>
      <c r="N347" s="516"/>
      <c r="O347" s="516"/>
      <c r="P347" s="518"/>
      <c r="Q347" s="649"/>
      <c r="R347" s="649"/>
      <c r="S347" s="649"/>
      <c r="T347" s="1163"/>
      <c r="U347" s="1163"/>
      <c r="V347" s="1163"/>
    </row>
    <row r="348" spans="1:22" s="1147" customFormat="1" ht="30" customHeight="1">
      <c r="A348" s="650"/>
      <c r="B348" s="650"/>
      <c r="C348" s="647"/>
      <c r="D348" s="1176"/>
      <c r="E348" s="648" t="s">
        <v>197</v>
      </c>
      <c r="F348" s="648" t="s">
        <v>197</v>
      </c>
      <c r="G348" s="516"/>
      <c r="H348" s="516"/>
      <c r="I348" s="517" t="s">
        <v>197</v>
      </c>
      <c r="J348" s="492" t="s">
        <v>197</v>
      </c>
      <c r="K348" s="516"/>
      <c r="L348" s="516"/>
      <c r="M348" s="516"/>
      <c r="N348" s="516"/>
      <c r="O348" s="516"/>
      <c r="P348" s="518"/>
      <c r="Q348" s="649"/>
      <c r="R348" s="649"/>
      <c r="S348" s="649"/>
      <c r="T348" s="1163"/>
      <c r="U348" s="1163"/>
      <c r="V348" s="1163"/>
    </row>
    <row r="349" spans="1:22" s="1147" customFormat="1" ht="30" customHeight="1">
      <c r="A349" s="650"/>
      <c r="B349" s="650"/>
      <c r="C349" s="647"/>
      <c r="D349" s="1176"/>
      <c r="E349" s="648" t="s">
        <v>197</v>
      </c>
      <c r="F349" s="648" t="s">
        <v>197</v>
      </c>
      <c r="G349" s="516"/>
      <c r="H349" s="516"/>
      <c r="I349" s="517" t="s">
        <v>197</v>
      </c>
      <c r="J349" s="492" t="s">
        <v>197</v>
      </c>
      <c r="K349" s="516"/>
      <c r="L349" s="516"/>
      <c r="M349" s="516"/>
      <c r="N349" s="516"/>
      <c r="O349" s="516"/>
      <c r="P349" s="518"/>
      <c r="Q349" s="649"/>
      <c r="R349" s="649"/>
      <c r="S349" s="649"/>
      <c r="T349" s="1163"/>
      <c r="U349" s="1163"/>
      <c r="V349" s="1163"/>
    </row>
    <row r="350" spans="1:22" s="1147" customFormat="1" ht="30" customHeight="1">
      <c r="A350" s="650"/>
      <c r="B350" s="650"/>
      <c r="C350" s="647"/>
      <c r="D350" s="1176"/>
      <c r="E350" s="648" t="s">
        <v>197</v>
      </c>
      <c r="F350" s="648" t="s">
        <v>197</v>
      </c>
      <c r="G350" s="516"/>
      <c r="H350" s="516"/>
      <c r="I350" s="517" t="s">
        <v>197</v>
      </c>
      <c r="J350" s="492" t="s">
        <v>197</v>
      </c>
      <c r="K350" s="516"/>
      <c r="L350" s="516"/>
      <c r="M350" s="516"/>
      <c r="N350" s="516"/>
      <c r="O350" s="516"/>
      <c r="P350" s="518"/>
      <c r="Q350" s="649"/>
      <c r="R350" s="649"/>
      <c r="S350" s="649"/>
      <c r="T350" s="1163"/>
      <c r="U350" s="1163"/>
      <c r="V350" s="1163"/>
    </row>
    <row r="351" spans="1:22" s="1147" customFormat="1" ht="30" customHeight="1">
      <c r="A351" s="650"/>
      <c r="B351" s="650"/>
      <c r="C351" s="647"/>
      <c r="D351" s="1176"/>
      <c r="E351" s="648" t="s">
        <v>197</v>
      </c>
      <c r="F351" s="648" t="s">
        <v>197</v>
      </c>
      <c r="G351" s="516"/>
      <c r="H351" s="516"/>
      <c r="I351" s="517" t="s">
        <v>197</v>
      </c>
      <c r="J351" s="492" t="s">
        <v>197</v>
      </c>
      <c r="K351" s="516"/>
      <c r="L351" s="516"/>
      <c r="M351" s="516"/>
      <c r="N351" s="516"/>
      <c r="O351" s="516"/>
      <c r="P351" s="518"/>
      <c r="Q351" s="649"/>
      <c r="R351" s="649"/>
      <c r="S351" s="649"/>
      <c r="T351" s="1163"/>
      <c r="U351" s="1163"/>
      <c r="V351" s="1163"/>
    </row>
    <row r="352" spans="1:22" s="1147" customFormat="1" ht="30" customHeight="1">
      <c r="A352" s="650"/>
      <c r="B352" s="650"/>
      <c r="C352" s="647"/>
      <c r="D352" s="1176"/>
      <c r="E352" s="648" t="s">
        <v>197</v>
      </c>
      <c r="F352" s="648" t="s">
        <v>197</v>
      </c>
      <c r="G352" s="516"/>
      <c r="H352" s="516"/>
      <c r="I352" s="517" t="s">
        <v>197</v>
      </c>
      <c r="J352" s="492" t="s">
        <v>197</v>
      </c>
      <c r="K352" s="516"/>
      <c r="L352" s="516"/>
      <c r="M352" s="516"/>
      <c r="N352" s="516"/>
      <c r="O352" s="516"/>
      <c r="P352" s="518"/>
      <c r="Q352" s="649"/>
      <c r="R352" s="649"/>
      <c r="S352" s="649"/>
      <c r="T352" s="1163"/>
      <c r="U352" s="1163"/>
      <c r="V352" s="1163"/>
    </row>
    <row r="353" spans="1:22" s="1147" customFormat="1" ht="30" customHeight="1">
      <c r="A353" s="650"/>
      <c r="B353" s="650"/>
      <c r="C353" s="647"/>
      <c r="D353" s="1176"/>
      <c r="E353" s="648" t="s">
        <v>197</v>
      </c>
      <c r="F353" s="648" t="s">
        <v>197</v>
      </c>
      <c r="G353" s="516"/>
      <c r="H353" s="516"/>
      <c r="I353" s="517" t="s">
        <v>197</v>
      </c>
      <c r="J353" s="492" t="s">
        <v>197</v>
      </c>
      <c r="K353" s="516"/>
      <c r="L353" s="516"/>
      <c r="M353" s="516"/>
      <c r="N353" s="516"/>
      <c r="O353" s="516"/>
      <c r="P353" s="518"/>
      <c r="Q353" s="649"/>
      <c r="R353" s="649"/>
      <c r="S353" s="649"/>
      <c r="T353" s="1163"/>
      <c r="U353" s="1163"/>
      <c r="V353" s="1163"/>
    </row>
    <row r="354" spans="1:22" s="1147" customFormat="1" ht="30" customHeight="1">
      <c r="A354" s="650"/>
      <c r="B354" s="650"/>
      <c r="C354" s="647"/>
      <c r="D354" s="1176"/>
      <c r="E354" s="648" t="s">
        <v>197</v>
      </c>
      <c r="F354" s="648" t="s">
        <v>197</v>
      </c>
      <c r="G354" s="516"/>
      <c r="H354" s="516"/>
      <c r="I354" s="517" t="s">
        <v>197</v>
      </c>
      <c r="J354" s="492" t="s">
        <v>197</v>
      </c>
      <c r="K354" s="516"/>
      <c r="L354" s="516"/>
      <c r="M354" s="516"/>
      <c r="N354" s="516"/>
      <c r="O354" s="516"/>
      <c r="P354" s="518"/>
      <c r="Q354" s="649"/>
      <c r="R354" s="649"/>
      <c r="S354" s="649"/>
      <c r="T354" s="1163"/>
      <c r="U354" s="1163"/>
      <c r="V354" s="1163"/>
    </row>
    <row r="355" spans="1:22" s="1147" customFormat="1" ht="30" customHeight="1">
      <c r="A355" s="647"/>
      <c r="B355" s="647"/>
      <c r="C355" s="647"/>
      <c r="D355" s="1176"/>
      <c r="E355" s="648" t="s">
        <v>197</v>
      </c>
      <c r="F355" s="648" t="s">
        <v>197</v>
      </c>
      <c r="G355" s="516"/>
      <c r="H355" s="516"/>
      <c r="I355" s="517" t="s">
        <v>197</v>
      </c>
      <c r="J355" s="492" t="s">
        <v>197</v>
      </c>
      <c r="K355" s="516"/>
      <c r="L355" s="516"/>
      <c r="M355" s="516"/>
      <c r="N355" s="516"/>
      <c r="O355" s="516"/>
      <c r="P355" s="518"/>
      <c r="Q355" s="649"/>
      <c r="R355" s="649"/>
      <c r="S355" s="649"/>
      <c r="T355" s="1163"/>
      <c r="U355" s="1163"/>
      <c r="V355" s="1163"/>
    </row>
    <row r="356" spans="1:22" ht="12.75" customHeight="1">
      <c r="A356" s="165"/>
      <c r="B356" s="165"/>
      <c r="C356" s="165"/>
      <c r="D356" s="165"/>
      <c r="E356" s="165"/>
      <c r="F356" s="165"/>
      <c r="G356" s="165"/>
      <c r="H356" s="165"/>
      <c r="I356" s="165"/>
      <c r="J356" s="165"/>
      <c r="K356" s="165"/>
      <c r="L356" s="163"/>
      <c r="M356" s="163"/>
      <c r="N356" s="163"/>
      <c r="O356" s="163"/>
      <c r="P356" s="1129"/>
      <c r="Q356" s="512"/>
      <c r="R356" s="512"/>
      <c r="S356" s="513"/>
      <c r="T356" s="1164"/>
      <c r="U356" s="1164"/>
      <c r="V356" s="1164"/>
    </row>
    <row r="357" spans="1:22" s="165" customFormat="1" ht="12.75" customHeight="1">
      <c r="A357" s="1165" t="s">
        <v>308</v>
      </c>
      <c r="B357" s="1165"/>
      <c r="C357" s="651"/>
      <c r="D357" s="651"/>
      <c r="E357" s="651"/>
      <c r="F357" s="651"/>
      <c r="G357" s="651"/>
      <c r="H357" s="651"/>
      <c r="I357" s="651"/>
      <c r="J357" s="651"/>
      <c r="K357" s="651"/>
      <c r="L357" s="651"/>
      <c r="M357" s="651"/>
      <c r="N357" s="651"/>
      <c r="O357" s="651"/>
      <c r="P357" s="1130"/>
    </row>
    <row r="358" spans="1:22" s="165" customFormat="1" ht="8.15" customHeight="1"/>
    <row r="359" spans="1:22" s="165" customFormat="1" ht="16" customHeight="1">
      <c r="A359" s="1382" t="s">
        <v>1036</v>
      </c>
      <c r="B359" s="1382"/>
      <c r="C359" s="1382"/>
      <c r="D359" s="1382"/>
      <c r="E359" s="1382"/>
      <c r="F359" s="1382"/>
      <c r="G359" s="1382"/>
      <c r="H359" s="1382"/>
      <c r="I359" s="1382"/>
      <c r="J359" s="1382"/>
      <c r="K359" s="1382"/>
      <c r="L359" s="1382"/>
      <c r="M359" s="1382"/>
    </row>
    <row r="360" spans="1:22" s="165" customFormat="1" ht="21.65" customHeight="1">
      <c r="A360" s="652" t="s">
        <v>986</v>
      </c>
      <c r="B360" s="652"/>
      <c r="C360" s="160"/>
      <c r="D360" s="160"/>
      <c r="E360" s="160"/>
      <c r="F360" s="160"/>
      <c r="G360" s="160"/>
      <c r="H360" s="160"/>
      <c r="I360" s="160"/>
      <c r="J360" s="160"/>
      <c r="K360" s="160"/>
      <c r="L360" s="160"/>
      <c r="M360" s="160"/>
    </row>
    <row r="361" spans="1:22" s="1132" customFormat="1" ht="58" customHeight="1">
      <c r="A361" s="1383" t="s">
        <v>315</v>
      </c>
      <c r="B361" s="1383"/>
      <c r="C361" s="1383"/>
      <c r="D361" s="1383"/>
      <c r="E361" s="1383"/>
      <c r="F361" s="1383"/>
      <c r="G361" s="1383"/>
      <c r="H361" s="1383"/>
      <c r="I361" s="1383"/>
      <c r="J361" s="1383"/>
      <c r="K361" s="1383"/>
      <c r="L361" s="1383"/>
      <c r="M361" s="1383"/>
    </row>
    <row r="362" spans="1:22" s="1132" customFormat="1" ht="15" customHeight="1">
      <c r="A362" s="1166" t="s">
        <v>2953</v>
      </c>
      <c r="B362" s="1167"/>
      <c r="C362" s="156"/>
      <c r="D362" s="156"/>
      <c r="E362" s="156"/>
      <c r="F362" s="156"/>
      <c r="G362" s="156"/>
      <c r="H362" s="156"/>
      <c r="I362" s="156"/>
      <c r="J362" s="156"/>
      <c r="K362" s="156"/>
      <c r="L362" s="156"/>
      <c r="M362" s="156"/>
    </row>
    <row r="363" spans="1:22" s="1132" customFormat="1" ht="18" customHeight="1">
      <c r="A363" s="162" t="s">
        <v>303</v>
      </c>
      <c r="B363" s="162"/>
      <c r="C363" s="62"/>
      <c r="D363" s="62"/>
      <c r="E363" s="62"/>
      <c r="F363" s="62"/>
      <c r="G363" s="62"/>
      <c r="H363" s="62"/>
      <c r="I363" s="62"/>
      <c r="J363" s="62"/>
      <c r="K363" s="62"/>
      <c r="L363" s="62"/>
      <c r="M363" s="62"/>
    </row>
    <row r="364" spans="1:22" s="1132" customFormat="1" ht="21" customHeight="1">
      <c r="A364" s="1377" t="s">
        <v>304</v>
      </c>
      <c r="B364" s="1377"/>
      <c r="C364" s="1377"/>
      <c r="D364" s="1377"/>
      <c r="E364" s="1377"/>
      <c r="F364" s="1377"/>
      <c r="G364" s="1377"/>
      <c r="H364" s="1377"/>
      <c r="I364" s="1377"/>
      <c r="J364" s="1377"/>
      <c r="K364" s="1377"/>
      <c r="L364" s="1377"/>
      <c r="M364" s="1377"/>
    </row>
    <row r="365" spans="1:22" s="165" customFormat="1" ht="12.75" customHeight="1"/>
    <row r="366" spans="1:22" s="165" customFormat="1" ht="12.75" customHeight="1"/>
    <row r="367" spans="1:22" s="165" customFormat="1" ht="12.75" customHeight="1"/>
    <row r="368" spans="1:22" s="165" customFormat="1" ht="12.75" customHeight="1">
      <c r="A368" s="730"/>
      <c r="B368" s="166"/>
    </row>
    <row r="379" ht="15.75" customHeight="1"/>
    <row r="386" ht="15" customHeight="1"/>
    <row r="387" ht="15.75" customHeight="1"/>
    <row r="389" ht="12.75" customHeight="1"/>
    <row r="390" ht="11.25" customHeight="1"/>
  </sheetData>
  <sheetProtection algorithmName="SHA-512" hashValue="ApZCDRXcKJxGAoxG8Zk7cw5prsFZ1tIZVcXux7f9QnvHgwzgJzw+oFGfDwnhloxXBSxfmIVYammWA/281SHblw==" saltValue="8Xh1quuOtfWOQ+jcu9cKlA==" spinCount="100000" sheet="1" objects="1" formatCells="0" formatRows="0" sort="0" autoFilter="0"/>
  <autoFilter ref="A25:V47" xr:uid="{00000000-0001-0000-0900-000000000000}"/>
  <mergeCells count="8">
    <mergeCell ref="A361:M361"/>
    <mergeCell ref="A364:M364"/>
    <mergeCell ref="H7:J8"/>
    <mergeCell ref="E8:G8"/>
    <mergeCell ref="C17:D19"/>
    <mergeCell ref="J19:K19"/>
    <mergeCell ref="L19:O19"/>
    <mergeCell ref="A359:M359"/>
  </mergeCells>
  <conditionalFormatting sqref="D6">
    <cfRule type="expression" dxfId="11" priority="6">
      <formula>AND($D$6="",$P$21&gt;0)</formula>
    </cfRule>
  </conditionalFormatting>
  <conditionalFormatting sqref="D8">
    <cfRule type="expression" dxfId="10" priority="3">
      <formula>AND($D$8="",$E$8&lt;&gt;"")</formula>
    </cfRule>
  </conditionalFormatting>
  <conditionalFormatting sqref="G26:H355 L26:O355">
    <cfRule type="expression" dxfId="9" priority="4">
      <formula>$F26="Location"</formula>
    </cfRule>
  </conditionalFormatting>
  <conditionalFormatting sqref="J26:J355">
    <cfRule type="expression" dxfId="8" priority="1">
      <formula>#REF!="Non"</formula>
    </cfRule>
    <cfRule type="expression" dxfId="7" priority="2">
      <formula>$F26="Location"</formula>
    </cfRule>
  </conditionalFormatting>
  <conditionalFormatting sqref="K8">
    <cfRule type="expression" dxfId="6" priority="7">
      <formula>AND(K8="",K14&gt;0)</formula>
    </cfRule>
  </conditionalFormatting>
  <conditionalFormatting sqref="Q26:V355">
    <cfRule type="expression" dxfId="5" priority="5">
      <formula>$F26="Location"</formula>
    </cfRule>
  </conditionalFormatting>
  <dataValidations count="7">
    <dataValidation type="list" errorStyle="warning" allowBlank="1" showInputMessage="1" showErrorMessage="1" sqref="F26:F355" xr:uid="{C452DB01-8AA4-417E-A407-64E5A05D6776}">
      <formula1>"«Choisir»,Achat,Codiffusion,Résidence,Production,Coproduction"</formula1>
    </dataValidation>
    <dataValidation type="list" allowBlank="1" showInputMessage="1" showErrorMessage="1" sqref="J26:J355" xr:uid="{AB16C76A-469D-41B0-BD50-F23C1860B46B}">
      <formula1>"«Choisir»,Activité avant la représentation, Activité après la représentation, Activités avant et après la représentation"</formula1>
    </dataValidation>
    <dataValidation errorStyle="warning" allowBlank="1" showInputMessage="1" showErrorMessage="1" sqref="K26:K355" xr:uid="{0D7E4002-EB9F-4B14-B8DF-7AEB6595C6D7}"/>
    <dataValidation type="list" allowBlank="1" showInputMessage="1" showErrorMessage="1" sqref="L26:O355 G26:G355" xr:uid="{5116A537-0D48-4BB2-8038-F908F9E7736F}">
      <formula1>"X,x"</formula1>
    </dataValidation>
    <dataValidation type="whole" allowBlank="1" showInputMessage="1" showErrorMessage="1" sqref="P27:P355" xr:uid="{0DF51987-76AB-483E-80E5-6A595239EE86}">
      <formula1>0</formula1>
      <formula2>10000000000</formula2>
    </dataValidation>
    <dataValidation type="whole" allowBlank="1" showInputMessage="1" showErrorMessage="1" sqref="P26" xr:uid="{B947F929-9AD3-4825-AEF0-AA9099EE17D2}">
      <formula1>0</formula1>
      <formula2>1000000000000000</formula2>
    </dataValidation>
    <dataValidation type="list" errorStyle="warning" allowBlank="1" showInputMessage="1" showErrorMessage="1" sqref="I26:I355" xr:uid="{8FBB7D4B-567D-416F-882E-FADDDDBE338F}">
      <formula1>"«Choisir»,Préscolaire,Primaire,Secondaire,Familiale,Adulte,Tout public"</formula1>
    </dataValidation>
  </dataValidations>
  <hyperlinks>
    <hyperlink ref="A362" r:id="rId1" location="DiversiteCulturelle" xr:uid="{6D9B3A82-62BB-4370-8773-8C04568AAB37}"/>
    <hyperlink ref="V25" location="a10Note2" display="a10Note2" xr:uid="{5070EF10-FC6B-4B97-B5CE-4957E6814C70}"/>
    <hyperlink ref="A357" location="a10haut" display="Retour en haut de la page" xr:uid="{9F5C8BA4-158D-4BED-8655-5CCD65DCA508}"/>
    <hyperlink ref="G25" location="a10Note1" display="a10Note1" xr:uid="{61C022C8-F6C1-4321-B76E-59E4D935D671}"/>
    <hyperlink ref="O25" location="a10hand" display="Artiste en situation d'handicap***" xr:uid="{E022B9F6-E445-4CE0-8238-5BD4FF61087F}"/>
    <hyperlink ref="N25" location="a10releve" display="Artiste de la relève**" xr:uid="{6C5D1C86-E7EC-4DFB-9551-D8E09A88D7CC}"/>
    <hyperlink ref="M25" location="a10diversite" display="Diversité culturelle*" xr:uid="{41A31CF2-D487-45D8-9490-DD490735BAD0}"/>
  </hyperlinks>
  <pageMargins left="0.55000000000000004" right="0.511811023622047" top="0.41" bottom="0.38" header="0" footer="0.28999999999999998"/>
  <pageSetup paperSize="5" scale="80" firstPageNumber="19" fitToWidth="0" fitToHeight="0" orientation="landscape" r:id="rId2"/>
  <headerFooter alignWithMargins="0"/>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9A34F887-527B-4AF9-95DD-E3B20EF99DF7}">
          <x14:formula1>
            <xm:f>REF!$BD$2:$BD$11</xm:f>
          </x14:formula1>
          <xm:sqref>E26:E355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Feuil50"/>
  <dimension ref="A1:R243"/>
  <sheetViews>
    <sheetView showGridLines="0" showZeros="0" zoomScale="90" zoomScaleNormal="90" zoomScaleSheetLayoutView="100" workbookViewId="0">
      <selection activeCell="D14" sqref="D14"/>
    </sheetView>
  </sheetViews>
  <sheetFormatPr baseColWidth="10" defaultColWidth="11.453125" defaultRowHeight="12.5"/>
  <cols>
    <col min="1" max="1" width="26.81640625" style="32" customWidth="1"/>
    <col min="2" max="2" width="44.7265625" style="24" customWidth="1"/>
    <col min="3" max="3" width="3.54296875" style="24" customWidth="1"/>
    <col min="4" max="4" width="13.54296875" style="48" customWidth="1"/>
    <col min="5" max="5" width="1.26953125" style="48" customWidth="1"/>
    <col min="6" max="6" width="5.54296875" style="15" customWidth="1"/>
    <col min="7" max="7" width="8.81640625" style="48" customWidth="1"/>
    <col min="8" max="8" width="13.453125" style="48" customWidth="1"/>
    <col min="9" max="9" width="2.1796875" style="48" customWidth="1"/>
    <col min="10" max="10" width="5.453125" style="15" customWidth="1"/>
    <col min="11" max="11" width="3.81640625" style="48" customWidth="1"/>
    <col min="12" max="12" width="3.54296875" style="426" customWidth="1"/>
    <col min="13" max="13" width="1.26953125" style="426" customWidth="1"/>
    <col min="14" max="14" width="5.453125" style="455" customWidth="1"/>
    <col min="15" max="15" width="62.54296875" style="48" customWidth="1"/>
    <col min="16" max="16384" width="11.453125" style="48"/>
  </cols>
  <sheetData>
    <row r="1" spans="1:18" s="47" customFormat="1" ht="26.25" customHeight="1">
      <c r="A1" s="299" t="s">
        <v>99</v>
      </c>
      <c r="B1" s="299"/>
      <c r="C1" s="28"/>
      <c r="F1" s="29"/>
      <c r="J1" s="29"/>
      <c r="L1" s="453"/>
      <c r="M1" s="453"/>
      <c r="N1" s="707" t="s">
        <v>118</v>
      </c>
    </row>
    <row r="2" spans="1:18" ht="13.5" customHeight="1">
      <c r="A2" s="6"/>
      <c r="B2" s="6"/>
      <c r="C2" s="6"/>
      <c r="N2" s="454" t="s">
        <v>130</v>
      </c>
    </row>
    <row r="3" spans="1:18" ht="15" customHeight="1">
      <c r="A3" s="6"/>
      <c r="B3" s="6"/>
      <c r="C3" s="6"/>
      <c r="N3" s="454"/>
    </row>
    <row r="4" spans="1:18" ht="20.149999999999999" customHeight="1">
      <c r="A4" s="748" t="s">
        <v>5</v>
      </c>
      <c r="B4" s="536" t="str">
        <f>IF(AND('Identification '!$F$11="",'Identification '!$F$15&lt;&gt;""),'Identification '!$F$15,IF('Identification '!$F$11="","",IF('Identification '!$F$13="Inscrire le nom de votre organisme dans la cellule F15",'Identification '!$F$15,'Identification '!$F$13)))</f>
        <v/>
      </c>
      <c r="C4" s="105"/>
      <c r="D4" s="104"/>
      <c r="E4" s="104"/>
      <c r="F4" s="104"/>
      <c r="G4" s="104"/>
      <c r="H4"/>
      <c r="I4"/>
      <c r="J4"/>
      <c r="K4"/>
      <c r="L4"/>
    </row>
    <row r="5" spans="1:18" ht="20.149999999999999" customHeight="1">
      <c r="A5" s="747" t="s">
        <v>77</v>
      </c>
      <c r="B5" s="407">
        <f>'Identification '!F21</f>
        <v>0</v>
      </c>
      <c r="C5" s="31"/>
    </row>
    <row r="6" spans="1:18" ht="13" customHeight="1">
      <c r="A6" s="17"/>
      <c r="B6" s="311"/>
      <c r="C6" s="31"/>
    </row>
    <row r="7" spans="1:18" ht="19" customHeight="1">
      <c r="B7" s="31"/>
      <c r="C7" s="31"/>
      <c r="D7" s="1387" t="str">
        <f>'Identification '!$D$7</f>
        <v>2025-2026</v>
      </c>
      <c r="E7" s="1388"/>
      <c r="F7" s="1389"/>
      <c r="G7" s="146"/>
      <c r="H7" s="1387" t="str">
        <f>CONCATENATE(LEFT(D7,4)+1,"-",RIGHT(D7,4)+1)</f>
        <v>2026-2027</v>
      </c>
      <c r="I7" s="1388"/>
      <c r="J7" s="1389"/>
      <c r="K7" s="146"/>
      <c r="L7" s="456"/>
      <c r="M7" s="456"/>
      <c r="N7" s="456"/>
      <c r="O7" s="501" t="s">
        <v>1861</v>
      </c>
      <c r="P7" s="381"/>
      <c r="Q7" s="381"/>
      <c r="R7" s="380"/>
    </row>
    <row r="8" spans="1:18" s="49" customFormat="1" ht="17.149999999999999" customHeight="1">
      <c r="C8" s="17"/>
      <c r="D8" s="1390" t="s">
        <v>299</v>
      </c>
      <c r="E8" s="1391"/>
      <c r="F8" s="1392"/>
      <c r="G8" s="50"/>
      <c r="H8" s="1393" t="s">
        <v>300</v>
      </c>
      <c r="I8" s="1394"/>
      <c r="J8" s="1395"/>
      <c r="K8" s="50"/>
      <c r="L8" s="457"/>
      <c r="M8" s="457"/>
      <c r="N8" s="457"/>
    </row>
    <row r="9" spans="1:18" ht="13.5" customHeight="1">
      <c r="C9" s="17"/>
      <c r="D9" s="331" t="s">
        <v>19</v>
      </c>
      <c r="E9" s="788"/>
      <c r="F9" s="333" t="s">
        <v>20</v>
      </c>
      <c r="G9" s="51"/>
      <c r="H9" s="331" t="s">
        <v>19</v>
      </c>
      <c r="I9" s="332"/>
      <c r="J9" s="333" t="s">
        <v>20</v>
      </c>
      <c r="K9" s="51"/>
      <c r="L9" s="458"/>
      <c r="M9" s="458"/>
      <c r="N9" s="459"/>
    </row>
    <row r="10" spans="1:18" ht="11.25" customHeight="1">
      <c r="C10" s="17"/>
      <c r="D10" s="51"/>
      <c r="E10" s="51"/>
      <c r="F10" s="14"/>
      <c r="G10" s="51"/>
      <c r="H10" s="51"/>
      <c r="I10" s="51"/>
      <c r="J10" s="14"/>
      <c r="K10" s="51"/>
      <c r="L10" s="322"/>
      <c r="M10" s="322"/>
      <c r="N10" s="460"/>
    </row>
    <row r="11" spans="1:18" s="46" customFormat="1" ht="16" customHeight="1">
      <c r="A11" s="358" t="s">
        <v>1858</v>
      </c>
      <c r="B11" s="13"/>
      <c r="F11" s="129"/>
      <c r="J11" s="129"/>
      <c r="L11" s="461"/>
      <c r="M11" s="461"/>
      <c r="N11" s="462"/>
    </row>
    <row r="12" spans="1:18" s="46" customFormat="1" ht="16.5" customHeight="1">
      <c r="A12" s="2" t="s">
        <v>21</v>
      </c>
      <c r="B12" s="2"/>
      <c r="L12" s="461"/>
      <c r="M12" s="461"/>
      <c r="N12" s="461"/>
    </row>
    <row r="13" spans="1:18" s="46" customFormat="1" ht="11.25" customHeight="1">
      <c r="A13" s="2" t="s">
        <v>115</v>
      </c>
      <c r="B13" s="2"/>
      <c r="D13" s="191"/>
      <c r="F13" s="192"/>
      <c r="H13" s="173"/>
      <c r="J13" s="192"/>
      <c r="L13" s="463"/>
      <c r="M13" s="461"/>
      <c r="N13" s="464"/>
      <c r="O13" s="168"/>
    </row>
    <row r="14" spans="1:18" s="46" customFormat="1" ht="11.25" customHeight="1">
      <c r="A14" s="52" t="s">
        <v>85</v>
      </c>
      <c r="B14" s="52"/>
      <c r="D14" s="169"/>
      <c r="F14" s="131" t="str">
        <f t="shared" ref="F14:F25" si="0">IF(D14=0,"",D14/D$77)</f>
        <v/>
      </c>
      <c r="H14" s="169"/>
      <c r="J14" s="131" t="str">
        <f t="shared" ref="J14:J25" si="1">IF(H14=0,"",H14/H$77)</f>
        <v/>
      </c>
      <c r="L14" s="463"/>
      <c r="M14" s="461"/>
      <c r="N14" s="464"/>
      <c r="O14" s="250"/>
    </row>
    <row r="15" spans="1:18" s="46" customFormat="1" ht="11.25" customHeight="1">
      <c r="A15" s="52" t="s">
        <v>97</v>
      </c>
      <c r="B15" s="52"/>
      <c r="D15" s="170"/>
      <c r="F15" s="130" t="str">
        <f t="shared" si="0"/>
        <v/>
      </c>
      <c r="H15" s="170"/>
      <c r="J15" s="130" t="str">
        <f t="shared" si="1"/>
        <v/>
      </c>
      <c r="L15" s="463"/>
      <c r="M15" s="461"/>
      <c r="N15" s="464"/>
      <c r="O15" s="250"/>
    </row>
    <row r="16" spans="1:18" s="46" customFormat="1" ht="11.25" customHeight="1">
      <c r="A16" s="52" t="s">
        <v>95</v>
      </c>
      <c r="B16" s="52"/>
      <c r="D16" s="170"/>
      <c r="F16" s="130" t="str">
        <f t="shared" si="0"/>
        <v/>
      </c>
      <c r="H16" s="170"/>
      <c r="J16" s="130" t="str">
        <f t="shared" si="1"/>
        <v/>
      </c>
      <c r="L16" s="463"/>
      <c r="M16" s="461"/>
      <c r="N16" s="464"/>
      <c r="O16" s="250"/>
    </row>
    <row r="17" spans="1:15" s="46" customFormat="1" ht="11.25" customHeight="1">
      <c r="A17" s="52" t="s">
        <v>10</v>
      </c>
      <c r="B17" s="52"/>
      <c r="D17" s="170"/>
      <c r="F17" s="130" t="str">
        <f t="shared" si="0"/>
        <v/>
      </c>
      <c r="H17" s="170"/>
      <c r="J17" s="130" t="str">
        <f t="shared" si="1"/>
        <v/>
      </c>
      <c r="L17" s="463"/>
      <c r="M17" s="461"/>
      <c r="N17" s="464"/>
      <c r="O17" s="250"/>
    </row>
    <row r="18" spans="1:15" s="46" customFormat="1" ht="11.25" customHeight="1">
      <c r="A18" s="52" t="s">
        <v>86</v>
      </c>
      <c r="B18" s="52"/>
      <c r="D18" s="169"/>
      <c r="F18" s="131" t="str">
        <f t="shared" si="0"/>
        <v/>
      </c>
      <c r="H18" s="169"/>
      <c r="J18" s="131" t="str">
        <f t="shared" si="1"/>
        <v/>
      </c>
      <c r="L18" s="463"/>
      <c r="M18" s="461"/>
      <c r="N18" s="464"/>
      <c r="O18" s="250"/>
    </row>
    <row r="19" spans="1:15" s="46" customFormat="1" ht="11.25" customHeight="1">
      <c r="A19" s="52" t="s">
        <v>87</v>
      </c>
      <c r="B19" s="52"/>
      <c r="D19" s="170"/>
      <c r="F19" s="130" t="str">
        <f t="shared" si="0"/>
        <v/>
      </c>
      <c r="H19" s="170"/>
      <c r="J19" s="130" t="str">
        <f t="shared" si="1"/>
        <v/>
      </c>
      <c r="L19" s="463"/>
      <c r="M19" s="461"/>
      <c r="N19" s="464"/>
      <c r="O19" s="250"/>
    </row>
    <row r="20" spans="1:15" s="46" customFormat="1" ht="11.25" customHeight="1">
      <c r="A20" s="52" t="s">
        <v>96</v>
      </c>
      <c r="B20" s="52"/>
      <c r="D20" s="171"/>
      <c r="F20" s="132" t="str">
        <f t="shared" si="0"/>
        <v/>
      </c>
      <c r="H20" s="171"/>
      <c r="J20" s="132" t="str">
        <f t="shared" si="1"/>
        <v/>
      </c>
      <c r="L20" s="463"/>
      <c r="M20" s="461"/>
      <c r="N20" s="464"/>
      <c r="O20" s="250"/>
    </row>
    <row r="21" spans="1:15" s="46" customFormat="1" ht="11.25" customHeight="1">
      <c r="A21" s="1085" t="s">
        <v>88</v>
      </c>
      <c r="B21" s="1086"/>
      <c r="D21" s="171"/>
      <c r="F21" s="132" t="str">
        <f t="shared" si="0"/>
        <v/>
      </c>
      <c r="H21" s="171"/>
      <c r="J21" s="132" t="str">
        <f t="shared" si="1"/>
        <v/>
      </c>
      <c r="L21" s="463"/>
      <c r="M21" s="461"/>
      <c r="N21" s="464"/>
      <c r="O21" s="250"/>
    </row>
    <row r="22" spans="1:15" s="46" customFormat="1" ht="11.25" customHeight="1">
      <c r="A22" s="1396"/>
      <c r="B22" s="1396"/>
      <c r="D22" s="171"/>
      <c r="E22" s="49"/>
      <c r="F22" s="132" t="str">
        <f t="shared" si="0"/>
        <v/>
      </c>
      <c r="H22" s="171"/>
      <c r="I22" s="49"/>
      <c r="J22" s="132" t="str">
        <f t="shared" si="1"/>
        <v/>
      </c>
      <c r="L22" s="463"/>
      <c r="M22" s="465"/>
      <c r="N22" s="464"/>
      <c r="O22" s="250"/>
    </row>
    <row r="23" spans="1:15" s="46" customFormat="1" ht="11.25" customHeight="1">
      <c r="A23" s="1396"/>
      <c r="B23" s="1396"/>
      <c r="D23" s="171"/>
      <c r="E23" s="49"/>
      <c r="F23" s="132" t="str">
        <f t="shared" ref="F23:F24" si="2">IF(D23=0,"",D23/D$77)</f>
        <v/>
      </c>
      <c r="H23" s="171"/>
      <c r="I23" s="49"/>
      <c r="J23" s="132" t="str">
        <f t="shared" ref="J23:J24" si="3">IF(H23=0,"",H23/H$77)</f>
        <v/>
      </c>
      <c r="L23" s="463"/>
      <c r="M23" s="465"/>
      <c r="N23" s="464"/>
      <c r="O23" s="250"/>
    </row>
    <row r="24" spans="1:15" s="46" customFormat="1" ht="11.25" customHeight="1">
      <c r="A24" s="1396"/>
      <c r="B24" s="1396"/>
      <c r="D24" s="171"/>
      <c r="E24" s="49"/>
      <c r="F24" s="132" t="str">
        <f t="shared" si="2"/>
        <v/>
      </c>
      <c r="H24" s="171"/>
      <c r="I24" s="49"/>
      <c r="J24" s="132" t="str">
        <f t="shared" si="3"/>
        <v/>
      </c>
      <c r="L24" s="463"/>
      <c r="M24" s="465"/>
      <c r="N24" s="464"/>
      <c r="O24" s="250"/>
    </row>
    <row r="25" spans="1:15" s="46" customFormat="1" ht="11.25" customHeight="1">
      <c r="A25" s="1396"/>
      <c r="B25" s="1396"/>
      <c r="D25" s="171"/>
      <c r="E25" s="49"/>
      <c r="F25" s="132" t="str">
        <f t="shared" si="0"/>
        <v/>
      </c>
      <c r="H25" s="171"/>
      <c r="I25" s="49"/>
      <c r="J25" s="132" t="str">
        <f t="shared" si="1"/>
        <v/>
      </c>
      <c r="L25" s="463"/>
      <c r="M25" s="465"/>
      <c r="N25" s="464"/>
      <c r="O25" s="250"/>
    </row>
    <row r="26" spans="1:15" s="46" customFormat="1" ht="11.25" customHeight="1">
      <c r="A26" s="56" t="s">
        <v>169</v>
      </c>
      <c r="B26" s="56"/>
      <c r="D26" s="172"/>
      <c r="E26" s="49"/>
      <c r="F26" s="133" t="str">
        <f>IF(D26=0,"",D26/D$77)</f>
        <v/>
      </c>
      <c r="H26" s="172"/>
      <c r="I26" s="49"/>
      <c r="J26" s="133" t="str">
        <f>IF(H26=0,"",H26/H$77)</f>
        <v/>
      </c>
      <c r="L26" s="463"/>
      <c r="M26" s="465"/>
      <c r="N26" s="464"/>
      <c r="O26" s="250"/>
    </row>
    <row r="27" spans="1:15" s="46" customFormat="1" ht="11.25" customHeight="1">
      <c r="A27" s="56" t="s">
        <v>168</v>
      </c>
      <c r="B27" s="56"/>
      <c r="D27" s="172"/>
      <c r="E27" s="49"/>
      <c r="F27" s="133" t="str">
        <f>IF(D27=0,"",D27/D$77)</f>
        <v/>
      </c>
      <c r="H27" s="172"/>
      <c r="I27" s="49"/>
      <c r="J27" s="133" t="str">
        <f>IF(H27=0,"",H27/H$77)</f>
        <v/>
      </c>
      <c r="L27" s="463"/>
      <c r="M27" s="465"/>
      <c r="N27" s="464"/>
      <c r="O27" s="250"/>
    </row>
    <row r="28" spans="1:15" s="46" customFormat="1" ht="11.25" customHeight="1">
      <c r="A28" s="1396"/>
      <c r="B28" s="1396"/>
      <c r="D28" s="173"/>
      <c r="E28" s="49"/>
      <c r="F28" s="134" t="str">
        <f>IF(D28=0,"",D28/D$77)</f>
        <v/>
      </c>
      <c r="H28" s="173"/>
      <c r="I28" s="49"/>
      <c r="J28" s="134" t="str">
        <f>IF(H28=0,"",H28/H$77)</f>
        <v/>
      </c>
      <c r="L28" s="463"/>
      <c r="M28" s="465"/>
      <c r="N28" s="464"/>
      <c r="O28" s="250"/>
    </row>
    <row r="29" spans="1:15" s="46" customFormat="1" ht="15.65" customHeight="1">
      <c r="A29" s="55"/>
      <c r="B29" s="55" t="s">
        <v>16</v>
      </c>
      <c r="D29" s="155">
        <f>SUM(D14:D28)</f>
        <v>0</v>
      </c>
      <c r="E29" s="49"/>
      <c r="F29" s="178" t="str">
        <f>IF(D29=0,"",D29/D$77)</f>
        <v/>
      </c>
      <c r="H29" s="155">
        <f>SUM(H14:H28)</f>
        <v>0</v>
      </c>
      <c r="I29" s="49"/>
      <c r="J29" s="178" t="str">
        <f>IF(H29=0,"",H29/H$77)</f>
        <v/>
      </c>
      <c r="L29" s="463"/>
      <c r="M29" s="465"/>
      <c r="N29" s="464"/>
      <c r="O29" s="250"/>
    </row>
    <row r="30" spans="1:15" s="46" customFormat="1" ht="11.25" customHeight="1">
      <c r="A30" s="57" t="s">
        <v>36</v>
      </c>
      <c r="B30" s="57"/>
      <c r="D30" s="191"/>
      <c r="E30" s="49"/>
      <c r="F30" s="192"/>
      <c r="H30" s="191"/>
      <c r="I30" s="49"/>
      <c r="J30" s="192"/>
      <c r="L30" s="463"/>
      <c r="M30" s="465"/>
      <c r="N30" s="464"/>
      <c r="O30" s="250"/>
    </row>
    <row r="31" spans="1:15" s="46" customFormat="1" ht="11.5">
      <c r="A31" s="58" t="s">
        <v>37</v>
      </c>
      <c r="B31" s="59"/>
      <c r="D31" s="169"/>
      <c r="E31" s="49"/>
      <c r="F31" s="131" t="str">
        <f t="shared" ref="F31:F36" si="4">IF(D31=0,"",D31/D$77)</f>
        <v/>
      </c>
      <c r="H31" s="169"/>
      <c r="I31" s="49"/>
      <c r="J31" s="131" t="str">
        <f t="shared" ref="J31:J36" si="5">IF(H31=0,"",H31/H$77)</f>
        <v/>
      </c>
      <c r="L31" s="463"/>
      <c r="M31" s="465"/>
      <c r="N31" s="464"/>
      <c r="O31" s="250"/>
    </row>
    <row r="32" spans="1:15" s="46" customFormat="1" ht="11.25" customHeight="1">
      <c r="A32" s="21" t="s">
        <v>38</v>
      </c>
      <c r="B32" s="25"/>
      <c r="D32" s="170"/>
      <c r="E32" s="49"/>
      <c r="F32" s="130" t="str">
        <f t="shared" si="4"/>
        <v/>
      </c>
      <c r="H32" s="170"/>
      <c r="I32" s="49"/>
      <c r="J32" s="130" t="str">
        <f t="shared" si="5"/>
        <v/>
      </c>
      <c r="L32" s="463"/>
      <c r="M32" s="465"/>
      <c r="N32" s="464"/>
      <c r="O32" s="250"/>
    </row>
    <row r="33" spans="1:15" s="46" customFormat="1" ht="11.25" customHeight="1">
      <c r="A33" s="21" t="s">
        <v>39</v>
      </c>
      <c r="B33" s="25"/>
      <c r="D33" s="170"/>
      <c r="E33" s="49"/>
      <c r="F33" s="130" t="str">
        <f t="shared" si="4"/>
        <v/>
      </c>
      <c r="H33" s="170"/>
      <c r="I33" s="49"/>
      <c r="J33" s="130" t="str">
        <f t="shared" si="5"/>
        <v/>
      </c>
      <c r="L33" s="463"/>
      <c r="M33" s="465"/>
      <c r="N33" s="464"/>
      <c r="O33" s="250"/>
    </row>
    <row r="34" spans="1:15" s="46" customFormat="1" ht="11.25" customHeight="1">
      <c r="A34" s="21" t="s">
        <v>40</v>
      </c>
      <c r="B34" s="25"/>
      <c r="D34" s="170"/>
      <c r="E34" s="49"/>
      <c r="F34" s="130" t="str">
        <f t="shared" si="4"/>
        <v/>
      </c>
      <c r="H34" s="170"/>
      <c r="I34" s="49"/>
      <c r="J34" s="130" t="str">
        <f t="shared" si="5"/>
        <v/>
      </c>
      <c r="L34" s="463"/>
      <c r="M34" s="465"/>
      <c r="N34" s="464"/>
      <c r="O34" s="250"/>
    </row>
    <row r="35" spans="1:15" s="46" customFormat="1" ht="11.25" customHeight="1">
      <c r="A35" s="21" t="s">
        <v>41</v>
      </c>
      <c r="B35" s="25"/>
      <c r="D35" s="170"/>
      <c r="E35" s="49"/>
      <c r="F35" s="130" t="str">
        <f t="shared" si="4"/>
        <v/>
      </c>
      <c r="H35" s="170"/>
      <c r="I35" s="49"/>
      <c r="J35" s="130" t="str">
        <f t="shared" si="5"/>
        <v/>
      </c>
      <c r="L35" s="463"/>
      <c r="M35" s="465"/>
      <c r="N35" s="464"/>
      <c r="O35" s="250"/>
    </row>
    <row r="36" spans="1:15" s="46" customFormat="1" ht="11.25" customHeight="1">
      <c r="A36" s="32" t="s">
        <v>42</v>
      </c>
      <c r="B36" s="24"/>
      <c r="D36" s="170"/>
      <c r="E36" s="49"/>
      <c r="F36" s="130" t="str">
        <f t="shared" si="4"/>
        <v/>
      </c>
      <c r="H36" s="170"/>
      <c r="I36" s="49"/>
      <c r="J36" s="130" t="str">
        <f t="shared" si="5"/>
        <v/>
      </c>
      <c r="L36" s="463"/>
      <c r="M36" s="465"/>
      <c r="N36" s="464"/>
      <c r="O36" s="250"/>
    </row>
    <row r="37" spans="1:15" s="46" customFormat="1" ht="15.65" customHeight="1">
      <c r="A37" s="55"/>
      <c r="B37" s="55" t="s">
        <v>16</v>
      </c>
      <c r="D37" s="155">
        <f>SUM(D31:D36)</f>
        <v>0</v>
      </c>
      <c r="E37" s="49"/>
      <c r="F37" s="178" t="str">
        <f>IF(D37=0,"",D37/D$77)</f>
        <v/>
      </c>
      <c r="H37" s="155">
        <f>SUM(H31:H36)</f>
        <v>0</v>
      </c>
      <c r="I37" s="49"/>
      <c r="J37" s="178" t="str">
        <f>IF(H37=0,"",H37/H$77)</f>
        <v/>
      </c>
      <c r="L37" s="463"/>
      <c r="M37" s="465"/>
      <c r="N37" s="464"/>
      <c r="O37" s="250"/>
    </row>
    <row r="38" spans="1:15" s="46" customFormat="1" ht="15" customHeight="1">
      <c r="A38" s="55"/>
      <c r="B38" s="60" t="s">
        <v>6</v>
      </c>
      <c r="D38" s="179">
        <f>D29+D37</f>
        <v>0</v>
      </c>
      <c r="E38" s="49"/>
      <c r="F38" s="180" t="str">
        <f>IF(D38=0,"",D38/D$77)</f>
        <v/>
      </c>
      <c r="H38" s="179">
        <f>H29+H37</f>
        <v>0</v>
      </c>
      <c r="I38" s="49"/>
      <c r="J38" s="180" t="str">
        <f>IF(H38=0,"",H38/H$77)</f>
        <v/>
      </c>
      <c r="L38" s="463"/>
      <c r="M38" s="465"/>
      <c r="N38" s="464"/>
      <c r="O38" s="250"/>
    </row>
    <row r="39" spans="1:15" s="46" customFormat="1" ht="11.25" customHeight="1">
      <c r="A39" s="10" t="s">
        <v>43</v>
      </c>
      <c r="B39" s="10"/>
      <c r="D39" s="191"/>
      <c r="E39" s="49"/>
      <c r="F39" s="192"/>
      <c r="H39" s="191"/>
      <c r="I39" s="49"/>
      <c r="J39" s="192"/>
      <c r="L39" s="463"/>
      <c r="M39" s="465"/>
      <c r="N39" s="464"/>
      <c r="O39" s="250"/>
    </row>
    <row r="40" spans="1:15" s="46" customFormat="1" ht="11.25" customHeight="1">
      <c r="A40" s="2" t="s">
        <v>44</v>
      </c>
      <c r="B40" s="2"/>
      <c r="D40" s="191"/>
      <c r="E40" s="49"/>
      <c r="F40" s="192"/>
      <c r="H40" s="191"/>
      <c r="I40" s="49"/>
      <c r="J40" s="192"/>
      <c r="L40" s="463"/>
      <c r="M40" s="465"/>
      <c r="N40" s="464"/>
      <c r="O40" s="250"/>
    </row>
    <row r="41" spans="1:15" s="46" customFormat="1" ht="11.25" customHeight="1">
      <c r="A41" s="58" t="s">
        <v>45</v>
      </c>
      <c r="B41" s="58"/>
      <c r="D41" s="191"/>
      <c r="E41" s="49"/>
      <c r="F41" s="192" t="str">
        <f t="shared" ref="F41:F57" si="6">IF(D41=0,"",D41/D$77)</f>
        <v/>
      </c>
      <c r="H41" s="173"/>
      <c r="I41" s="49"/>
      <c r="J41" s="192" t="str">
        <f t="shared" ref="J41:J46" si="7">IF(H41=0,"",H41/H$77)</f>
        <v/>
      </c>
      <c r="L41" s="463"/>
      <c r="M41" s="465"/>
      <c r="N41" s="464"/>
      <c r="O41" s="250"/>
    </row>
    <row r="42" spans="1:15" s="46" customFormat="1" ht="12" customHeight="1">
      <c r="A42" s="100" t="s">
        <v>251</v>
      </c>
      <c r="B42" s="26"/>
      <c r="D42" s="169"/>
      <c r="E42" s="49"/>
      <c r="F42" s="131" t="str">
        <f t="shared" si="6"/>
        <v/>
      </c>
      <c r="H42" s="169"/>
      <c r="I42" s="49"/>
      <c r="J42" s="131" t="str">
        <f t="shared" si="7"/>
        <v/>
      </c>
      <c r="L42" s="463"/>
      <c r="M42" s="465"/>
      <c r="N42" s="464"/>
      <c r="O42" s="250"/>
    </row>
    <row r="43" spans="1:15" s="46" customFormat="1" ht="11.25" customHeight="1">
      <c r="A43" s="39" t="s">
        <v>128</v>
      </c>
      <c r="B43" s="26"/>
      <c r="D43" s="170"/>
      <c r="E43" s="49"/>
      <c r="F43" s="130" t="str">
        <f t="shared" si="6"/>
        <v/>
      </c>
      <c r="H43" s="170"/>
      <c r="I43" s="49"/>
      <c r="J43" s="130" t="str">
        <f t="shared" si="7"/>
        <v/>
      </c>
      <c r="L43" s="463"/>
      <c r="M43" s="465"/>
      <c r="N43" s="464"/>
      <c r="O43" s="250"/>
    </row>
    <row r="44" spans="1:15" s="46" customFormat="1" ht="11.25" customHeight="1">
      <c r="A44" s="1111" t="s">
        <v>46</v>
      </c>
      <c r="B44" s="1112"/>
      <c r="D44" s="169"/>
      <c r="E44" s="49"/>
      <c r="F44" s="135" t="str">
        <f t="shared" si="6"/>
        <v/>
      </c>
      <c r="H44" s="170"/>
      <c r="I44" s="49"/>
      <c r="J44" s="130" t="str">
        <f t="shared" si="7"/>
        <v/>
      </c>
      <c r="L44" s="463"/>
      <c r="M44" s="465"/>
      <c r="N44" s="466"/>
      <c r="O44" s="250"/>
    </row>
    <row r="45" spans="1:15" s="46" customFormat="1" ht="11.25" customHeight="1">
      <c r="A45" s="1111"/>
      <c r="B45" s="1112"/>
      <c r="D45" s="169"/>
      <c r="E45" s="49"/>
      <c r="F45" s="135" t="str">
        <f t="shared" si="6"/>
        <v/>
      </c>
      <c r="H45" s="170"/>
      <c r="I45" s="49"/>
      <c r="J45" s="130" t="str">
        <f t="shared" si="7"/>
        <v/>
      </c>
      <c r="L45" s="463"/>
      <c r="M45" s="465"/>
      <c r="N45" s="466"/>
      <c r="O45" s="250"/>
    </row>
    <row r="46" spans="1:15" s="46" customFormat="1" ht="12.75" customHeight="1">
      <c r="A46" s="1397"/>
      <c r="B46" s="1397"/>
      <c r="C46" s="30"/>
      <c r="D46" s="169"/>
      <c r="E46" s="49"/>
      <c r="F46" s="135" t="str">
        <f t="shared" si="6"/>
        <v/>
      </c>
      <c r="H46" s="170"/>
      <c r="I46" s="49"/>
      <c r="J46" s="130" t="str">
        <f t="shared" si="7"/>
        <v/>
      </c>
      <c r="L46" s="463"/>
      <c r="M46" s="465"/>
      <c r="N46" s="464"/>
      <c r="O46" s="250"/>
    </row>
    <row r="47" spans="1:15" s="46" customFormat="1" ht="11.25" customHeight="1">
      <c r="A47" s="1396"/>
      <c r="B47" s="1396"/>
      <c r="C47" s="30"/>
      <c r="D47" s="169"/>
      <c r="E47" s="49"/>
      <c r="F47" s="135" t="str">
        <f t="shared" si="6"/>
        <v/>
      </c>
      <c r="H47" s="169"/>
      <c r="I47" s="49"/>
      <c r="J47" s="130" t="str">
        <f t="shared" ref="J47:J55" si="8">IF(H47=0,"",H47/H$77)</f>
        <v/>
      </c>
      <c r="L47" s="463"/>
      <c r="M47" s="465"/>
      <c r="N47" s="464"/>
      <c r="O47" s="250"/>
    </row>
    <row r="48" spans="1:15" s="46" customFormat="1" ht="11.25" customHeight="1">
      <c r="A48" s="21" t="s">
        <v>47</v>
      </c>
      <c r="B48" s="25"/>
      <c r="C48" s="30"/>
      <c r="D48" s="170"/>
      <c r="E48" s="49"/>
      <c r="F48" s="130" t="str">
        <f t="shared" si="6"/>
        <v/>
      </c>
      <c r="H48" s="170"/>
      <c r="I48" s="49"/>
      <c r="J48" s="130" t="str">
        <f t="shared" si="8"/>
        <v/>
      </c>
      <c r="L48" s="463"/>
      <c r="M48" s="465"/>
      <c r="N48" s="464"/>
      <c r="O48" s="250"/>
    </row>
    <row r="49" spans="1:15" s="46" customFormat="1" ht="11.5">
      <c r="A49" s="1400" t="s">
        <v>1037</v>
      </c>
      <c r="B49" s="1400"/>
      <c r="C49" s="30"/>
      <c r="D49" s="170"/>
      <c r="E49" s="49"/>
      <c r="F49" s="130" t="str">
        <f t="shared" si="6"/>
        <v/>
      </c>
      <c r="H49" s="170"/>
      <c r="I49" s="49"/>
      <c r="J49" s="130" t="str">
        <f t="shared" si="8"/>
        <v/>
      </c>
      <c r="L49" s="463"/>
      <c r="M49" s="465"/>
      <c r="N49" s="464"/>
      <c r="O49" s="250"/>
    </row>
    <row r="50" spans="1:15" s="46" customFormat="1" ht="11.5">
      <c r="A50" s="1400" t="s">
        <v>1038</v>
      </c>
      <c r="B50" s="1400"/>
      <c r="C50" s="30"/>
      <c r="D50" s="170"/>
      <c r="E50" s="49"/>
      <c r="F50" s="130" t="str">
        <f t="shared" si="6"/>
        <v/>
      </c>
      <c r="H50" s="170"/>
      <c r="I50" s="49"/>
      <c r="J50" s="130" t="str">
        <f t="shared" si="8"/>
        <v/>
      </c>
      <c r="L50" s="463"/>
      <c r="M50" s="465"/>
      <c r="N50" s="464"/>
      <c r="O50" s="250"/>
    </row>
    <row r="51" spans="1:15" s="46" customFormat="1" ht="11.25" customHeight="1">
      <c r="A51" s="21" t="s">
        <v>48</v>
      </c>
      <c r="B51" s="25"/>
      <c r="D51" s="170"/>
      <c r="E51" s="49"/>
      <c r="F51" s="130" t="str">
        <f t="shared" si="6"/>
        <v/>
      </c>
      <c r="H51" s="170"/>
      <c r="I51" s="49"/>
      <c r="J51" s="130" t="str">
        <f t="shared" si="8"/>
        <v/>
      </c>
      <c r="L51" s="463"/>
      <c r="M51" s="465"/>
      <c r="N51" s="464"/>
      <c r="O51" s="250"/>
    </row>
    <row r="52" spans="1:15" s="46" customFormat="1" ht="11.25" customHeight="1">
      <c r="A52" s="21" t="s">
        <v>49</v>
      </c>
      <c r="B52" s="25"/>
      <c r="D52" s="170"/>
      <c r="E52" s="49"/>
      <c r="F52" s="130" t="str">
        <f t="shared" si="6"/>
        <v/>
      </c>
      <c r="H52" s="170"/>
      <c r="I52" s="49"/>
      <c r="J52" s="130" t="str">
        <f t="shared" si="8"/>
        <v/>
      </c>
      <c r="L52" s="463"/>
      <c r="M52" s="465"/>
      <c r="N52" s="464"/>
      <c r="O52" s="250"/>
    </row>
    <row r="53" spans="1:15" s="46" customFormat="1" ht="11.25" customHeight="1">
      <c r="A53" s="359" t="s">
        <v>88</v>
      </c>
      <c r="B53" s="360"/>
      <c r="D53" s="170"/>
      <c r="E53" s="49"/>
      <c r="F53" s="130" t="str">
        <f t="shared" si="6"/>
        <v/>
      </c>
      <c r="H53" s="170"/>
      <c r="I53" s="49"/>
      <c r="J53" s="130" t="str">
        <f t="shared" si="8"/>
        <v/>
      </c>
      <c r="L53" s="463"/>
      <c r="M53" s="465"/>
      <c r="N53" s="467"/>
      <c r="O53" s="250"/>
    </row>
    <row r="54" spans="1:15" s="46" customFormat="1" ht="11.25" customHeight="1">
      <c r="A54" s="451"/>
      <c r="B54" s="452"/>
      <c r="D54" s="169"/>
      <c r="E54" s="49"/>
      <c r="F54" s="131" t="str">
        <f t="shared" si="6"/>
        <v/>
      </c>
      <c r="H54" s="170"/>
      <c r="I54" s="49"/>
      <c r="J54" s="130" t="str">
        <f t="shared" si="8"/>
        <v/>
      </c>
      <c r="L54" s="463"/>
      <c r="M54" s="465"/>
      <c r="N54" s="467"/>
      <c r="O54" s="250"/>
    </row>
    <row r="55" spans="1:15" s="46" customFormat="1" ht="11.25" customHeight="1">
      <c r="A55" s="451"/>
      <c r="B55" s="452"/>
      <c r="D55" s="169"/>
      <c r="E55" s="49"/>
      <c r="F55" s="131" t="str">
        <f t="shared" si="6"/>
        <v/>
      </c>
      <c r="H55" s="170"/>
      <c r="I55" s="49"/>
      <c r="J55" s="130" t="str">
        <f t="shared" si="8"/>
        <v/>
      </c>
      <c r="L55" s="463"/>
      <c r="M55" s="465"/>
      <c r="N55" s="467"/>
      <c r="O55" s="250"/>
    </row>
    <row r="56" spans="1:15" s="46" customFormat="1" ht="11.25" customHeight="1">
      <c r="A56" s="1397"/>
      <c r="B56" s="1397"/>
      <c r="C56" s="30"/>
      <c r="D56" s="169"/>
      <c r="E56" s="49"/>
      <c r="F56" s="131" t="str">
        <f t="shared" si="6"/>
        <v/>
      </c>
      <c r="H56" s="169"/>
      <c r="I56" s="49"/>
      <c r="J56" s="131" t="str">
        <f>IF(H56=0,"",H56/H$77)</f>
        <v/>
      </c>
      <c r="L56" s="463"/>
      <c r="M56" s="465"/>
      <c r="N56" s="464"/>
      <c r="O56" s="250"/>
    </row>
    <row r="57" spans="1:15" s="46" customFormat="1" ht="16.5" customHeight="1">
      <c r="A57" s="55"/>
      <c r="B57" s="55" t="s">
        <v>16</v>
      </c>
      <c r="D57" s="155">
        <f>SUM(D41:D56)</f>
        <v>0</v>
      </c>
      <c r="E57" s="49"/>
      <c r="F57" s="178" t="str">
        <f t="shared" si="6"/>
        <v/>
      </c>
      <c r="H57" s="155">
        <f>SUM(H41:H56)</f>
        <v>0</v>
      </c>
      <c r="I57" s="49"/>
      <c r="J57" s="178" t="str">
        <f>IF(H57=0,"",H57/H$77)</f>
        <v/>
      </c>
      <c r="L57" s="463"/>
      <c r="M57" s="465"/>
      <c r="N57" s="464"/>
      <c r="O57" s="250"/>
    </row>
    <row r="58" spans="1:15" s="46" customFormat="1" ht="11.25" customHeight="1">
      <c r="A58" s="2" t="s">
        <v>50</v>
      </c>
      <c r="B58" s="2"/>
      <c r="D58" s="191"/>
      <c r="E58" s="49"/>
      <c r="F58" s="192"/>
      <c r="H58" s="191"/>
      <c r="I58" s="49"/>
      <c r="J58" s="192"/>
      <c r="L58" s="463"/>
      <c r="M58" s="465"/>
      <c r="N58" s="464"/>
      <c r="O58" s="250"/>
    </row>
    <row r="59" spans="1:15" s="46" customFormat="1" ht="11.25" customHeight="1">
      <c r="A59" s="58" t="s">
        <v>247</v>
      </c>
      <c r="B59" s="58"/>
      <c r="D59" s="173"/>
      <c r="E59" s="49"/>
      <c r="F59" s="192"/>
      <c r="H59" s="173"/>
      <c r="I59" s="49"/>
      <c r="J59" s="192" t="str">
        <f t="shared" ref="J59:J64" si="9">IF(H59=0,"",H59/H$77)</f>
        <v/>
      </c>
      <c r="L59" s="463"/>
      <c r="M59" s="465"/>
      <c r="N59" s="464"/>
      <c r="O59" s="250"/>
    </row>
    <row r="60" spans="1:15" s="46" customFormat="1" ht="11.25" customHeight="1">
      <c r="A60" s="39" t="s">
        <v>51</v>
      </c>
      <c r="B60" s="26"/>
      <c r="D60" s="169"/>
      <c r="E60" s="49"/>
      <c r="F60" s="182" t="str">
        <f t="shared" ref="F60:F68" si="10">IF(D60=0,"",D60/D$77)</f>
        <v/>
      </c>
      <c r="H60" s="169"/>
      <c r="I60" s="49"/>
      <c r="J60" s="182" t="str">
        <f t="shared" si="9"/>
        <v/>
      </c>
      <c r="L60" s="463"/>
      <c r="M60" s="465"/>
      <c r="N60" s="464"/>
      <c r="O60" s="250"/>
    </row>
    <row r="61" spans="1:15" s="46" customFormat="1" ht="11.25" customHeight="1">
      <c r="A61" s="39" t="s">
        <v>52</v>
      </c>
      <c r="B61" s="26"/>
      <c r="D61" s="170"/>
      <c r="E61" s="49"/>
      <c r="F61" s="183" t="str">
        <f t="shared" si="10"/>
        <v/>
      </c>
      <c r="H61" s="170"/>
      <c r="I61" s="49"/>
      <c r="J61" s="183" t="str">
        <f t="shared" si="9"/>
        <v/>
      </c>
      <c r="L61" s="463"/>
      <c r="M61" s="465"/>
      <c r="N61" s="464"/>
      <c r="O61" s="250"/>
    </row>
    <row r="62" spans="1:15" s="46" customFormat="1" ht="11.25" customHeight="1">
      <c r="A62" s="1113" t="s">
        <v>46</v>
      </c>
      <c r="B62" s="1114"/>
      <c r="D62" s="170"/>
      <c r="E62" s="49"/>
      <c r="F62" s="183" t="str">
        <f t="shared" si="10"/>
        <v/>
      </c>
      <c r="H62" s="170"/>
      <c r="I62" s="49"/>
      <c r="J62" s="183" t="str">
        <f t="shared" si="9"/>
        <v/>
      </c>
      <c r="L62" s="463"/>
      <c r="M62" s="465"/>
      <c r="N62" s="464"/>
      <c r="O62" s="250"/>
    </row>
    <row r="63" spans="1:15" s="46" customFormat="1" ht="11.25" customHeight="1">
      <c r="A63" s="1115"/>
      <c r="B63" s="1116"/>
      <c r="D63" s="173"/>
      <c r="E63" s="49"/>
      <c r="F63" s="192" t="str">
        <f t="shared" si="10"/>
        <v/>
      </c>
      <c r="H63" s="170"/>
      <c r="I63" s="49"/>
      <c r="J63" s="183" t="str">
        <f t="shared" si="9"/>
        <v/>
      </c>
      <c r="L63" s="463"/>
      <c r="M63" s="465"/>
      <c r="N63" s="464"/>
      <c r="O63" s="250"/>
    </row>
    <row r="64" spans="1:15" s="46" customFormat="1" ht="11.25" customHeight="1">
      <c r="A64" s="1397"/>
      <c r="B64" s="1397"/>
      <c r="C64" s="30"/>
      <c r="D64" s="170"/>
      <c r="E64" s="49"/>
      <c r="F64" s="183" t="str">
        <f t="shared" si="10"/>
        <v/>
      </c>
      <c r="H64" s="170"/>
      <c r="I64" s="49"/>
      <c r="J64" s="183" t="str">
        <f t="shared" si="9"/>
        <v/>
      </c>
      <c r="L64" s="463"/>
      <c r="M64" s="465"/>
      <c r="N64" s="464"/>
      <c r="O64" s="250"/>
    </row>
    <row r="65" spans="1:15" s="46" customFormat="1" ht="11.25" customHeight="1">
      <c r="A65" s="21" t="s">
        <v>53</v>
      </c>
      <c r="B65" s="25"/>
      <c r="D65" s="170"/>
      <c r="E65" s="49"/>
      <c r="F65" s="183" t="str">
        <f>IF(D65=0,"",D65/D$77)</f>
        <v/>
      </c>
      <c r="H65" s="170"/>
      <c r="I65" s="49"/>
      <c r="J65" s="183" t="str">
        <f>IF(H65=0,"",H65/H$77)</f>
        <v/>
      </c>
      <c r="L65" s="463"/>
      <c r="M65" s="465"/>
      <c r="N65" s="464"/>
      <c r="O65" s="250"/>
    </row>
    <row r="66" spans="1:15" s="46" customFormat="1" ht="14.5" customHeight="1">
      <c r="A66" s="21" t="s">
        <v>2954</v>
      </c>
      <c r="B66" s="25"/>
      <c r="D66" s="170"/>
      <c r="E66" s="49"/>
      <c r="F66" s="183" t="str">
        <f t="shared" si="10"/>
        <v/>
      </c>
      <c r="H66" s="170"/>
      <c r="I66" s="49"/>
      <c r="J66" s="183" t="str">
        <f t="shared" ref="J66:J68" si="11">IF(H66=0,"",H66/H$77)</f>
        <v/>
      </c>
      <c r="L66" s="463"/>
      <c r="M66" s="465"/>
      <c r="N66" s="464"/>
      <c r="O66" s="250"/>
    </row>
    <row r="67" spans="1:15" s="46" customFormat="1" ht="13.5" customHeight="1">
      <c r="A67" s="21" t="s">
        <v>88</v>
      </c>
      <c r="B67" s="25"/>
      <c r="D67" s="170"/>
      <c r="E67" s="49"/>
      <c r="F67" s="183" t="str">
        <f t="shared" si="10"/>
        <v/>
      </c>
      <c r="H67" s="170"/>
      <c r="I67" s="49"/>
      <c r="J67" s="183" t="str">
        <f t="shared" si="11"/>
        <v/>
      </c>
      <c r="L67" s="463"/>
      <c r="M67" s="465"/>
      <c r="N67" s="464"/>
      <c r="O67" s="250"/>
    </row>
    <row r="68" spans="1:15" s="46" customFormat="1" ht="14.5" customHeight="1">
      <c r="A68" s="55"/>
      <c r="B68" s="55" t="s">
        <v>16</v>
      </c>
      <c r="D68" s="155">
        <f>SUM(D59:D67)</f>
        <v>0</v>
      </c>
      <c r="E68" s="49"/>
      <c r="F68" s="178" t="str">
        <f t="shared" si="10"/>
        <v/>
      </c>
      <c r="H68" s="155">
        <f>SUM(H59:H67)</f>
        <v>0</v>
      </c>
      <c r="I68" s="49"/>
      <c r="J68" s="178" t="str">
        <f t="shared" si="11"/>
        <v/>
      </c>
      <c r="L68" s="463"/>
      <c r="M68" s="465"/>
      <c r="N68" s="464"/>
      <c r="O68" s="250"/>
    </row>
    <row r="69" spans="1:15" s="46" customFormat="1" ht="21.75" customHeight="1">
      <c r="A69" s="2" t="s">
        <v>26</v>
      </c>
      <c r="B69" s="4"/>
      <c r="D69" s="191"/>
      <c r="E69" s="49"/>
      <c r="F69" s="192"/>
      <c r="H69" s="191"/>
      <c r="I69" s="49"/>
      <c r="J69" s="192"/>
      <c r="L69" s="463"/>
      <c r="M69" s="465"/>
      <c r="N69" s="464"/>
      <c r="O69" s="250"/>
    </row>
    <row r="70" spans="1:15" s="46" customFormat="1" ht="11.25" customHeight="1">
      <c r="A70" s="58" t="s">
        <v>143</v>
      </c>
      <c r="B70" s="58"/>
      <c r="D70" s="191"/>
      <c r="E70" s="49"/>
      <c r="F70" s="192" t="str">
        <f t="shared" ref="F70:F73" si="12">IF(D70=0,"",D70/D$77)</f>
        <v/>
      </c>
      <c r="H70" s="173"/>
      <c r="I70" s="49"/>
      <c r="J70" s="192" t="str">
        <f t="shared" ref="J70:J73" si="13">IF(H70=0,"",H70/H$77)</f>
        <v/>
      </c>
      <c r="L70" s="463"/>
      <c r="M70" s="465"/>
      <c r="N70" s="464"/>
      <c r="O70" s="250"/>
    </row>
    <row r="71" spans="1:15" s="46" customFormat="1" ht="11.25" customHeight="1">
      <c r="A71" s="21" t="s">
        <v>92</v>
      </c>
      <c r="B71" s="25"/>
      <c r="D71" s="169"/>
      <c r="E71" s="49"/>
      <c r="F71" s="131" t="str">
        <f t="shared" si="12"/>
        <v/>
      </c>
      <c r="H71" s="169"/>
      <c r="I71" s="49"/>
      <c r="J71" s="131" t="str">
        <f t="shared" si="13"/>
        <v/>
      </c>
      <c r="L71" s="463"/>
      <c r="M71" s="465"/>
      <c r="N71" s="464"/>
      <c r="O71" s="250"/>
    </row>
    <row r="72" spans="1:15" s="46" customFormat="1" ht="11.25" customHeight="1">
      <c r="A72" s="21" t="s">
        <v>93</v>
      </c>
      <c r="B72" s="25"/>
      <c r="D72" s="170"/>
      <c r="E72" s="49"/>
      <c r="F72" s="130" t="str">
        <f t="shared" si="12"/>
        <v/>
      </c>
      <c r="H72" s="170"/>
      <c r="I72" s="49"/>
      <c r="J72" s="130" t="str">
        <f t="shared" si="13"/>
        <v/>
      </c>
      <c r="L72" s="463"/>
      <c r="M72" s="465"/>
      <c r="N72" s="464"/>
      <c r="O72" s="250"/>
    </row>
    <row r="73" spans="1:15" s="46" customFormat="1" ht="11.25" customHeight="1">
      <c r="A73" s="58" t="s">
        <v>27</v>
      </c>
      <c r="B73" s="58"/>
      <c r="D73" s="170"/>
      <c r="E73" s="61"/>
      <c r="F73" s="130" t="str">
        <f t="shared" si="12"/>
        <v/>
      </c>
      <c r="H73" s="170"/>
      <c r="I73" s="61"/>
      <c r="J73" s="130" t="str">
        <f t="shared" si="13"/>
        <v/>
      </c>
      <c r="L73" s="463"/>
      <c r="M73" s="468"/>
      <c r="N73" s="464"/>
      <c r="O73" s="250"/>
    </row>
    <row r="74" spans="1:15" s="46" customFormat="1" ht="15" customHeight="1">
      <c r="A74" s="55"/>
      <c r="B74" s="55" t="s">
        <v>16</v>
      </c>
      <c r="D74" s="155">
        <f>SUM(D70:D73)</f>
        <v>0</v>
      </c>
      <c r="E74" s="49"/>
      <c r="F74" s="178" t="str">
        <f>IF(D74=0,"",D74/D$77)</f>
        <v/>
      </c>
      <c r="H74" s="155">
        <f>SUM(H70:H73)</f>
        <v>0</v>
      </c>
      <c r="I74" s="49"/>
      <c r="J74" s="178" t="str">
        <f>IF(H74=0,"",H74/H$77)</f>
        <v/>
      </c>
      <c r="L74" s="463"/>
      <c r="M74" s="465"/>
      <c r="N74" s="464"/>
      <c r="O74" s="250"/>
    </row>
    <row r="75" spans="1:15" s="46" customFormat="1" ht="19.5" customHeight="1">
      <c r="A75" s="1401" t="s">
        <v>116</v>
      </c>
      <c r="B75" s="1401"/>
      <c r="D75" s="174"/>
      <c r="E75" s="49"/>
      <c r="F75" s="137" t="str">
        <f>IF(D75=0,"",D75/D$77)</f>
        <v/>
      </c>
      <c r="H75" s="174"/>
      <c r="I75" s="49"/>
      <c r="J75" s="137" t="str">
        <f>IF(H75=0,"",H75/H$77)</f>
        <v/>
      </c>
      <c r="L75" s="463"/>
      <c r="M75" s="465"/>
      <c r="N75" s="464"/>
      <c r="O75" s="250"/>
    </row>
    <row r="76" spans="1:15" s="46" customFormat="1" ht="20" customHeight="1">
      <c r="A76" s="55"/>
      <c r="B76" s="60" t="s">
        <v>108</v>
      </c>
      <c r="D76" s="138">
        <f>D57+D68+D74+D75</f>
        <v>0</v>
      </c>
      <c r="F76" s="181" t="str">
        <f>IF(D76=0,"",D76/D$77)</f>
        <v/>
      </c>
      <c r="H76" s="138">
        <f>H57+H68+H74+H75</f>
        <v>0</v>
      </c>
      <c r="J76" s="181" t="str">
        <f>IF(H76=0,"",H76/H$77)</f>
        <v/>
      </c>
      <c r="L76" s="463"/>
      <c r="M76" s="461"/>
      <c r="N76" s="464"/>
      <c r="O76" s="250"/>
    </row>
    <row r="77" spans="1:15" s="46" customFormat="1" ht="20.149999999999999" customHeight="1">
      <c r="B77" s="1" t="s">
        <v>29</v>
      </c>
      <c r="D77" s="480">
        <f>D38+D76</f>
        <v>0</v>
      </c>
      <c r="E77" s="150"/>
      <c r="F77" s="481" t="str">
        <f>IF(D77=0,"",D77/D$77)</f>
        <v/>
      </c>
      <c r="G77" s="150"/>
      <c r="H77" s="480">
        <f>H38+H76</f>
        <v>0</v>
      </c>
      <c r="I77" s="150"/>
      <c r="J77" s="481" t="str">
        <f>IF(H77=0,"",H77/H$77)</f>
        <v/>
      </c>
      <c r="L77" s="463"/>
      <c r="M77" s="461"/>
      <c r="N77" s="464"/>
      <c r="O77" s="250"/>
    </row>
    <row r="78" spans="1:15" s="46" customFormat="1" ht="11.25" customHeight="1">
      <c r="A78" s="32" t="s">
        <v>30</v>
      </c>
      <c r="B78" s="24"/>
      <c r="D78" s="175"/>
      <c r="F78" s="139" t="str">
        <f>IF(D78=0,"",D78/D$77)</f>
        <v/>
      </c>
      <c r="H78" s="175"/>
      <c r="J78" s="139" t="str">
        <f>IF(H78=0,"",H78/H$77)</f>
        <v/>
      </c>
      <c r="L78" s="463"/>
      <c r="M78" s="461"/>
      <c r="N78" s="464"/>
      <c r="O78" s="250"/>
    </row>
    <row r="79" spans="1:15" s="46" customFormat="1" ht="5.25" customHeight="1">
      <c r="A79" s="32"/>
      <c r="B79" s="24"/>
      <c r="D79" s="191"/>
      <c r="E79" s="49"/>
      <c r="F79" s="192"/>
      <c r="H79" s="191"/>
      <c r="I79" s="49"/>
      <c r="J79" s="192"/>
      <c r="L79" s="463"/>
      <c r="M79" s="465"/>
      <c r="N79" s="464"/>
      <c r="O79" s="250"/>
    </row>
    <row r="80" spans="1:15" s="62" customFormat="1" ht="10">
      <c r="A80" s="18" t="s">
        <v>31</v>
      </c>
      <c r="B80" s="18"/>
      <c r="D80" s="193"/>
      <c r="F80" s="194"/>
      <c r="H80" s="193"/>
      <c r="J80" s="194"/>
      <c r="L80" s="469"/>
      <c r="M80" s="470"/>
      <c r="N80" s="471"/>
      <c r="O80" s="404"/>
    </row>
    <row r="81" spans="1:15" s="62" customFormat="1" ht="10">
      <c r="A81" s="19" t="s">
        <v>0</v>
      </c>
      <c r="B81" s="19"/>
      <c r="D81" s="193"/>
      <c r="F81" s="194"/>
      <c r="H81" s="193"/>
      <c r="J81" s="194"/>
      <c r="L81" s="469"/>
      <c r="M81" s="470"/>
      <c r="N81" s="471"/>
      <c r="O81" s="404"/>
    </row>
    <row r="82" spans="1:15" s="62" customFormat="1" ht="10">
      <c r="A82" s="19" t="s">
        <v>162</v>
      </c>
      <c r="B82" s="19"/>
      <c r="D82" s="193"/>
      <c r="F82" s="194"/>
      <c r="H82" s="193"/>
      <c r="J82" s="194"/>
      <c r="L82" s="469"/>
      <c r="M82" s="470"/>
      <c r="N82" s="471"/>
      <c r="O82" s="404"/>
    </row>
    <row r="83" spans="1:15" s="46" customFormat="1" ht="31.5" customHeight="1">
      <c r="A83" s="89" t="s">
        <v>248</v>
      </c>
      <c r="B83" s="55"/>
      <c r="D83" s="49"/>
      <c r="F83" s="192"/>
      <c r="H83" s="49"/>
      <c r="J83" s="192"/>
      <c r="L83" s="465"/>
      <c r="M83" s="461"/>
      <c r="N83" s="464"/>
      <c r="O83" s="250"/>
    </row>
    <row r="84" spans="1:15" s="46" customFormat="1" ht="19.5" customHeight="1">
      <c r="A84" s="5" t="s">
        <v>91</v>
      </c>
      <c r="B84" s="5"/>
      <c r="D84" s="49"/>
      <c r="F84" s="192"/>
      <c r="H84" s="49"/>
      <c r="J84" s="192"/>
      <c r="L84" s="465"/>
      <c r="M84" s="461"/>
      <c r="N84" s="464"/>
      <c r="O84" s="250"/>
    </row>
    <row r="85" spans="1:15" s="46" customFormat="1" ht="12" customHeight="1">
      <c r="A85" s="21" t="s">
        <v>170</v>
      </c>
      <c r="B85" s="25"/>
      <c r="D85" s="169"/>
      <c r="F85" s="131" t="str">
        <f>IF(D85=0,"",D85/D$77)</f>
        <v/>
      </c>
      <c r="H85" s="169"/>
      <c r="J85" s="131" t="str">
        <f>IF(H85=0,"",H85/H$77)</f>
        <v/>
      </c>
      <c r="L85" s="463"/>
      <c r="M85" s="461"/>
      <c r="N85" s="464"/>
      <c r="O85" s="250"/>
    </row>
    <row r="86" spans="1:15" s="46" customFormat="1" ht="11.5">
      <c r="A86" s="21" t="s">
        <v>54</v>
      </c>
      <c r="B86" s="25"/>
      <c r="D86" s="169"/>
      <c r="F86" s="131" t="str">
        <f t="shared" ref="F86:F96" si="14">IF(D86=0,"",D86/D$77)</f>
        <v/>
      </c>
      <c r="H86" s="169"/>
      <c r="J86" s="131" t="str">
        <f t="shared" ref="J86:J96" si="15">IF(H86=0,"",H86/H$77)</f>
        <v/>
      </c>
      <c r="L86" s="463"/>
      <c r="M86" s="461"/>
      <c r="N86" s="464"/>
      <c r="O86" s="250"/>
    </row>
    <row r="87" spans="1:15" s="46" customFormat="1" ht="11.5">
      <c r="A87" s="21" t="s">
        <v>173</v>
      </c>
      <c r="B87" s="25"/>
      <c r="D87" s="170"/>
      <c r="F87" s="132" t="str">
        <f t="shared" si="14"/>
        <v/>
      </c>
      <c r="H87" s="170"/>
      <c r="J87" s="132" t="str">
        <f t="shared" si="15"/>
        <v/>
      </c>
      <c r="L87" s="463"/>
      <c r="M87" s="461"/>
      <c r="N87" s="464"/>
      <c r="O87" s="250"/>
    </row>
    <row r="88" spans="1:15" s="46" customFormat="1" ht="11.5">
      <c r="A88" s="21" t="s">
        <v>55</v>
      </c>
      <c r="B88" s="25"/>
      <c r="D88" s="170"/>
      <c r="F88" s="130" t="str">
        <f t="shared" si="14"/>
        <v/>
      </c>
      <c r="H88" s="170"/>
      <c r="J88" s="130" t="str">
        <f t="shared" si="15"/>
        <v/>
      </c>
      <c r="L88" s="463"/>
      <c r="M88" s="461"/>
      <c r="N88" s="464"/>
      <c r="O88" s="250"/>
    </row>
    <row r="89" spans="1:15" s="46" customFormat="1" ht="12" customHeight="1">
      <c r="A89" s="1400" t="s">
        <v>114</v>
      </c>
      <c r="B89" s="1400"/>
      <c r="D89" s="170"/>
      <c r="F89" s="132" t="str">
        <f t="shared" si="14"/>
        <v/>
      </c>
      <c r="H89" s="170"/>
      <c r="J89" s="132" t="str">
        <f t="shared" si="15"/>
        <v/>
      </c>
      <c r="L89" s="463"/>
      <c r="M89" s="461"/>
      <c r="N89" s="464"/>
      <c r="O89" s="250"/>
    </row>
    <row r="90" spans="1:15" s="46" customFormat="1" ht="14.25" customHeight="1">
      <c r="A90" s="1400" t="s">
        <v>141</v>
      </c>
      <c r="B90" s="1400"/>
      <c r="D90" s="170"/>
      <c r="F90" s="132" t="str">
        <f t="shared" si="14"/>
        <v/>
      </c>
      <c r="H90" s="170"/>
      <c r="J90" s="132" t="str">
        <f t="shared" si="15"/>
        <v/>
      </c>
      <c r="L90" s="463"/>
      <c r="M90" s="461"/>
      <c r="N90" s="464"/>
      <c r="O90" s="250"/>
    </row>
    <row r="91" spans="1:15" s="46" customFormat="1" ht="15" customHeight="1">
      <c r="A91" s="1400" t="s">
        <v>152</v>
      </c>
      <c r="B91" s="1400"/>
      <c r="D91" s="170"/>
      <c r="F91" s="130" t="str">
        <f t="shared" si="14"/>
        <v/>
      </c>
      <c r="H91" s="170"/>
      <c r="J91" s="130" t="str">
        <f t="shared" si="15"/>
        <v/>
      </c>
      <c r="L91" s="463"/>
      <c r="M91" s="461"/>
      <c r="N91" s="464"/>
      <c r="O91" s="250"/>
    </row>
    <row r="92" spans="1:15" s="46" customFormat="1" ht="12" customHeight="1">
      <c r="A92" s="21" t="s">
        <v>153</v>
      </c>
      <c r="B92" s="25"/>
      <c r="D92" s="171"/>
      <c r="F92" s="136" t="str">
        <f t="shared" si="14"/>
        <v/>
      </c>
      <c r="H92" s="171"/>
      <c r="J92" s="136" t="str">
        <f t="shared" si="15"/>
        <v/>
      </c>
      <c r="L92" s="463"/>
      <c r="M92" s="461"/>
      <c r="N92" s="464"/>
      <c r="O92" s="250"/>
    </row>
    <row r="93" spans="1:15" s="46" customFormat="1" ht="12" customHeight="1">
      <c r="A93" s="21" t="s">
        <v>163</v>
      </c>
      <c r="B93" s="25"/>
      <c r="D93" s="171"/>
      <c r="F93" s="136" t="str">
        <f t="shared" si="14"/>
        <v/>
      </c>
      <c r="H93" s="171"/>
      <c r="J93" s="136" t="str">
        <f t="shared" si="15"/>
        <v/>
      </c>
      <c r="L93" s="463"/>
      <c r="M93" s="461"/>
      <c r="N93" s="464"/>
      <c r="O93" s="250"/>
    </row>
    <row r="94" spans="1:15" s="46" customFormat="1" ht="12" customHeight="1">
      <c r="A94" s="21" t="s">
        <v>164</v>
      </c>
      <c r="B94" s="25"/>
      <c r="D94" s="171"/>
      <c r="F94" s="136" t="str">
        <f t="shared" si="14"/>
        <v/>
      </c>
      <c r="H94" s="171"/>
      <c r="J94" s="136" t="str">
        <f t="shared" si="15"/>
        <v/>
      </c>
      <c r="L94" s="463"/>
      <c r="M94" s="461"/>
      <c r="N94" s="464"/>
      <c r="O94" s="250"/>
    </row>
    <row r="95" spans="1:15" s="46" customFormat="1" ht="12" customHeight="1">
      <c r="A95" s="21" t="s">
        <v>66</v>
      </c>
      <c r="B95" s="25"/>
      <c r="D95" s="171"/>
      <c r="F95" s="136" t="str">
        <f t="shared" si="14"/>
        <v/>
      </c>
      <c r="H95" s="171"/>
      <c r="J95" s="136" t="str">
        <f t="shared" si="15"/>
        <v/>
      </c>
      <c r="L95" s="463"/>
      <c r="M95" s="461"/>
      <c r="N95" s="464"/>
      <c r="O95" s="250"/>
    </row>
    <row r="96" spans="1:15" s="46" customFormat="1" ht="15" customHeight="1">
      <c r="A96" s="55"/>
      <c r="B96" s="55" t="s">
        <v>16</v>
      </c>
      <c r="D96" s="155">
        <f>SUM(D85:D95)</f>
        <v>0</v>
      </c>
      <c r="E96" s="49"/>
      <c r="F96" s="178" t="str">
        <f t="shared" si="14"/>
        <v/>
      </c>
      <c r="H96" s="155">
        <f>SUM(H85:H95)</f>
        <v>0</v>
      </c>
      <c r="I96" s="49"/>
      <c r="J96" s="178" t="str">
        <f t="shared" si="15"/>
        <v/>
      </c>
      <c r="L96" s="463"/>
      <c r="M96" s="465"/>
      <c r="N96" s="464"/>
      <c r="O96" s="250"/>
    </row>
    <row r="97" spans="1:15" s="46" customFormat="1" ht="11.25" customHeight="1">
      <c r="A97" s="56" t="s">
        <v>165</v>
      </c>
      <c r="B97" s="56"/>
      <c r="D97" s="191"/>
      <c r="F97" s="192"/>
      <c r="H97" s="191"/>
      <c r="J97" s="192"/>
      <c r="L97" s="463"/>
      <c r="M97" s="461"/>
      <c r="N97" s="464"/>
      <c r="O97" s="250"/>
    </row>
    <row r="98" spans="1:15" s="46" customFormat="1" ht="11.25" customHeight="1">
      <c r="A98" s="52" t="s">
        <v>170</v>
      </c>
      <c r="B98" s="52"/>
      <c r="D98" s="169"/>
      <c r="F98" s="135" t="str">
        <f t="shared" ref="F98:F102" si="16">IF(D98=0,"",D98/D$77)</f>
        <v/>
      </c>
      <c r="H98" s="169"/>
      <c r="J98" s="135" t="str">
        <f t="shared" ref="J98:J102" si="17">IF(H98=0,"",H98/H$77)</f>
        <v/>
      </c>
      <c r="L98" s="463"/>
      <c r="M98" s="461"/>
      <c r="N98" s="464"/>
      <c r="O98" s="250"/>
    </row>
    <row r="99" spans="1:15" s="46" customFormat="1" ht="11.25" customHeight="1">
      <c r="A99" s="21" t="s">
        <v>173</v>
      </c>
      <c r="B99" s="25"/>
      <c r="D99" s="169"/>
      <c r="F99" s="135" t="str">
        <f t="shared" si="16"/>
        <v/>
      </c>
      <c r="H99" s="169"/>
      <c r="J99" s="135" t="str">
        <f t="shared" si="17"/>
        <v/>
      </c>
      <c r="L99" s="463"/>
      <c r="M99" s="461"/>
      <c r="N99" s="464"/>
      <c r="O99" s="250"/>
    </row>
    <row r="100" spans="1:15" s="46" customFormat="1" ht="11.25" customHeight="1">
      <c r="A100" s="52" t="s">
        <v>54</v>
      </c>
      <c r="B100" s="52"/>
      <c r="D100" s="169"/>
      <c r="F100" s="135" t="str">
        <f t="shared" si="16"/>
        <v/>
      </c>
      <c r="H100" s="169"/>
      <c r="J100" s="135" t="str">
        <f t="shared" si="17"/>
        <v/>
      </c>
      <c r="L100" s="463"/>
      <c r="M100" s="461"/>
      <c r="N100" s="464"/>
      <c r="O100" s="250"/>
    </row>
    <row r="101" spans="1:15" s="46" customFormat="1" ht="11.25" customHeight="1">
      <c r="A101" s="52" t="s">
        <v>90</v>
      </c>
      <c r="B101" s="52"/>
      <c r="D101" s="169"/>
      <c r="F101" s="135" t="str">
        <f t="shared" si="16"/>
        <v/>
      </c>
      <c r="H101" s="169"/>
      <c r="J101" s="135" t="str">
        <f t="shared" si="17"/>
        <v/>
      </c>
      <c r="L101" s="463"/>
      <c r="M101" s="461"/>
      <c r="N101" s="464"/>
      <c r="O101" s="250"/>
    </row>
    <row r="102" spans="1:15" s="46" customFormat="1" ht="11.25" customHeight="1">
      <c r="A102" s="52" t="s">
        <v>66</v>
      </c>
      <c r="B102" s="52"/>
      <c r="D102" s="169"/>
      <c r="F102" s="135" t="str">
        <f t="shared" si="16"/>
        <v/>
      </c>
      <c r="H102" s="169"/>
      <c r="J102" s="135" t="str">
        <f t="shared" si="17"/>
        <v/>
      </c>
      <c r="L102" s="463"/>
      <c r="M102" s="461"/>
      <c r="N102" s="464"/>
      <c r="O102" s="250"/>
    </row>
    <row r="103" spans="1:15" s="46" customFormat="1" ht="11.25" customHeight="1">
      <c r="A103" s="52"/>
      <c r="B103" s="52"/>
      <c r="D103" s="191"/>
      <c r="F103" s="192"/>
      <c r="H103" s="191"/>
      <c r="J103" s="192"/>
      <c r="L103" s="463"/>
      <c r="M103" s="461"/>
      <c r="N103" s="464"/>
      <c r="O103" s="250"/>
    </row>
    <row r="104" spans="1:15" s="46" customFormat="1" ht="11.25" customHeight="1">
      <c r="A104" s="56" t="s">
        <v>166</v>
      </c>
      <c r="B104" s="56"/>
      <c r="D104" s="191"/>
      <c r="F104" s="192"/>
      <c r="H104" s="191"/>
      <c r="J104" s="192"/>
      <c r="L104" s="463"/>
      <c r="M104" s="461"/>
      <c r="N104" s="464"/>
      <c r="O104" s="250"/>
    </row>
    <row r="105" spans="1:15" s="46" customFormat="1" ht="11.25" customHeight="1">
      <c r="A105" s="52" t="s">
        <v>170</v>
      </c>
      <c r="B105" s="52"/>
      <c r="D105" s="169"/>
      <c r="F105" s="135" t="str">
        <f t="shared" ref="F105:F109" si="18">IF(D105=0,"",D105/D$77)</f>
        <v/>
      </c>
      <c r="H105" s="169"/>
      <c r="J105" s="135" t="str">
        <f t="shared" ref="J105:J109" si="19">IF(H105=0,"",H105/H$77)</f>
        <v/>
      </c>
      <c r="L105" s="463"/>
      <c r="M105" s="461"/>
      <c r="N105" s="464"/>
      <c r="O105" s="250"/>
    </row>
    <row r="106" spans="1:15" s="46" customFormat="1" ht="11.25" customHeight="1">
      <c r="A106" s="21" t="s">
        <v>173</v>
      </c>
      <c r="B106" s="25"/>
      <c r="D106" s="169"/>
      <c r="F106" s="135" t="str">
        <f t="shared" si="18"/>
        <v/>
      </c>
      <c r="H106" s="169"/>
      <c r="J106" s="135" t="str">
        <f t="shared" si="19"/>
        <v/>
      </c>
      <c r="L106" s="463"/>
      <c r="M106" s="461"/>
      <c r="N106" s="464"/>
      <c r="O106" s="250"/>
    </row>
    <row r="107" spans="1:15" s="46" customFormat="1" ht="11.25" customHeight="1">
      <c r="A107" s="52" t="s">
        <v>54</v>
      </c>
      <c r="B107" s="52"/>
      <c r="D107" s="169"/>
      <c r="F107" s="135" t="str">
        <f t="shared" si="18"/>
        <v/>
      </c>
      <c r="H107" s="169"/>
      <c r="J107" s="135" t="str">
        <f t="shared" si="19"/>
        <v/>
      </c>
      <c r="L107" s="463"/>
      <c r="M107" s="461"/>
      <c r="N107" s="464"/>
      <c r="O107" s="250"/>
    </row>
    <row r="108" spans="1:15" s="46" customFormat="1" ht="11.25" customHeight="1">
      <c r="A108" s="52" t="s">
        <v>90</v>
      </c>
      <c r="B108" s="52"/>
      <c r="D108" s="169"/>
      <c r="F108" s="135" t="str">
        <f t="shared" si="18"/>
        <v/>
      </c>
      <c r="H108" s="169"/>
      <c r="J108" s="135" t="str">
        <f t="shared" si="19"/>
        <v/>
      </c>
      <c r="L108" s="463"/>
      <c r="M108" s="461"/>
      <c r="N108" s="464"/>
      <c r="O108" s="250"/>
    </row>
    <row r="109" spans="1:15" s="46" customFormat="1" ht="11.25" customHeight="1">
      <c r="A109" s="52" t="s">
        <v>66</v>
      </c>
      <c r="B109" s="52"/>
      <c r="D109" s="169"/>
      <c r="F109" s="135" t="str">
        <f t="shared" si="18"/>
        <v/>
      </c>
      <c r="H109" s="169"/>
      <c r="J109" s="135" t="str">
        <f t="shared" si="19"/>
        <v/>
      </c>
      <c r="L109" s="463"/>
      <c r="M109" s="461"/>
      <c r="N109" s="464"/>
      <c r="O109" s="250"/>
    </row>
    <row r="110" spans="1:15" s="46" customFormat="1" ht="11.25" customHeight="1">
      <c r="A110" s="52"/>
      <c r="B110" s="52"/>
      <c r="D110" s="191"/>
      <c r="F110" s="192"/>
      <c r="H110" s="191"/>
      <c r="J110" s="192"/>
      <c r="L110" s="463"/>
      <c r="M110" s="461"/>
      <c r="N110" s="464"/>
      <c r="O110" s="250"/>
    </row>
    <row r="111" spans="1:15" s="46" customFormat="1" ht="11.25" customHeight="1">
      <c r="A111" s="56" t="s">
        <v>167</v>
      </c>
      <c r="B111" s="56"/>
      <c r="D111" s="191"/>
      <c r="F111" s="192"/>
      <c r="H111" s="191"/>
      <c r="J111" s="192"/>
      <c r="L111" s="463"/>
      <c r="M111" s="461"/>
      <c r="N111" s="464"/>
      <c r="O111" s="250"/>
    </row>
    <row r="112" spans="1:15" s="46" customFormat="1" ht="11.25" customHeight="1">
      <c r="A112" s="52" t="s">
        <v>170</v>
      </c>
      <c r="B112" s="52"/>
      <c r="D112" s="169"/>
      <c r="F112" s="135" t="str">
        <f t="shared" ref="F112:F117" si="20">IF(D112=0,"",D112/D$77)</f>
        <v/>
      </c>
      <c r="H112" s="169"/>
      <c r="J112" s="135" t="str">
        <f t="shared" ref="J112:J117" si="21">IF(H112=0,"",H112/H$77)</f>
        <v/>
      </c>
      <c r="L112" s="463"/>
      <c r="M112" s="461"/>
      <c r="N112" s="464"/>
      <c r="O112" s="250"/>
    </row>
    <row r="113" spans="1:15" s="46" customFormat="1" ht="12.75" customHeight="1">
      <c r="A113" s="21" t="s">
        <v>173</v>
      </c>
      <c r="B113" s="25"/>
      <c r="D113" s="169"/>
      <c r="F113" s="135" t="str">
        <f t="shared" si="20"/>
        <v/>
      </c>
      <c r="H113" s="169"/>
      <c r="J113" s="135" t="str">
        <f t="shared" si="21"/>
        <v/>
      </c>
      <c r="L113" s="463"/>
      <c r="M113" s="461"/>
      <c r="N113" s="464"/>
      <c r="O113" s="250"/>
    </row>
    <row r="114" spans="1:15" s="46" customFormat="1" ht="11.25" customHeight="1">
      <c r="A114" s="52" t="s">
        <v>54</v>
      </c>
      <c r="B114" s="52"/>
      <c r="D114" s="169"/>
      <c r="F114" s="135" t="str">
        <f t="shared" si="20"/>
        <v/>
      </c>
      <c r="H114" s="169"/>
      <c r="J114" s="135" t="str">
        <f t="shared" si="21"/>
        <v/>
      </c>
      <c r="L114" s="463"/>
      <c r="M114" s="461"/>
      <c r="N114" s="464"/>
      <c r="O114" s="250"/>
    </row>
    <row r="115" spans="1:15" s="46" customFormat="1" ht="11.25" customHeight="1">
      <c r="A115" s="52" t="s">
        <v>90</v>
      </c>
      <c r="B115" s="52"/>
      <c r="D115" s="169"/>
      <c r="F115" s="135" t="str">
        <f t="shared" si="20"/>
        <v/>
      </c>
      <c r="H115" s="169"/>
      <c r="J115" s="135" t="str">
        <f t="shared" si="21"/>
        <v/>
      </c>
      <c r="L115" s="463"/>
      <c r="M115" s="461"/>
      <c r="N115" s="464"/>
      <c r="O115" s="250"/>
    </row>
    <row r="116" spans="1:15" s="46" customFormat="1" ht="11.25" customHeight="1">
      <c r="A116" s="52" t="s">
        <v>66</v>
      </c>
      <c r="B116" s="52"/>
      <c r="D116" s="169"/>
      <c r="F116" s="135" t="str">
        <f t="shared" si="20"/>
        <v/>
      </c>
      <c r="H116" s="169"/>
      <c r="J116" s="135" t="str">
        <f t="shared" si="21"/>
        <v/>
      </c>
      <c r="L116" s="463"/>
      <c r="M116" s="461"/>
      <c r="N116" s="464"/>
      <c r="O116" s="250"/>
    </row>
    <row r="117" spans="1:15" s="46" customFormat="1" ht="14.25" customHeight="1">
      <c r="A117" s="55"/>
      <c r="B117" s="55" t="s">
        <v>16</v>
      </c>
      <c r="D117" s="155">
        <f>SUM(D98:D116)</f>
        <v>0</v>
      </c>
      <c r="E117" s="49"/>
      <c r="F117" s="178" t="str">
        <f t="shared" si="20"/>
        <v/>
      </c>
      <c r="H117" s="155">
        <f>SUM(H98:H116)</f>
        <v>0</v>
      </c>
      <c r="I117" s="49"/>
      <c r="J117" s="178" t="str">
        <f t="shared" si="21"/>
        <v/>
      </c>
      <c r="L117" s="463"/>
      <c r="M117" s="465"/>
      <c r="N117" s="464"/>
      <c r="O117" s="250"/>
    </row>
    <row r="118" spans="1:15" s="46" customFormat="1" ht="14.25" customHeight="1">
      <c r="A118" s="55"/>
      <c r="B118" s="55"/>
      <c r="D118" s="191"/>
      <c r="F118" s="192"/>
      <c r="H118" s="191"/>
      <c r="J118" s="192"/>
      <c r="L118" s="463"/>
      <c r="M118" s="461"/>
      <c r="N118" s="464"/>
      <c r="O118" s="250"/>
    </row>
    <row r="119" spans="1:15" s="46" customFormat="1" ht="11.25" customHeight="1">
      <c r="A119" s="5" t="s">
        <v>56</v>
      </c>
      <c r="B119" s="5"/>
      <c r="D119" s="191"/>
      <c r="F119" s="192"/>
      <c r="H119" s="191"/>
      <c r="J119" s="192"/>
      <c r="L119" s="463"/>
      <c r="M119" s="461"/>
      <c r="N119" s="464"/>
      <c r="O119" s="250"/>
    </row>
    <row r="120" spans="1:15" s="46" customFormat="1" ht="11.25" customHeight="1">
      <c r="A120" s="21" t="s">
        <v>170</v>
      </c>
      <c r="B120" s="25"/>
      <c r="D120" s="169"/>
      <c r="F120" s="131" t="str">
        <f t="shared" ref="F120:F127" si="22">IF(D120=0,"",D120/D$77)</f>
        <v/>
      </c>
      <c r="H120" s="169"/>
      <c r="J120" s="131" t="str">
        <f t="shared" ref="J120:J127" si="23">IF(H120=0,"",H120/H$77)</f>
        <v/>
      </c>
      <c r="L120" s="463"/>
      <c r="M120" s="461"/>
      <c r="N120" s="464"/>
      <c r="O120" s="250"/>
    </row>
    <row r="121" spans="1:15" s="46" customFormat="1" ht="11.25" customHeight="1">
      <c r="A121" s="21" t="s">
        <v>173</v>
      </c>
      <c r="B121" s="25"/>
      <c r="D121" s="170"/>
      <c r="F121" s="132" t="str">
        <f t="shared" si="22"/>
        <v/>
      </c>
      <c r="H121" s="170"/>
      <c r="J121" s="132" t="str">
        <f t="shared" si="23"/>
        <v/>
      </c>
      <c r="L121" s="463"/>
      <c r="M121" s="461"/>
      <c r="N121" s="464"/>
      <c r="O121" s="250"/>
    </row>
    <row r="122" spans="1:15" s="46" customFormat="1" ht="11.25" customHeight="1">
      <c r="A122" s="21" t="s">
        <v>64</v>
      </c>
      <c r="B122" s="25"/>
      <c r="D122" s="169"/>
      <c r="E122" s="49"/>
      <c r="F122" s="131" t="str">
        <f t="shared" si="22"/>
        <v/>
      </c>
      <c r="H122" s="169"/>
      <c r="I122" s="49"/>
      <c r="J122" s="131" t="str">
        <f t="shared" si="23"/>
        <v/>
      </c>
      <c r="L122" s="463"/>
      <c r="M122" s="465"/>
      <c r="N122" s="464"/>
      <c r="O122" s="250"/>
    </row>
    <row r="123" spans="1:15" s="46" customFormat="1" ht="11.25" customHeight="1">
      <c r="A123" s="21" t="s">
        <v>57</v>
      </c>
      <c r="B123" s="25"/>
      <c r="D123" s="169"/>
      <c r="E123" s="49"/>
      <c r="F123" s="131" t="str">
        <f t="shared" si="22"/>
        <v/>
      </c>
      <c r="H123" s="169"/>
      <c r="I123" s="49"/>
      <c r="J123" s="131" t="str">
        <f t="shared" si="23"/>
        <v/>
      </c>
      <c r="L123" s="463"/>
      <c r="M123" s="465"/>
      <c r="N123" s="464"/>
      <c r="O123" s="250"/>
    </row>
    <row r="124" spans="1:15" s="46" customFormat="1" ht="11.25" customHeight="1">
      <c r="A124" s="21" t="s">
        <v>58</v>
      </c>
      <c r="B124" s="25"/>
      <c r="D124" s="169"/>
      <c r="E124" s="49"/>
      <c r="F124" s="131" t="str">
        <f t="shared" si="22"/>
        <v/>
      </c>
      <c r="H124" s="169"/>
      <c r="I124" s="49"/>
      <c r="J124" s="131" t="str">
        <f t="shared" si="23"/>
        <v/>
      </c>
      <c r="L124" s="463"/>
      <c r="M124" s="465"/>
      <c r="N124" s="464"/>
      <c r="O124" s="250"/>
    </row>
    <row r="125" spans="1:15" s="46" customFormat="1" ht="11.25" customHeight="1">
      <c r="A125" s="21" t="s">
        <v>59</v>
      </c>
      <c r="B125" s="25"/>
      <c r="D125" s="169"/>
      <c r="E125" s="49"/>
      <c r="F125" s="131" t="str">
        <f t="shared" si="22"/>
        <v/>
      </c>
      <c r="H125" s="169"/>
      <c r="I125" s="49"/>
      <c r="J125" s="131" t="str">
        <f t="shared" si="23"/>
        <v/>
      </c>
      <c r="L125" s="463"/>
      <c r="M125" s="465"/>
      <c r="N125" s="464"/>
      <c r="O125" s="250"/>
    </row>
    <row r="126" spans="1:15" s="46" customFormat="1" ht="11.25" customHeight="1">
      <c r="A126" s="21" t="s">
        <v>66</v>
      </c>
      <c r="B126" s="25"/>
      <c r="D126" s="170"/>
      <c r="E126" s="49"/>
      <c r="F126" s="130" t="str">
        <f t="shared" si="22"/>
        <v/>
      </c>
      <c r="H126" s="170"/>
      <c r="I126" s="49"/>
      <c r="J126" s="130" t="str">
        <f t="shared" si="23"/>
        <v/>
      </c>
      <c r="L126" s="463"/>
      <c r="M126" s="465"/>
      <c r="N126" s="464"/>
      <c r="O126" s="250"/>
    </row>
    <row r="127" spans="1:15" s="46" customFormat="1" ht="13.5" customHeight="1">
      <c r="A127" s="55"/>
      <c r="B127" s="55" t="s">
        <v>16</v>
      </c>
      <c r="D127" s="155">
        <f>SUM(D120:D126)</f>
        <v>0</v>
      </c>
      <c r="E127" s="49"/>
      <c r="F127" s="178" t="str">
        <f t="shared" si="22"/>
        <v/>
      </c>
      <c r="H127" s="155">
        <f>SUM(H120:H126)</f>
        <v>0</v>
      </c>
      <c r="I127" s="49"/>
      <c r="J127" s="178" t="str">
        <f t="shared" si="23"/>
        <v/>
      </c>
      <c r="L127" s="463"/>
      <c r="M127" s="465"/>
      <c r="N127" s="464"/>
      <c r="O127" s="250"/>
    </row>
    <row r="128" spans="1:15" s="46" customFormat="1" ht="11.25" customHeight="1">
      <c r="A128" s="55"/>
      <c r="B128" s="55"/>
      <c r="D128" s="191"/>
      <c r="E128" s="49"/>
      <c r="F128" s="192"/>
      <c r="H128" s="191"/>
      <c r="I128" s="49"/>
      <c r="J128" s="192"/>
      <c r="L128" s="463"/>
      <c r="M128" s="465"/>
      <c r="N128" s="464"/>
      <c r="O128" s="250"/>
    </row>
    <row r="129" spans="1:15" s="46" customFormat="1" ht="11.25" customHeight="1">
      <c r="A129" s="5" t="s">
        <v>60</v>
      </c>
      <c r="B129" s="5"/>
      <c r="D129" s="191"/>
      <c r="E129" s="49"/>
      <c r="F129" s="192"/>
      <c r="H129" s="191"/>
      <c r="I129" s="49"/>
      <c r="J129" s="192"/>
      <c r="L129" s="463"/>
      <c r="M129" s="465"/>
      <c r="N129" s="464"/>
      <c r="O129" s="250"/>
    </row>
    <row r="130" spans="1:15" s="46" customFormat="1" ht="11.25" customHeight="1">
      <c r="A130" s="21" t="s">
        <v>170</v>
      </c>
      <c r="B130" s="25"/>
      <c r="D130" s="169"/>
      <c r="E130" s="49"/>
      <c r="F130" s="131" t="str">
        <f t="shared" ref="F130:F137" si="24">IF(D130=0,"",D130/D$77)</f>
        <v/>
      </c>
      <c r="H130" s="169"/>
      <c r="I130" s="49"/>
      <c r="J130" s="131" t="str">
        <f t="shared" ref="J130:J137" si="25">IF(H130=0,"",H130/H$77)</f>
        <v/>
      </c>
      <c r="L130" s="463"/>
      <c r="M130" s="465"/>
      <c r="N130" s="464"/>
      <c r="O130" s="250"/>
    </row>
    <row r="131" spans="1:15" s="46" customFormat="1" ht="11.25" customHeight="1">
      <c r="A131" s="21" t="s">
        <v>173</v>
      </c>
      <c r="B131" s="25"/>
      <c r="D131" s="170"/>
      <c r="F131" s="132" t="str">
        <f t="shared" si="24"/>
        <v/>
      </c>
      <c r="H131" s="170"/>
      <c r="J131" s="132" t="str">
        <f t="shared" si="25"/>
        <v/>
      </c>
      <c r="L131" s="463"/>
      <c r="M131" s="461"/>
      <c r="N131" s="464"/>
      <c r="O131" s="250"/>
    </row>
    <row r="132" spans="1:15" s="46" customFormat="1" ht="11.25" customHeight="1">
      <c r="A132" s="21" t="s">
        <v>64</v>
      </c>
      <c r="B132" s="25"/>
      <c r="D132" s="169"/>
      <c r="E132" s="49"/>
      <c r="F132" s="131" t="str">
        <f t="shared" si="24"/>
        <v/>
      </c>
      <c r="H132" s="169"/>
      <c r="I132" s="49"/>
      <c r="J132" s="131" t="str">
        <f t="shared" si="25"/>
        <v/>
      </c>
      <c r="L132" s="463"/>
      <c r="M132" s="465"/>
      <c r="N132" s="464"/>
      <c r="O132" s="250"/>
    </row>
    <row r="133" spans="1:15" s="46" customFormat="1" ht="11.5">
      <c r="A133" s="1400" t="s">
        <v>98</v>
      </c>
      <c r="B133" s="1400"/>
      <c r="D133" s="169"/>
      <c r="E133" s="49"/>
      <c r="F133" s="131" t="str">
        <f t="shared" si="24"/>
        <v/>
      </c>
      <c r="H133" s="169"/>
      <c r="I133" s="49"/>
      <c r="J133" s="131" t="str">
        <f t="shared" si="25"/>
        <v/>
      </c>
      <c r="L133" s="463"/>
      <c r="M133" s="465"/>
      <c r="N133" s="464"/>
      <c r="O133" s="250"/>
    </row>
    <row r="134" spans="1:15" s="46" customFormat="1" ht="11.25" customHeight="1">
      <c r="A134" s="21" t="s">
        <v>61</v>
      </c>
      <c r="B134" s="25"/>
      <c r="D134" s="169"/>
      <c r="E134" s="49"/>
      <c r="F134" s="131" t="str">
        <f t="shared" si="24"/>
        <v/>
      </c>
      <c r="H134" s="169"/>
      <c r="I134" s="49"/>
      <c r="J134" s="131" t="str">
        <f t="shared" si="25"/>
        <v/>
      </c>
      <c r="L134" s="463"/>
      <c r="M134" s="465"/>
      <c r="N134" s="464"/>
      <c r="O134" s="250"/>
    </row>
    <row r="135" spans="1:15" ht="12" customHeight="1">
      <c r="A135" s="37" t="s">
        <v>9</v>
      </c>
      <c r="B135" s="38"/>
      <c r="C135" s="48"/>
      <c r="D135" s="169"/>
      <c r="E135" s="49"/>
      <c r="F135" s="131" t="str">
        <f t="shared" si="24"/>
        <v/>
      </c>
      <c r="G135" s="46"/>
      <c r="H135" s="169"/>
      <c r="I135" s="49"/>
      <c r="J135" s="131" t="str">
        <f t="shared" si="25"/>
        <v/>
      </c>
      <c r="K135" s="46"/>
      <c r="L135" s="463"/>
      <c r="M135" s="465"/>
      <c r="N135" s="464"/>
      <c r="O135" s="405"/>
    </row>
    <row r="136" spans="1:15" s="46" customFormat="1" ht="11.25" customHeight="1">
      <c r="A136" s="21" t="s">
        <v>66</v>
      </c>
      <c r="B136" s="25"/>
      <c r="D136" s="170"/>
      <c r="E136" s="49"/>
      <c r="F136" s="131" t="str">
        <f t="shared" si="24"/>
        <v/>
      </c>
      <c r="H136" s="170"/>
      <c r="I136" s="49"/>
      <c r="J136" s="131" t="str">
        <f t="shared" si="25"/>
        <v/>
      </c>
      <c r="L136" s="463"/>
      <c r="M136" s="465"/>
      <c r="N136" s="464"/>
      <c r="O136" s="250"/>
    </row>
    <row r="137" spans="1:15" s="46" customFormat="1" ht="11.25" customHeight="1">
      <c r="A137" s="55"/>
      <c r="B137" s="55" t="s">
        <v>16</v>
      </c>
      <c r="D137" s="155">
        <f>SUM(D130:D136)</f>
        <v>0</v>
      </c>
      <c r="E137" s="49"/>
      <c r="F137" s="178" t="str">
        <f t="shared" si="24"/>
        <v/>
      </c>
      <c r="H137" s="155">
        <f>SUM(H130:H136)</f>
        <v>0</v>
      </c>
      <c r="I137" s="49"/>
      <c r="J137" s="178" t="str">
        <f t="shared" si="25"/>
        <v/>
      </c>
      <c r="L137" s="463"/>
      <c r="M137" s="465"/>
      <c r="N137" s="464"/>
      <c r="O137" s="250"/>
    </row>
    <row r="138" spans="1:15" s="46" customFormat="1" ht="11.25" customHeight="1">
      <c r="A138" s="5" t="s">
        <v>62</v>
      </c>
      <c r="B138" s="5"/>
      <c r="D138" s="191"/>
      <c r="F138" s="192"/>
      <c r="H138" s="191"/>
      <c r="J138" s="192"/>
      <c r="L138" s="463"/>
      <c r="M138" s="461"/>
      <c r="N138" s="464"/>
      <c r="O138" s="250"/>
    </row>
    <row r="139" spans="1:15" s="46" customFormat="1" ht="11.25" customHeight="1">
      <c r="A139" s="21" t="s">
        <v>170</v>
      </c>
      <c r="B139" s="25"/>
      <c r="D139" s="169"/>
      <c r="F139" s="131" t="str">
        <f t="shared" ref="F139:F143" si="26">IF(D139=0,"",D139/D$77)</f>
        <v/>
      </c>
      <c r="H139" s="169"/>
      <c r="J139" s="131" t="str">
        <f t="shared" ref="J139:J143" si="27">IF(H139=0,"",H139/H$77)</f>
        <v/>
      </c>
      <c r="L139" s="463"/>
      <c r="M139" s="461"/>
      <c r="N139" s="464"/>
      <c r="O139" s="250"/>
    </row>
    <row r="140" spans="1:15" s="46" customFormat="1" ht="11.25" customHeight="1">
      <c r="A140" s="21" t="s">
        <v>173</v>
      </c>
      <c r="B140" s="25"/>
      <c r="D140" s="170"/>
      <c r="F140" s="132" t="str">
        <f t="shared" si="26"/>
        <v/>
      </c>
      <c r="H140" s="170"/>
      <c r="J140" s="132" t="str">
        <f t="shared" si="27"/>
        <v/>
      </c>
      <c r="L140" s="463"/>
      <c r="M140" s="461"/>
      <c r="N140" s="464"/>
      <c r="O140" s="250"/>
    </row>
    <row r="141" spans="1:15" s="46" customFormat="1" ht="11.25" customHeight="1">
      <c r="A141" s="21" t="s">
        <v>64</v>
      </c>
      <c r="B141" s="25"/>
      <c r="D141" s="169"/>
      <c r="F141" s="131" t="str">
        <f t="shared" si="26"/>
        <v/>
      </c>
      <c r="H141" s="169"/>
      <c r="J141" s="131" t="str">
        <f t="shared" si="27"/>
        <v/>
      </c>
      <c r="L141" s="463"/>
      <c r="M141" s="461"/>
      <c r="N141" s="464"/>
      <c r="O141" s="250"/>
    </row>
    <row r="142" spans="1:15" s="46" customFormat="1" ht="11.25" customHeight="1">
      <c r="A142" s="21" t="s">
        <v>66</v>
      </c>
      <c r="B142" s="25"/>
      <c r="D142" s="170"/>
      <c r="E142" s="49"/>
      <c r="F142" s="130" t="str">
        <f t="shared" si="26"/>
        <v/>
      </c>
      <c r="H142" s="170"/>
      <c r="I142" s="49"/>
      <c r="J142" s="130" t="str">
        <f t="shared" si="27"/>
        <v/>
      </c>
      <c r="L142" s="463"/>
      <c r="M142" s="465"/>
      <c r="N142" s="464"/>
      <c r="O142" s="250"/>
    </row>
    <row r="143" spans="1:15" s="46" customFormat="1" ht="15.75" customHeight="1">
      <c r="A143" s="55"/>
      <c r="B143" s="55" t="s">
        <v>16</v>
      </c>
      <c r="D143" s="155">
        <f>SUM(D139:D142)</f>
        <v>0</v>
      </c>
      <c r="E143" s="49"/>
      <c r="F143" s="178" t="str">
        <f t="shared" si="26"/>
        <v/>
      </c>
      <c r="H143" s="155">
        <f>SUM(H139:H142)</f>
        <v>0</v>
      </c>
      <c r="I143" s="49"/>
      <c r="J143" s="178" t="str">
        <f t="shared" si="27"/>
        <v/>
      </c>
      <c r="L143" s="463"/>
      <c r="M143" s="465"/>
      <c r="N143" s="464"/>
      <c r="O143" s="250"/>
    </row>
    <row r="144" spans="1:15" s="46" customFormat="1" ht="11.25" customHeight="1">
      <c r="A144" s="55"/>
      <c r="B144" s="55"/>
      <c r="D144" s="191"/>
      <c r="E144" s="49"/>
      <c r="F144" s="192"/>
      <c r="H144" s="191"/>
      <c r="I144" s="49"/>
      <c r="J144" s="192"/>
      <c r="L144" s="463"/>
      <c r="M144" s="465"/>
      <c r="N144" s="464"/>
      <c r="O144" s="250"/>
    </row>
    <row r="145" spans="1:15" s="46" customFormat="1" ht="11.25" customHeight="1">
      <c r="A145" s="5" t="s">
        <v>63</v>
      </c>
      <c r="B145" s="5"/>
      <c r="D145" s="191"/>
      <c r="F145" s="192" t="str">
        <f t="shared" ref="F145:F152" si="28">IF(D145=0,"",D145/D$77)</f>
        <v/>
      </c>
      <c r="H145" s="191"/>
      <c r="J145" s="192" t="str">
        <f t="shared" ref="J145:J153" si="29">IF(H145=0,"",H145/H$77)</f>
        <v/>
      </c>
      <c r="L145" s="463"/>
      <c r="M145" s="461"/>
      <c r="N145" s="464"/>
      <c r="O145" s="250"/>
    </row>
    <row r="146" spans="1:15" s="46" customFormat="1" ht="11.25" customHeight="1">
      <c r="A146" s="21" t="s">
        <v>170</v>
      </c>
      <c r="B146" s="25"/>
      <c r="D146" s="169"/>
      <c r="F146" s="131" t="str">
        <f t="shared" si="28"/>
        <v/>
      </c>
      <c r="H146" s="169"/>
      <c r="J146" s="131" t="str">
        <f t="shared" si="29"/>
        <v/>
      </c>
      <c r="L146" s="463"/>
      <c r="M146" s="461"/>
      <c r="N146" s="464"/>
      <c r="O146" s="250"/>
    </row>
    <row r="147" spans="1:15" s="46" customFormat="1" ht="11.25" customHeight="1">
      <c r="A147" s="21" t="s">
        <v>64</v>
      </c>
      <c r="B147" s="25"/>
      <c r="D147" s="169"/>
      <c r="F147" s="131" t="str">
        <f t="shared" si="28"/>
        <v/>
      </c>
      <c r="H147" s="169"/>
      <c r="J147" s="131" t="str">
        <f t="shared" si="29"/>
        <v/>
      </c>
      <c r="L147" s="463"/>
      <c r="M147" s="461"/>
      <c r="N147" s="464"/>
      <c r="O147" s="250"/>
    </row>
    <row r="148" spans="1:15" s="46" customFormat="1" ht="11.25" customHeight="1">
      <c r="A148" s="21" t="s">
        <v>173</v>
      </c>
      <c r="B148" s="25"/>
      <c r="D148" s="170"/>
      <c r="F148" s="132" t="str">
        <f t="shared" si="28"/>
        <v/>
      </c>
      <c r="H148" s="170"/>
      <c r="J148" s="132" t="str">
        <f t="shared" si="29"/>
        <v/>
      </c>
      <c r="L148" s="463"/>
      <c r="M148" s="461"/>
      <c r="N148" s="464"/>
      <c r="O148" s="250"/>
    </row>
    <row r="149" spans="1:15" s="46" customFormat="1" ht="11.25" customHeight="1">
      <c r="A149" s="21" t="s">
        <v>65</v>
      </c>
      <c r="B149" s="25"/>
      <c r="D149" s="170"/>
      <c r="F149" s="130" t="str">
        <f t="shared" si="28"/>
        <v/>
      </c>
      <c r="H149" s="170"/>
      <c r="J149" s="130" t="str">
        <f t="shared" si="29"/>
        <v/>
      </c>
      <c r="L149" s="463"/>
      <c r="M149" s="461"/>
      <c r="N149" s="464"/>
      <c r="O149" s="250"/>
    </row>
    <row r="150" spans="1:15" s="46" customFormat="1" ht="11.25" customHeight="1">
      <c r="A150" s="21" t="s">
        <v>94</v>
      </c>
      <c r="B150" s="25"/>
      <c r="D150" s="171"/>
      <c r="F150" s="136" t="str">
        <f t="shared" si="28"/>
        <v/>
      </c>
      <c r="H150" s="171"/>
      <c r="J150" s="136" t="str">
        <f t="shared" si="29"/>
        <v/>
      </c>
      <c r="L150" s="463"/>
      <c r="M150" s="461"/>
      <c r="N150" s="464"/>
      <c r="O150" s="250"/>
    </row>
    <row r="151" spans="1:15" s="46" customFormat="1" ht="11.25" customHeight="1">
      <c r="A151" s="21" t="s">
        <v>66</v>
      </c>
      <c r="B151" s="25"/>
      <c r="D151" s="171"/>
      <c r="F151" s="136" t="str">
        <f t="shared" si="28"/>
        <v/>
      </c>
      <c r="H151" s="171"/>
      <c r="J151" s="136" t="str">
        <f t="shared" si="29"/>
        <v/>
      </c>
      <c r="L151" s="463"/>
      <c r="M151" s="461"/>
      <c r="N151" s="464"/>
      <c r="O151" s="250"/>
    </row>
    <row r="152" spans="1:15" s="46" customFormat="1" ht="15" customHeight="1">
      <c r="A152" s="55"/>
      <c r="B152" s="55" t="s">
        <v>16</v>
      </c>
      <c r="D152" s="155">
        <f>SUM(D146:D151)</f>
        <v>0</v>
      </c>
      <c r="E152" s="49"/>
      <c r="F152" s="178" t="str">
        <f t="shared" si="28"/>
        <v/>
      </c>
      <c r="H152" s="155">
        <f>SUM(H146:H151)</f>
        <v>0</v>
      </c>
      <c r="I152" s="49"/>
      <c r="J152" s="178" t="str">
        <f t="shared" si="29"/>
        <v/>
      </c>
      <c r="L152" s="463"/>
      <c r="M152" s="465"/>
      <c r="N152" s="464"/>
      <c r="O152" s="250"/>
    </row>
    <row r="153" spans="1:15" s="46" customFormat="1" ht="18" customHeight="1">
      <c r="A153" s="55"/>
      <c r="B153" s="60" t="s">
        <v>67</v>
      </c>
      <c r="D153" s="138">
        <f>D96+D117+D137+D143+D127+D152</f>
        <v>0</v>
      </c>
      <c r="F153" s="181" t="str">
        <f>IF(D153=0,"",D153/D$77)</f>
        <v/>
      </c>
      <c r="H153" s="138">
        <f>H96+H117+H137+H143+H127+H152</f>
        <v>0</v>
      </c>
      <c r="J153" s="181" t="str">
        <f t="shared" si="29"/>
        <v/>
      </c>
      <c r="L153" s="463"/>
      <c r="M153" s="461"/>
      <c r="N153" s="464"/>
      <c r="O153" s="250"/>
    </row>
    <row r="154" spans="1:15" s="46" customFormat="1" ht="5.25" customHeight="1">
      <c r="A154" s="1"/>
      <c r="B154" s="3"/>
      <c r="D154" s="191"/>
      <c r="F154" s="192"/>
      <c r="H154" s="191"/>
      <c r="J154" s="192"/>
      <c r="L154" s="463"/>
      <c r="M154" s="461"/>
      <c r="N154" s="464"/>
      <c r="O154" s="250"/>
    </row>
    <row r="155" spans="1:15" s="46" customFormat="1" ht="9.75" customHeight="1">
      <c r="A155" s="1"/>
      <c r="B155" s="3"/>
      <c r="D155" s="191"/>
      <c r="F155" s="192"/>
      <c r="H155" s="191"/>
      <c r="J155" s="192"/>
      <c r="L155" s="463"/>
      <c r="M155" s="461"/>
      <c r="N155" s="464"/>
      <c r="O155" s="250"/>
    </row>
    <row r="156" spans="1:15" s="46" customFormat="1" ht="9.75" customHeight="1">
      <c r="A156" s="18" t="s">
        <v>31</v>
      </c>
      <c r="B156" s="18"/>
      <c r="D156" s="18"/>
      <c r="F156" s="192"/>
      <c r="H156" s="18"/>
      <c r="J156" s="192"/>
      <c r="L156" s="472"/>
      <c r="M156" s="461"/>
      <c r="N156" s="464"/>
      <c r="O156" s="250"/>
    </row>
    <row r="157" spans="1:15" s="46" customFormat="1" ht="9.75" customHeight="1">
      <c r="A157" s="19" t="s">
        <v>0</v>
      </c>
      <c r="B157" s="18"/>
      <c r="D157" s="18"/>
      <c r="F157" s="192"/>
      <c r="H157" s="18"/>
      <c r="J157" s="192"/>
      <c r="L157" s="472"/>
      <c r="M157" s="461"/>
      <c r="N157" s="464"/>
      <c r="O157" s="250"/>
    </row>
    <row r="158" spans="1:15" s="46" customFormat="1" ht="9.75" customHeight="1">
      <c r="A158" s="19" t="s">
        <v>162</v>
      </c>
      <c r="B158" s="19"/>
      <c r="F158" s="192"/>
      <c r="J158" s="192"/>
      <c r="L158" s="461"/>
      <c r="M158" s="461"/>
      <c r="N158" s="464"/>
      <c r="O158" s="250"/>
    </row>
    <row r="159" spans="1:15" s="46" customFormat="1" ht="9.75" customHeight="1">
      <c r="A159" s="18" t="s">
        <v>171</v>
      </c>
      <c r="B159" s="20"/>
      <c r="D159" s="19"/>
      <c r="F159" s="192"/>
      <c r="H159" s="19"/>
      <c r="J159" s="192"/>
      <c r="L159" s="473"/>
      <c r="M159" s="461"/>
      <c r="N159" s="464"/>
      <c r="O159" s="250"/>
    </row>
    <row r="160" spans="1:15" s="46" customFormat="1" ht="9.75" customHeight="1" thickBot="1">
      <c r="A160" s="18" t="s">
        <v>172</v>
      </c>
      <c r="B160" s="20"/>
      <c r="D160" s="195"/>
      <c r="E160" s="195"/>
      <c r="F160" s="195"/>
      <c r="G160" s="195"/>
      <c r="H160" s="195"/>
      <c r="I160" s="195"/>
      <c r="J160" s="195"/>
      <c r="K160" s="195"/>
      <c r="L160" s="463"/>
      <c r="M160" s="463"/>
      <c r="N160" s="463"/>
      <c r="O160" s="250"/>
    </row>
    <row r="161" spans="1:15" s="46" customFormat="1" ht="36" customHeight="1">
      <c r="A161" s="91" t="s">
        <v>68</v>
      </c>
      <c r="B161" s="92"/>
      <c r="C161" s="90"/>
      <c r="D161" s="191"/>
      <c r="F161" s="192"/>
      <c r="H161" s="191"/>
      <c r="J161" s="192"/>
      <c r="L161" s="463"/>
      <c r="M161" s="461"/>
      <c r="N161" s="464"/>
      <c r="O161" s="250"/>
    </row>
    <row r="162" spans="1:15" s="46" customFormat="1" ht="11.5">
      <c r="A162" s="21" t="s">
        <v>29</v>
      </c>
      <c r="B162" s="25"/>
      <c r="D162" s="53">
        <f>D77</f>
        <v>0</v>
      </c>
      <c r="F162" s="182" t="str">
        <f>IF(D162=0,"",D162/D$77)</f>
        <v/>
      </c>
      <c r="H162" s="53">
        <f>H77</f>
        <v>0</v>
      </c>
      <c r="J162" s="182" t="str">
        <f>IF(H162=0,"",H162/H$77)</f>
        <v/>
      </c>
      <c r="L162" s="463"/>
      <c r="M162" s="461"/>
      <c r="N162" s="464"/>
      <c r="O162" s="250"/>
    </row>
    <row r="163" spans="1:15" s="46" customFormat="1" ht="11.5">
      <c r="A163" s="23" t="s">
        <v>67</v>
      </c>
      <c r="B163" s="33"/>
      <c r="D163" s="54">
        <f>D153</f>
        <v>0</v>
      </c>
      <c r="E163" s="49"/>
      <c r="F163" s="183" t="str">
        <f>IF(D163=0,"",D163/D$77)</f>
        <v/>
      </c>
      <c r="H163" s="54">
        <f>H153</f>
        <v>0</v>
      </c>
      <c r="I163" s="49"/>
      <c r="J163" s="183" t="str">
        <f t="shared" ref="J163" si="30">IF(H163=0,"",H163/H$77)</f>
        <v/>
      </c>
      <c r="L163" s="463"/>
      <c r="M163" s="465"/>
      <c r="N163" s="464"/>
      <c r="O163" s="250"/>
    </row>
    <row r="164" spans="1:15" s="64" customFormat="1" ht="11.5">
      <c r="A164" s="5" t="s">
        <v>69</v>
      </c>
      <c r="B164" s="11"/>
      <c r="D164" s="65">
        <f>D162-D163</f>
        <v>0</v>
      </c>
      <c r="F164" s="184" t="str">
        <f>IF(D164=0,"",D164/D$77)</f>
        <v/>
      </c>
      <c r="H164" s="65">
        <f>H162-H163</f>
        <v>0</v>
      </c>
      <c r="J164" s="184" t="str">
        <f>IF(H164=0,"",H164/H$77)</f>
        <v/>
      </c>
      <c r="L164" s="474"/>
      <c r="M164" s="475"/>
      <c r="N164" s="476"/>
      <c r="O164" s="406"/>
    </row>
    <row r="165" spans="1:15" s="46" customFormat="1" ht="11.5">
      <c r="A165" s="66" t="s">
        <v>70</v>
      </c>
      <c r="B165" s="67"/>
      <c r="D165" s="169"/>
      <c r="E165" s="49"/>
      <c r="F165" s="130" t="str">
        <f t="shared" ref="F165:F177" si="31">IF(D165=0,"",D165/D$77)</f>
        <v/>
      </c>
      <c r="H165" s="169"/>
      <c r="I165" s="49"/>
      <c r="J165" s="130" t="str">
        <f t="shared" ref="J165:J171" si="32">IF(H165=0,"",H165/H$77)</f>
        <v/>
      </c>
      <c r="L165" s="463"/>
      <c r="M165" s="465"/>
      <c r="N165" s="464"/>
      <c r="O165" s="250"/>
    </row>
    <row r="166" spans="1:15" s="46" customFormat="1" ht="11.5">
      <c r="A166" s="23" t="s">
        <v>71</v>
      </c>
      <c r="B166" s="27"/>
      <c r="D166" s="170"/>
      <c r="E166" s="49"/>
      <c r="F166" s="130" t="str">
        <f t="shared" si="31"/>
        <v/>
      </c>
      <c r="H166" s="170"/>
      <c r="I166" s="49"/>
      <c r="J166" s="130" t="str">
        <f t="shared" si="32"/>
        <v/>
      </c>
      <c r="L166" s="463"/>
      <c r="M166" s="465"/>
      <c r="N166" s="464"/>
      <c r="O166" s="250"/>
    </row>
    <row r="167" spans="1:15" s="46" customFormat="1" ht="11.5">
      <c r="A167" s="23" t="s">
        <v>72</v>
      </c>
      <c r="B167" s="27"/>
      <c r="D167" s="170"/>
      <c r="E167" s="49"/>
      <c r="F167" s="130" t="str">
        <f t="shared" si="31"/>
        <v/>
      </c>
      <c r="H167" s="170"/>
      <c r="I167" s="49"/>
      <c r="J167" s="130" t="str">
        <f t="shared" si="32"/>
        <v/>
      </c>
      <c r="L167" s="463"/>
      <c r="M167" s="465"/>
      <c r="N167" s="464"/>
      <c r="O167" s="250"/>
    </row>
    <row r="168" spans="1:15" s="46" customFormat="1" ht="11.5">
      <c r="A168" s="1117" t="s">
        <v>17</v>
      </c>
      <c r="B168" s="357"/>
      <c r="D168" s="170"/>
      <c r="E168" s="49"/>
      <c r="F168" s="130" t="str">
        <f t="shared" si="31"/>
        <v/>
      </c>
      <c r="H168" s="170"/>
      <c r="I168" s="49"/>
      <c r="J168" s="130" t="str">
        <f t="shared" si="32"/>
        <v/>
      </c>
      <c r="L168" s="463"/>
      <c r="M168" s="465"/>
      <c r="N168" s="464"/>
      <c r="O168" s="250"/>
    </row>
    <row r="169" spans="1:15" s="46" customFormat="1" ht="11.5">
      <c r="A169" s="1117"/>
      <c r="B169" s="357"/>
      <c r="D169" s="173"/>
      <c r="E169" s="49"/>
      <c r="F169" s="130" t="str">
        <f t="shared" si="31"/>
        <v/>
      </c>
      <c r="H169" s="173"/>
      <c r="I169" s="49"/>
      <c r="J169" s="130" t="str">
        <f t="shared" si="32"/>
        <v/>
      </c>
      <c r="L169" s="463"/>
      <c r="M169" s="465"/>
      <c r="N169" s="464"/>
      <c r="O169" s="250"/>
    </row>
    <row r="170" spans="1:15" s="46" customFormat="1" ht="11.5">
      <c r="A170" s="1397"/>
      <c r="B170" s="1397"/>
      <c r="D170" s="170"/>
      <c r="E170" s="49"/>
      <c r="F170" s="130" t="str">
        <f t="shared" si="31"/>
        <v/>
      </c>
      <c r="H170" s="170"/>
      <c r="I170" s="49"/>
      <c r="J170" s="130" t="str">
        <f t="shared" si="32"/>
        <v/>
      </c>
      <c r="L170" s="463"/>
      <c r="M170" s="465"/>
      <c r="N170" s="464"/>
      <c r="O170" s="250"/>
    </row>
    <row r="171" spans="1:15" s="46" customFormat="1" ht="11.5">
      <c r="A171" s="1396"/>
      <c r="B171" s="1396"/>
      <c r="D171" s="170"/>
      <c r="E171" s="49"/>
      <c r="F171" s="130" t="str">
        <f t="shared" si="31"/>
        <v/>
      </c>
      <c r="H171" s="170"/>
      <c r="I171" s="49"/>
      <c r="J171" s="130" t="str">
        <f t="shared" si="32"/>
        <v/>
      </c>
      <c r="L171" s="463"/>
      <c r="M171" s="465"/>
      <c r="N171" s="464"/>
      <c r="O171" s="250"/>
    </row>
    <row r="172" spans="1:15" s="64" customFormat="1" ht="22.5" customHeight="1">
      <c r="A172" s="68" t="s">
        <v>73</v>
      </c>
      <c r="B172" s="69"/>
      <c r="D172" s="138">
        <f>SUM(D164:D171)</f>
        <v>0</v>
      </c>
      <c r="E172" s="46"/>
      <c r="F172" s="181" t="str">
        <f>IF(D172=0,"",D172/D$77)</f>
        <v/>
      </c>
      <c r="G172" s="46"/>
      <c r="H172" s="138">
        <f>SUM(H164:H171)</f>
        <v>0</v>
      </c>
      <c r="I172" s="46"/>
      <c r="J172" s="181" t="str">
        <f>IF(H172=0,"",H172/H$77)</f>
        <v/>
      </c>
      <c r="K172" s="46"/>
      <c r="L172" s="463"/>
      <c r="M172" s="461"/>
      <c r="N172" s="464"/>
      <c r="O172" s="406"/>
    </row>
    <row r="173" spans="1:15" s="46" customFormat="1" ht="22" customHeight="1">
      <c r="A173" s="23" t="s">
        <v>74</v>
      </c>
      <c r="B173" s="27"/>
      <c r="D173" s="169"/>
      <c r="E173" s="49"/>
      <c r="F173" s="131" t="str">
        <f t="shared" si="31"/>
        <v/>
      </c>
      <c r="H173" s="169"/>
      <c r="I173" s="49"/>
      <c r="J173" s="131" t="str">
        <f t="shared" ref="J173:J177" si="33">IF(H173=0,"",H173/H$77)</f>
        <v/>
      </c>
      <c r="L173" s="463"/>
      <c r="M173" s="465"/>
      <c r="N173" s="464"/>
      <c r="O173" s="250"/>
    </row>
    <row r="174" spans="1:15" s="46" customFormat="1" ht="11.5">
      <c r="A174" s="66" t="s">
        <v>73</v>
      </c>
      <c r="B174" s="67"/>
      <c r="D174" s="170"/>
      <c r="E174" s="49"/>
      <c r="F174" s="183" t="str">
        <f>IF(D174=0,"",D174/D$77)</f>
        <v/>
      </c>
      <c r="H174" s="54">
        <f>H172</f>
        <v>0</v>
      </c>
      <c r="I174" s="49"/>
      <c r="J174" s="183" t="str">
        <f t="shared" si="33"/>
        <v/>
      </c>
      <c r="L174" s="463"/>
      <c r="M174" s="465"/>
      <c r="N174" s="464"/>
      <c r="O174" s="250"/>
    </row>
    <row r="175" spans="1:15" s="46" customFormat="1" ht="11.5">
      <c r="A175" s="23" t="s">
        <v>75</v>
      </c>
      <c r="B175" s="27"/>
      <c r="D175" s="170"/>
      <c r="E175" s="70"/>
      <c r="F175" s="130" t="str">
        <f t="shared" si="31"/>
        <v/>
      </c>
      <c r="H175" s="170"/>
      <c r="I175" s="70"/>
      <c r="J175" s="130" t="str">
        <f t="shared" si="33"/>
        <v/>
      </c>
      <c r="L175" s="463"/>
      <c r="M175" s="477"/>
      <c r="N175" s="464"/>
      <c r="O175" s="250"/>
    </row>
    <row r="176" spans="1:15" s="46" customFormat="1" ht="11.5">
      <c r="A176" s="23" t="s">
        <v>76</v>
      </c>
      <c r="B176" s="27"/>
      <c r="D176" s="170"/>
      <c r="E176" s="49"/>
      <c r="F176" s="130" t="str">
        <f t="shared" si="31"/>
        <v/>
      </c>
      <c r="H176" s="170"/>
      <c r="I176" s="49"/>
      <c r="J176" s="130" t="str">
        <f t="shared" si="33"/>
        <v/>
      </c>
      <c r="L176" s="463"/>
      <c r="M176" s="465"/>
      <c r="N176" s="464"/>
      <c r="O176" s="250"/>
    </row>
    <row r="177" spans="1:15" s="46" customFormat="1" ht="11.5">
      <c r="A177" s="1117" t="s">
        <v>17</v>
      </c>
      <c r="B177" s="357"/>
      <c r="D177" s="170"/>
      <c r="E177" s="49"/>
      <c r="F177" s="130" t="str">
        <f t="shared" si="31"/>
        <v/>
      </c>
      <c r="H177" s="170"/>
      <c r="I177" s="49"/>
      <c r="J177" s="130" t="str">
        <f t="shared" si="33"/>
        <v/>
      </c>
      <c r="L177" s="478"/>
      <c r="M177" s="465"/>
      <c r="N177" s="479"/>
      <c r="O177" s="250"/>
    </row>
    <row r="178" spans="1:15" s="46" customFormat="1" ht="11.5">
      <c r="A178" s="1396"/>
      <c r="B178" s="1396"/>
      <c r="D178" s="169"/>
      <c r="E178" s="49"/>
      <c r="F178" s="131" t="str">
        <f>IF(D178=0,"",D178/D$77)</f>
        <v/>
      </c>
      <c r="H178" s="169"/>
      <c r="I178" s="49"/>
      <c r="J178" s="131" t="str">
        <f>IF(H178=0,"",H178/H$77)</f>
        <v/>
      </c>
      <c r="L178" s="463"/>
      <c r="M178" s="465"/>
      <c r="N178" s="464"/>
      <c r="O178" s="250"/>
    </row>
    <row r="179" spans="1:15" s="64" customFormat="1" ht="24.75" customHeight="1">
      <c r="A179" s="1398" t="s">
        <v>111</v>
      </c>
      <c r="B179" s="1398"/>
      <c r="D179" s="138">
        <f>SUM(D173:D178)</f>
        <v>0</v>
      </c>
      <c r="E179" s="46"/>
      <c r="F179" s="181" t="str">
        <f>IF(D179=0,"",D179/D$77)</f>
        <v/>
      </c>
      <c r="G179" s="46"/>
      <c r="H179" s="138">
        <f>SUM(H173:H178)</f>
        <v>0</v>
      </c>
      <c r="I179" s="46"/>
      <c r="J179" s="181" t="str">
        <f>IF(H179=0,"",H179/H$77)</f>
        <v/>
      </c>
      <c r="K179" s="46"/>
      <c r="L179" s="463"/>
      <c r="M179" s="461"/>
      <c r="N179" s="464"/>
      <c r="O179" s="406"/>
    </row>
    <row r="180" spans="1:15" s="64" customFormat="1" ht="19" customHeight="1">
      <c r="A180" s="140" t="s">
        <v>246</v>
      </c>
      <c r="B180" s="71"/>
      <c r="D180" s="138">
        <f>SUM(D175:D179)</f>
        <v>0</v>
      </c>
      <c r="E180" s="70"/>
      <c r="F180" s="185"/>
      <c r="H180" s="138">
        <f>SUM(H175:H179)</f>
        <v>0</v>
      </c>
      <c r="I180" s="70"/>
      <c r="J180" s="185"/>
      <c r="L180" s="463"/>
      <c r="M180" s="477"/>
      <c r="N180" s="476"/>
      <c r="O180" s="406"/>
    </row>
    <row r="181" spans="1:15" s="64" customFormat="1" ht="12" customHeight="1">
      <c r="A181" s="71"/>
      <c r="B181" s="71"/>
      <c r="D181" s="191"/>
      <c r="E181" s="70"/>
      <c r="F181" s="185"/>
      <c r="H181" s="408"/>
      <c r="I181" s="70"/>
      <c r="J181" s="141"/>
      <c r="L181" s="474"/>
      <c r="M181" s="477"/>
      <c r="N181" s="476"/>
      <c r="O181" s="406"/>
    </row>
    <row r="182" spans="1:15" s="46" customFormat="1" ht="11.5">
      <c r="A182" s="68" t="s">
        <v>2</v>
      </c>
      <c r="B182" s="69"/>
      <c r="D182" s="191"/>
      <c r="E182" s="49"/>
      <c r="F182" s="192"/>
      <c r="H182" s="191"/>
      <c r="I182" s="49"/>
      <c r="J182" s="134"/>
      <c r="L182" s="463"/>
      <c r="M182" s="465"/>
      <c r="N182" s="464"/>
      <c r="O182" s="250"/>
    </row>
    <row r="183" spans="1:15" s="46" customFormat="1" ht="11.5">
      <c r="A183" s="72" t="s">
        <v>4</v>
      </c>
      <c r="B183" s="73"/>
      <c r="C183" s="74"/>
      <c r="D183" s="177"/>
      <c r="E183" s="75"/>
      <c r="F183" s="139" t="str">
        <f>IF(D185=0,"",D183/D185)</f>
        <v/>
      </c>
      <c r="G183" s="74"/>
      <c r="H183" s="177"/>
      <c r="I183" s="75"/>
      <c r="J183" s="139" t="str">
        <f>IF(H185=0,"",H183/H185)</f>
        <v/>
      </c>
      <c r="K183" s="74"/>
      <c r="L183" s="463"/>
      <c r="M183" s="465"/>
      <c r="N183" s="464"/>
      <c r="O183" s="250"/>
    </row>
    <row r="184" spans="1:15" s="46" customFormat="1" ht="11.5">
      <c r="A184" s="76" t="s">
        <v>3</v>
      </c>
      <c r="B184" s="69"/>
      <c r="D184" s="170"/>
      <c r="E184" s="49"/>
      <c r="F184" s="134" t="str">
        <f>IF(D185=0,"",D184/D185)</f>
        <v/>
      </c>
      <c r="H184" s="170"/>
      <c r="I184" s="49"/>
      <c r="J184" s="134" t="str">
        <f>IF(H185=0,"",H184/H185)</f>
        <v/>
      </c>
      <c r="L184" s="463"/>
      <c r="M184" s="465"/>
      <c r="N184" s="464"/>
      <c r="O184" s="250"/>
    </row>
    <row r="185" spans="1:15" s="46" customFormat="1" ht="15.75" customHeight="1">
      <c r="A185" s="84" t="s">
        <v>142</v>
      </c>
      <c r="B185" s="77"/>
      <c r="D185" s="186">
        <f>SUM(D183:D184)</f>
        <v>0</v>
      </c>
      <c r="E185" s="70"/>
      <c r="F185" s="187" t="str">
        <f>IF(D185=0,"",D185/D185)</f>
        <v/>
      </c>
      <c r="H185" s="186">
        <f>SUM(H183:H184)</f>
        <v>0</v>
      </c>
      <c r="I185" s="70"/>
      <c r="J185" s="187" t="str">
        <f>IF(H185=0,"",H185/H185)</f>
        <v/>
      </c>
      <c r="L185" s="474"/>
      <c r="M185" s="477"/>
      <c r="N185" s="476"/>
      <c r="O185" s="250"/>
    </row>
    <row r="186" spans="1:15" s="46" customFormat="1" ht="11.5">
      <c r="A186" s="78"/>
      <c r="B186" s="79"/>
      <c r="C186" s="80"/>
      <c r="D186" s="81"/>
      <c r="E186" s="82"/>
      <c r="F186" s="196"/>
      <c r="G186" s="80"/>
      <c r="H186" s="81"/>
      <c r="I186" s="82"/>
      <c r="J186" s="196"/>
      <c r="K186" s="80"/>
      <c r="L186" s="463"/>
      <c r="M186" s="465"/>
      <c r="N186" s="464"/>
      <c r="O186" s="250"/>
    </row>
    <row r="187" spans="1:15" s="46" customFormat="1" ht="9" customHeight="1">
      <c r="A187" s="68"/>
      <c r="B187" s="69"/>
      <c r="D187" s="191"/>
      <c r="E187" s="49"/>
      <c r="F187" s="192"/>
      <c r="H187" s="191"/>
      <c r="I187" s="49"/>
      <c r="J187" s="192"/>
      <c r="L187" s="463"/>
      <c r="M187" s="465"/>
      <c r="N187" s="464"/>
      <c r="O187" s="250"/>
    </row>
    <row r="188" spans="1:15" s="46" customFormat="1" ht="2.15" customHeight="1">
      <c r="A188" s="68"/>
      <c r="B188" s="69"/>
      <c r="D188" s="191"/>
      <c r="E188" s="49"/>
      <c r="F188" s="192"/>
      <c r="H188" s="191"/>
      <c r="I188" s="49"/>
      <c r="J188" s="192"/>
      <c r="L188" s="463"/>
      <c r="M188" s="465"/>
      <c r="N188" s="464"/>
      <c r="O188" s="250"/>
    </row>
    <row r="189" spans="1:15" s="46" customFormat="1" ht="2.5" customHeight="1">
      <c r="A189" s="68"/>
      <c r="B189" s="69"/>
      <c r="D189" s="191"/>
      <c r="E189" s="49"/>
      <c r="F189" s="192"/>
      <c r="H189" s="191"/>
      <c r="I189" s="49"/>
      <c r="J189" s="192"/>
      <c r="L189" s="463"/>
      <c r="M189" s="465"/>
      <c r="N189" s="464"/>
      <c r="O189" s="250"/>
    </row>
    <row r="190" spans="1:15" s="46" customFormat="1" ht="11.5">
      <c r="A190" s="9" t="s">
        <v>78</v>
      </c>
      <c r="B190" s="9"/>
      <c r="D190" s="191"/>
      <c r="E190" s="49"/>
      <c r="F190" s="192"/>
      <c r="H190" s="191"/>
      <c r="I190" s="49"/>
      <c r="J190" s="192"/>
      <c r="L190" s="463"/>
      <c r="M190" s="465"/>
      <c r="N190" s="464"/>
      <c r="O190" s="250"/>
    </row>
    <row r="191" spans="1:15" s="46" customFormat="1" ht="5.15" customHeight="1">
      <c r="A191" s="68"/>
      <c r="B191" s="69"/>
      <c r="D191" s="191"/>
      <c r="E191" s="70"/>
      <c r="F191" s="192"/>
      <c r="H191" s="191"/>
      <c r="I191" s="70"/>
      <c r="J191" s="192"/>
      <c r="L191" s="463"/>
      <c r="M191" s="477"/>
      <c r="N191" s="464"/>
      <c r="O191" s="250"/>
    </row>
    <row r="192" spans="1:15" s="46" customFormat="1" ht="18.649999999999999" customHeight="1">
      <c r="A192" s="72" t="s">
        <v>79</v>
      </c>
      <c r="B192" s="83"/>
      <c r="C192" s="74"/>
      <c r="D192" s="177"/>
      <c r="E192" s="75"/>
      <c r="F192" s="143" t="str">
        <f>IF(D192=0,"",D192/D$162)</f>
        <v/>
      </c>
      <c r="G192" s="74"/>
      <c r="H192" s="177"/>
      <c r="I192" s="75"/>
      <c r="J192" s="143" t="str">
        <f>IF(H192=0,"",H192/H$162)</f>
        <v/>
      </c>
      <c r="K192" s="74"/>
      <c r="L192" s="463"/>
      <c r="M192" s="465"/>
      <c r="N192" s="464"/>
      <c r="O192" s="250"/>
    </row>
    <row r="193" spans="1:15" s="46" customFormat="1" ht="15.65" customHeight="1">
      <c r="A193" s="76" t="s">
        <v>80</v>
      </c>
      <c r="B193" s="67"/>
      <c r="D193" s="170"/>
      <c r="E193" s="61"/>
      <c r="F193" s="130" t="str">
        <f>IF(D193=0,"",D193/D$162)</f>
        <v/>
      </c>
      <c r="H193" s="170"/>
      <c r="I193" s="61"/>
      <c r="J193" s="130" t="str">
        <f>IF(H193=0,"",H193/H$162)</f>
        <v/>
      </c>
      <c r="L193" s="463"/>
      <c r="M193" s="468"/>
      <c r="N193" s="464"/>
      <c r="O193" s="250"/>
    </row>
    <row r="194" spans="1:15" s="46" customFormat="1" ht="18.649999999999999" customHeight="1">
      <c r="A194" s="76" t="s">
        <v>81</v>
      </c>
      <c r="B194" s="67"/>
      <c r="D194" s="170"/>
      <c r="E194" s="61"/>
      <c r="F194" s="130" t="str">
        <f>IF(D194=0,"",D194/D$162)</f>
        <v/>
      </c>
      <c r="H194" s="170"/>
      <c r="I194" s="61"/>
      <c r="J194" s="130" t="str">
        <f>IF(H194=0,"",H194/H$162)</f>
        <v/>
      </c>
      <c r="L194" s="463"/>
      <c r="M194" s="468"/>
      <c r="N194" s="464"/>
      <c r="O194" s="250"/>
    </row>
    <row r="195" spans="1:15" s="46" customFormat="1" ht="14.15" customHeight="1">
      <c r="A195" s="76"/>
      <c r="B195" s="67"/>
      <c r="D195" s="173"/>
      <c r="E195" s="61"/>
      <c r="F195" s="136"/>
      <c r="H195" s="173"/>
      <c r="I195" s="61"/>
      <c r="J195" s="136"/>
      <c r="L195" s="463"/>
      <c r="M195" s="468"/>
      <c r="N195" s="464"/>
      <c r="O195" s="250"/>
    </row>
    <row r="196" spans="1:15" s="46" customFormat="1" ht="18.649999999999999" customHeight="1">
      <c r="A196" s="84" t="s">
        <v>82</v>
      </c>
      <c r="B196" s="69"/>
      <c r="D196" s="186">
        <f>SUM(D192:D195)</f>
        <v>0</v>
      </c>
      <c r="E196" s="70"/>
      <c r="F196" s="187" t="str">
        <f>IF(D196=0,"",D196/D$162)</f>
        <v/>
      </c>
      <c r="H196" s="186">
        <f>SUM(H192:H194)</f>
        <v>0</v>
      </c>
      <c r="I196" s="70"/>
      <c r="J196" s="187" t="str">
        <f>IF(H196=0,"",H196/H$162)</f>
        <v/>
      </c>
      <c r="L196" s="474"/>
      <c r="M196" s="477"/>
      <c r="N196" s="476"/>
      <c r="O196" s="250"/>
    </row>
    <row r="197" spans="1:15" s="46" customFormat="1" ht="11.15" customHeight="1">
      <c r="A197" s="78"/>
      <c r="B197" s="79"/>
      <c r="C197" s="80"/>
      <c r="D197" s="81"/>
      <c r="E197" s="80"/>
      <c r="F197" s="196"/>
      <c r="G197" s="80"/>
      <c r="H197" s="81"/>
      <c r="I197" s="80"/>
      <c r="J197" s="196"/>
      <c r="K197" s="80"/>
      <c r="L197" s="463"/>
      <c r="M197" s="461"/>
      <c r="N197" s="464"/>
      <c r="O197" s="250"/>
    </row>
    <row r="198" spans="1:15" s="46" customFormat="1" ht="5.15" customHeight="1">
      <c r="A198" s="68"/>
      <c r="B198" s="69"/>
      <c r="D198" s="191"/>
      <c r="F198" s="192"/>
      <c r="H198" s="191"/>
      <c r="J198" s="192"/>
      <c r="L198" s="463"/>
      <c r="M198" s="461"/>
      <c r="N198" s="464"/>
      <c r="O198" s="250"/>
    </row>
    <row r="199" spans="1:15" s="46" customFormat="1" ht="11.25" customHeight="1">
      <c r="A199" s="12" t="s">
        <v>83</v>
      </c>
      <c r="B199" s="12"/>
      <c r="D199" s="191"/>
      <c r="F199" s="192"/>
      <c r="H199" s="191"/>
      <c r="J199" s="192"/>
      <c r="L199" s="463"/>
      <c r="M199" s="461"/>
      <c r="N199" s="464"/>
      <c r="O199" s="250"/>
    </row>
    <row r="200" spans="1:15" s="46" customFormat="1" ht="5.15" customHeight="1">
      <c r="A200" s="12"/>
      <c r="B200" s="12"/>
      <c r="D200" s="191"/>
      <c r="F200" s="192"/>
      <c r="H200" s="191"/>
      <c r="J200" s="192"/>
      <c r="L200" s="463"/>
      <c r="M200" s="461"/>
      <c r="N200" s="464"/>
      <c r="O200" s="250"/>
    </row>
    <row r="201" spans="1:15" s="46" customFormat="1" ht="14.15" customHeight="1">
      <c r="A201" s="72" t="s">
        <v>84</v>
      </c>
      <c r="B201" s="83"/>
      <c r="C201" s="74"/>
      <c r="D201" s="177"/>
      <c r="E201" s="74"/>
      <c r="F201" s="143" t="str">
        <f>IF(D201=0,"",D201/D$162)</f>
        <v/>
      </c>
      <c r="G201" s="74"/>
      <c r="H201" s="177"/>
      <c r="I201" s="74"/>
      <c r="J201" s="143" t="str">
        <f>IF(H201=0,"",H201/H$162)</f>
        <v/>
      </c>
      <c r="K201" s="74"/>
      <c r="L201" s="463"/>
      <c r="M201" s="461"/>
      <c r="N201" s="464"/>
      <c r="O201" s="250"/>
    </row>
    <row r="202" spans="1:15" s="46" customFormat="1" ht="14.5" customHeight="1">
      <c r="A202" s="85" t="s">
        <v>33</v>
      </c>
      <c r="B202" s="61"/>
      <c r="D202" s="170"/>
      <c r="F202" s="130" t="str">
        <f>IF(D202=0,"",D202/D$162)</f>
        <v/>
      </c>
      <c r="H202" s="170"/>
      <c r="J202" s="130" t="str">
        <f>IF(H202=0,"",H202/H$162)</f>
        <v/>
      </c>
      <c r="L202" s="463"/>
      <c r="M202" s="461"/>
      <c r="N202" s="464"/>
      <c r="O202" s="250"/>
    </row>
    <row r="203" spans="1:15" s="46" customFormat="1" ht="16.5" customHeight="1">
      <c r="A203" s="76" t="s">
        <v>34</v>
      </c>
      <c r="B203" s="67"/>
      <c r="D203" s="170"/>
      <c r="F203" s="130" t="str">
        <f>IF(D203=0,"",D203/D$162)</f>
        <v/>
      </c>
      <c r="H203" s="170"/>
      <c r="J203" s="130" t="str">
        <f>IF(H203=0,"",H203/H$162)</f>
        <v/>
      </c>
      <c r="L203" s="463"/>
      <c r="M203" s="461"/>
      <c r="N203" s="464"/>
      <c r="O203" s="250"/>
    </row>
    <row r="204" spans="1:15" s="46" customFormat="1" ht="15.65" customHeight="1">
      <c r="A204" s="34" t="s">
        <v>17</v>
      </c>
      <c r="B204" s="357"/>
      <c r="D204" s="170"/>
      <c r="F204" s="130" t="str">
        <f>IF(D204=0,"",D204/D$162)</f>
        <v/>
      </c>
      <c r="H204" s="170"/>
      <c r="J204" s="130" t="str">
        <f>IF(H204=0,"",H204/H$162)</f>
        <v/>
      </c>
      <c r="L204" s="463"/>
      <c r="M204" s="461"/>
      <c r="N204" s="464"/>
      <c r="O204" s="250"/>
    </row>
    <row r="205" spans="1:15" s="46" customFormat="1" ht="15.65" customHeight="1">
      <c r="A205" s="34"/>
      <c r="B205" s="357"/>
      <c r="D205" s="1273"/>
      <c r="F205" s="1274"/>
      <c r="H205" s="1273"/>
      <c r="J205" s="1274"/>
      <c r="L205" s="463"/>
      <c r="M205" s="461"/>
      <c r="N205" s="464"/>
      <c r="O205" s="250"/>
    </row>
    <row r="206" spans="1:15" s="46" customFormat="1" ht="16.5" customHeight="1">
      <c r="A206" s="84" t="s">
        <v>250</v>
      </c>
      <c r="B206" s="86"/>
      <c r="D206" s="188">
        <f>SUM(D201:D204)</f>
        <v>0</v>
      </c>
      <c r="F206" s="187" t="str">
        <f>IF(D206=0,"",D206/D$162)</f>
        <v/>
      </c>
      <c r="H206" s="188">
        <f>SUM(H201:H204)</f>
        <v>0</v>
      </c>
      <c r="J206" s="187" t="str">
        <f>IF(H206=0,"",H206/H$162)</f>
        <v/>
      </c>
      <c r="L206" s="474"/>
      <c r="M206" s="461"/>
      <c r="N206" s="476"/>
      <c r="O206" s="250"/>
    </row>
    <row r="207" spans="1:15" s="46" customFormat="1" ht="11.5">
      <c r="A207" s="78"/>
      <c r="B207" s="79"/>
      <c r="C207" s="80"/>
      <c r="D207" s="81"/>
      <c r="E207" s="80"/>
      <c r="F207" s="142"/>
      <c r="G207" s="80"/>
      <c r="H207" s="81"/>
      <c r="I207" s="81"/>
      <c r="J207" s="81"/>
      <c r="K207" s="81"/>
      <c r="L207" s="463"/>
      <c r="M207" s="461"/>
      <c r="N207" s="464"/>
      <c r="O207" s="250"/>
    </row>
    <row r="208" spans="1:15" s="46" customFormat="1" ht="8.25" customHeight="1">
      <c r="A208" s="32"/>
      <c r="B208" s="24"/>
      <c r="F208" s="134"/>
      <c r="H208" s="134"/>
      <c r="L208" s="461"/>
      <c r="M208" s="461"/>
      <c r="N208" s="461"/>
      <c r="O208" s="250"/>
    </row>
    <row r="209" spans="1:15" s="46" customFormat="1" ht="11.5">
      <c r="A209" s="18" t="s">
        <v>31</v>
      </c>
      <c r="B209" s="18"/>
      <c r="F209" s="134"/>
      <c r="H209" s="134"/>
      <c r="L209" s="461"/>
      <c r="M209" s="461"/>
      <c r="N209" s="461"/>
      <c r="O209" s="250"/>
    </row>
    <row r="210" spans="1:15" s="46" customFormat="1" ht="33" customHeight="1">
      <c r="A210" s="1399" t="s">
        <v>252</v>
      </c>
      <c r="B210" s="1383"/>
      <c r="C210" s="1399"/>
      <c r="D210" s="1399"/>
      <c r="E210" s="1399"/>
      <c r="F210" s="1399"/>
      <c r="G210" s="1399"/>
      <c r="H210" s="1399"/>
      <c r="I210" s="87"/>
      <c r="J210" s="87"/>
      <c r="K210" s="87"/>
      <c r="L210" s="461"/>
      <c r="M210" s="461"/>
      <c r="N210" s="461"/>
      <c r="O210" s="250"/>
    </row>
    <row r="211" spans="1:15">
      <c r="O211" s="405"/>
    </row>
    <row r="212" spans="1:15" ht="41.15" customHeight="1">
      <c r="O212" s="405"/>
    </row>
    <row r="213" spans="1:15" ht="15.5">
      <c r="A213" s="1409" t="str">
        <f xml:space="preserve"> CONCATENATE("Situation financière ",'Identification '!$D$7," affichant un déficit supérieur à 10 %")</f>
        <v>Situation financière 2025-2026 affichant un déficit supérieur à 10 %</v>
      </c>
      <c r="B213" s="1409"/>
      <c r="C213" s="1409"/>
      <c r="D213" s="1409"/>
      <c r="E213" s="1409"/>
      <c r="F213" s="1409"/>
      <c r="G213" s="1409"/>
      <c r="H213" s="1409"/>
      <c r="I213" s="362"/>
      <c r="J213" s="363"/>
      <c r="O213" s="405"/>
    </row>
    <row r="214" spans="1:15" ht="8.5" customHeight="1">
      <c r="O214" s="405"/>
    </row>
    <row r="215" spans="1:15" ht="41.15" customHeight="1">
      <c r="A215" s="1408" t="s">
        <v>1857</v>
      </c>
      <c r="B215" s="1408"/>
      <c r="C215" s="1408"/>
      <c r="D215" s="1408"/>
      <c r="E215" s="1408"/>
      <c r="F215" s="1408"/>
      <c r="G215" s="1408"/>
      <c r="H215" s="1408"/>
      <c r="I215" s="1408"/>
      <c r="J215" s="1408"/>
      <c r="K215" s="364"/>
      <c r="O215" s="405"/>
    </row>
    <row r="216" spans="1:15" ht="18" customHeight="1">
      <c r="A216" s="749" t="s">
        <v>2969</v>
      </c>
      <c r="B216" s="750"/>
      <c r="O216" s="405"/>
    </row>
    <row r="217" spans="1:15" ht="201.65" customHeight="1">
      <c r="A217" s="1402"/>
      <c r="B217" s="1403"/>
      <c r="C217" s="1403"/>
      <c r="D217" s="1403"/>
      <c r="E217" s="1403"/>
      <c r="F217" s="1403"/>
      <c r="G217" s="1403"/>
      <c r="H217" s="1403"/>
      <c r="I217" s="1403"/>
      <c r="J217" s="1404"/>
      <c r="O217" s="405"/>
    </row>
    <row r="218" spans="1:15" ht="118.5" customHeight="1">
      <c r="A218" s="1405"/>
      <c r="B218" s="1406"/>
      <c r="C218" s="1406"/>
      <c r="D218" s="1406"/>
      <c r="E218" s="1406"/>
      <c r="F218" s="1406"/>
      <c r="G218" s="1406"/>
      <c r="H218" s="1406"/>
      <c r="I218" s="1406"/>
      <c r="J218" s="1407"/>
      <c r="O218" s="405"/>
    </row>
    <row r="219" spans="1:15">
      <c r="O219" s="405"/>
    </row>
    <row r="220" spans="1:15">
      <c r="O220" s="176"/>
    </row>
    <row r="221" spans="1:15" ht="15.5">
      <c r="A221" s="1409" t="str">
        <f xml:space="preserve"> CONCATENATE("Situation financière ",'Identification '!$D$7," affichant un surplus supérieur à 35%")</f>
        <v>Situation financière 2025-2026 affichant un surplus supérieur à 35%</v>
      </c>
      <c r="B221" s="1409"/>
      <c r="C221" s="1409"/>
      <c r="D221" s="1409"/>
      <c r="E221" s="1409"/>
      <c r="F221" s="1409"/>
      <c r="G221" s="1409"/>
      <c r="H221" s="1409"/>
      <c r="I221" s="1409"/>
      <c r="J221" s="361"/>
      <c r="O221" s="176"/>
    </row>
    <row r="222" spans="1:15">
      <c r="O222" s="176"/>
    </row>
    <row r="223" spans="1:15" ht="27" customHeight="1">
      <c r="A223" s="1410" t="s">
        <v>2957</v>
      </c>
      <c r="B223" s="1410"/>
      <c r="C223" s="1410"/>
      <c r="D223" s="1410"/>
      <c r="E223" s="1410"/>
      <c r="F223" s="1410"/>
      <c r="G223" s="1410"/>
      <c r="H223" s="1410"/>
      <c r="I223" s="1410"/>
      <c r="J223" s="364"/>
      <c r="O223" s="176"/>
    </row>
    <row r="224" spans="1:15" ht="11.5" customHeight="1">
      <c r="A224" s="729"/>
      <c r="B224" s="729"/>
      <c r="C224" s="729"/>
      <c r="D224" s="729"/>
      <c r="E224" s="729"/>
      <c r="F224" s="729"/>
      <c r="G224" s="729"/>
      <c r="H224" s="729"/>
      <c r="I224" s="729"/>
      <c r="J224" s="364"/>
      <c r="O224" s="176"/>
    </row>
    <row r="225" spans="1:15" ht="18" customHeight="1">
      <c r="A225" s="749" t="s">
        <v>2969</v>
      </c>
      <c r="B225" s="750"/>
      <c r="O225" s="405"/>
    </row>
    <row r="226" spans="1:15" ht="233.15" customHeight="1">
      <c r="A226" s="1402"/>
      <c r="B226" s="1403"/>
      <c r="C226" s="1403"/>
      <c r="D226" s="1403"/>
      <c r="E226" s="1403"/>
      <c r="F226" s="1403"/>
      <c r="G226" s="1403"/>
      <c r="H226" s="1403"/>
      <c r="I226" s="1403"/>
      <c r="J226" s="1404"/>
      <c r="O226" s="176"/>
    </row>
    <row r="227" spans="1:15" ht="99" customHeight="1">
      <c r="A227" s="1405"/>
      <c r="B227" s="1406"/>
      <c r="C227" s="1406"/>
      <c r="D227" s="1406"/>
      <c r="E227" s="1406"/>
      <c r="F227" s="1406"/>
      <c r="G227" s="1406"/>
      <c r="H227" s="1406"/>
      <c r="I227" s="1406"/>
      <c r="J227" s="1407"/>
      <c r="O227" s="176"/>
    </row>
    <row r="228" spans="1:15">
      <c r="O228" s="176"/>
    </row>
    <row r="229" spans="1:15">
      <c r="O229" s="176"/>
    </row>
    <row r="230" spans="1:15">
      <c r="O230" s="176"/>
    </row>
    <row r="231" spans="1:15">
      <c r="O231" s="176"/>
    </row>
    <row r="232" spans="1:15">
      <c r="O232" s="176"/>
    </row>
    <row r="233" spans="1:15">
      <c r="O233" s="176"/>
    </row>
    <row r="234" spans="1:15">
      <c r="O234" s="176"/>
    </row>
    <row r="235" spans="1:15">
      <c r="O235" s="176"/>
    </row>
    <row r="236" spans="1:15">
      <c r="O236" s="176"/>
    </row>
    <row r="237" spans="1:15">
      <c r="O237" s="176"/>
    </row>
    <row r="238" spans="1:15">
      <c r="O238" s="176"/>
    </row>
    <row r="239" spans="1:15">
      <c r="O239" s="176"/>
    </row>
    <row r="240" spans="1:15">
      <c r="O240" s="176"/>
    </row>
    <row r="241" spans="15:15">
      <c r="O241" s="176"/>
    </row>
    <row r="242" spans="15:15">
      <c r="O242" s="176"/>
    </row>
    <row r="243" spans="15:15">
      <c r="O243" s="176"/>
    </row>
  </sheetData>
  <sheetProtection algorithmName="SHA-512" hashValue="Y+SkT6kFwRckEdMAxA/Tfx1yFpnRSfE+2/bg7O3dR+dRMr4ozSjSLyUg9YatnrLqNgRq9ZohQUHPzPuE3KIu0Q==" saltValue="CeNSBwcBgpY9byILwiEJ3w==" spinCount="100000" sheet="1" objects="1" formatCells="0" formatRows="0"/>
  <customSheetViews>
    <customSheetView guid="{E81D238A-7B02-4284-898B-8B059A14501E}" showPageBreaks="1" showGridLines="0" zeroValues="0" topLeftCell="A181">
      <selection activeCell="A202" sqref="A202:N202"/>
      <rowBreaks count="2" manualBreakCount="2">
        <brk id="76" max="16383" man="1"/>
        <brk id="132" max="16383" man="1"/>
      </rowBreaks>
      <pageMargins left="0.55118110236220474" right="0.31496062992125984" top="0.27559055118110237" bottom="0.35433070866141736" header="0" footer="0.27559055118110237"/>
      <pageSetup scale="78" firstPageNumber="29" fitToHeight="0" orientation="portrait" r:id="rId1"/>
      <headerFooter alignWithMargins="0">
        <oddFooter>&amp;R&amp;8Soutien à la mission 2017-2018</oddFooter>
      </headerFooter>
    </customSheetView>
    <customSheetView guid="{880C3229-9790-4559-BAA0-FBDBBD6DDD03}" showGridLines="0" zeroValues="0" topLeftCell="A154">
      <selection activeCell="R205" sqref="R205"/>
      <rowBreaks count="2" manualBreakCount="2">
        <brk id="76" max="16383" man="1"/>
        <brk id="132" max="16383" man="1"/>
      </rowBreaks>
      <pageMargins left="0.55118110236220474" right="0.31496062992125984" top="0.27559055118110237" bottom="0.35433070866141736" header="0" footer="0.27559055118110237"/>
      <pageSetup scale="78" firstPageNumber="29" fitToHeight="0" orientation="portrait" r:id="rId2"/>
      <headerFooter alignWithMargins="0">
        <oddFooter>&amp;R&amp;8Soutien à la mission 2017-2018</oddFooter>
      </headerFooter>
    </customSheetView>
  </customSheetViews>
  <mergeCells count="31">
    <mergeCell ref="A226:J227"/>
    <mergeCell ref="A215:J215"/>
    <mergeCell ref="A221:I221"/>
    <mergeCell ref="A213:H213"/>
    <mergeCell ref="A223:I223"/>
    <mergeCell ref="A217:J218"/>
    <mergeCell ref="A179:B179"/>
    <mergeCell ref="A210:H210"/>
    <mergeCell ref="A89:B89"/>
    <mergeCell ref="A49:B49"/>
    <mergeCell ref="A75:B75"/>
    <mergeCell ref="A56:B56"/>
    <mergeCell ref="A64:B64"/>
    <mergeCell ref="A90:B90"/>
    <mergeCell ref="A91:B91"/>
    <mergeCell ref="A133:B133"/>
    <mergeCell ref="A50:B50"/>
    <mergeCell ref="A171:B171"/>
    <mergeCell ref="A178:B178"/>
    <mergeCell ref="A170:B170"/>
    <mergeCell ref="A47:B47"/>
    <mergeCell ref="A28:B28"/>
    <mergeCell ref="A23:B23"/>
    <mergeCell ref="A24:B24"/>
    <mergeCell ref="A25:B25"/>
    <mergeCell ref="A46:B46"/>
    <mergeCell ref="H7:J7"/>
    <mergeCell ref="D7:F7"/>
    <mergeCell ref="D8:F8"/>
    <mergeCell ref="H8:J8"/>
    <mergeCell ref="A22:B22"/>
  </mergeCells>
  <conditionalFormatting sqref="H8:J8">
    <cfRule type="expression" dxfId="4" priority="1">
      <formula>$L$8="Veuillez sélectionner soit Prévisionnel ou Révisé"</formula>
    </cfRule>
  </conditionalFormatting>
  <pageMargins left="0.55118110236220497" right="0.31496062992126" top="0.27559055118110198" bottom="0.35433070866141703" header="0" footer="0.27559055118110198"/>
  <pageSetup scale="78" firstPageNumber="29" fitToHeight="0" orientation="portrait" r:id="rId3"/>
  <headerFooter alignWithMargins="0"/>
  <rowBreaks count="2" manualBreakCount="2">
    <brk id="80" max="16383" man="1"/>
    <brk id="135" max="16383" man="1"/>
  </rowBreaks>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AADB2-E953-49AC-B2D3-8F56D649F70B}">
  <sheetPr>
    <tabColor rgb="FF92D050"/>
  </sheetPr>
  <dimension ref="A1:P109"/>
  <sheetViews>
    <sheetView zoomScale="90" zoomScaleNormal="90" workbookViewId="0">
      <selection activeCell="D8" sqref="D8:G8"/>
    </sheetView>
  </sheetViews>
  <sheetFormatPr baseColWidth="10" defaultColWidth="10.81640625" defaultRowHeight="12.5"/>
  <cols>
    <col min="1" max="1" width="6.26953125" style="795" customWidth="1"/>
    <col min="2" max="4" width="10.81640625" style="795"/>
    <col min="5" max="5" width="12.1796875" style="795" customWidth="1"/>
    <col min="6" max="6" width="10.81640625" style="795"/>
    <col min="7" max="7" width="5.7265625" style="795" customWidth="1"/>
    <col min="8" max="8" width="13.81640625" style="795" customWidth="1"/>
    <col min="9" max="9" width="5.54296875" style="795" customWidth="1"/>
    <col min="10" max="16384" width="10.81640625" style="795"/>
  </cols>
  <sheetData>
    <row r="1" spans="1:16" ht="28" customHeight="1">
      <c r="A1" s="814" t="s">
        <v>2931</v>
      </c>
      <c r="B1" s="485"/>
      <c r="C1" s="485"/>
      <c r="D1" s="485"/>
      <c r="E1" s="485"/>
      <c r="F1" s="485"/>
      <c r="G1" s="485"/>
      <c r="H1" s="485"/>
      <c r="I1" s="485"/>
      <c r="J1" s="485"/>
      <c r="K1" s="485"/>
      <c r="L1" s="485"/>
      <c r="M1" s="815"/>
      <c r="N1" s="816"/>
    </row>
    <row r="2" spans="1:16" ht="29.15" customHeight="1">
      <c r="A2" s="817" t="s">
        <v>2950</v>
      </c>
    </row>
    <row r="3" spans="1:16">
      <c r="A3" s="818"/>
    </row>
    <row r="4" spans="1:16" ht="20.149999999999999" customHeight="1"/>
    <row r="5" spans="1:16" ht="20.5" customHeight="1">
      <c r="B5" s="602" t="s">
        <v>103</v>
      </c>
      <c r="D5" s="794" t="str">
        <f>IF(AND('Identification '!$F$11="",'Identification '!$F$15&lt;&gt;""),'Identification '!$F$15,IF('Identification '!$F$11="","",IF('Identification '!$F$13="Inscrire le nom de votre organisme dans la cellule F14",'Identification '!$F$15,'Identification '!$F$13)))</f>
        <v/>
      </c>
      <c r="E5" s="502"/>
      <c r="F5" s="502"/>
      <c r="G5" s="502"/>
      <c r="H5" s="502"/>
      <c r="I5" s="502"/>
      <c r="J5" s="502"/>
      <c r="K5" s="502"/>
      <c r="L5" s="502"/>
      <c r="M5" s="793"/>
      <c r="N5" s="793"/>
      <c r="O5" s="793"/>
      <c r="P5" s="793"/>
    </row>
    <row r="7" spans="1:16" ht="18.649999999999999" customHeight="1"/>
    <row r="8" spans="1:16" ht="26.5" customHeight="1">
      <c r="B8" s="1421" t="s">
        <v>2932</v>
      </c>
      <c r="C8" s="1421"/>
      <c r="D8" s="1422" t="s">
        <v>3202</v>
      </c>
      <c r="E8" s="1422"/>
      <c r="F8" s="1422"/>
      <c r="G8" s="1422"/>
      <c r="H8" s="201" t="str">
        <f>IF(AND(D8="Choisir",$A$15&lt;&gt;""),"Information manquante! Veuillez spécifier le type d'aide obtenue.","")</f>
        <v/>
      </c>
      <c r="I8" s="819"/>
    </row>
    <row r="10" spans="1:16" ht="13">
      <c r="O10" s="820"/>
    </row>
    <row r="11" spans="1:16" ht="9" customHeight="1"/>
    <row r="12" spans="1:16" ht="13" thickBot="1"/>
    <row r="13" spans="1:16" ht="27" customHeight="1" thickBot="1">
      <c r="A13" s="1423" t="s">
        <v>2968</v>
      </c>
      <c r="B13" s="1424"/>
      <c r="C13" s="1424"/>
      <c r="D13" s="1424"/>
      <c r="E13" s="1424"/>
      <c r="F13" s="1424"/>
      <c r="G13" s="1424"/>
      <c r="H13" s="1424"/>
      <c r="I13" s="1424"/>
      <c r="J13" s="1424"/>
      <c r="K13" s="1424"/>
      <c r="L13" s="1425"/>
    </row>
    <row r="14" spans="1:16" ht="34" customHeight="1" thickBot="1">
      <c r="A14" s="1426" t="s">
        <v>2992</v>
      </c>
      <c r="B14" s="1427"/>
      <c r="C14" s="1427"/>
      <c r="D14" s="1427"/>
      <c r="E14" s="1427"/>
      <c r="F14" s="1427"/>
      <c r="G14" s="1427"/>
      <c r="H14" s="1427"/>
      <c r="I14" s="1427"/>
      <c r="J14" s="1427"/>
      <c r="K14" s="1427"/>
      <c r="L14" s="1428"/>
    </row>
    <row r="15" spans="1:16" ht="379.5" customHeight="1">
      <c r="A15" s="1429"/>
      <c r="B15" s="1430"/>
      <c r="C15" s="1430"/>
      <c r="D15" s="1430"/>
      <c r="E15" s="1430"/>
      <c r="F15" s="1430"/>
      <c r="G15" s="1430"/>
      <c r="H15" s="1430"/>
      <c r="I15" s="1430"/>
      <c r="J15" s="1430"/>
      <c r="K15" s="1430"/>
      <c r="L15" s="1431"/>
    </row>
    <row r="16" spans="1:16" ht="379.5" customHeight="1">
      <c r="A16" s="1432"/>
      <c r="B16" s="1433"/>
      <c r="C16" s="1433"/>
      <c r="D16" s="1433"/>
      <c r="E16" s="1433"/>
      <c r="F16" s="1433"/>
      <c r="G16" s="1433"/>
      <c r="H16" s="1433"/>
      <c r="I16" s="1433"/>
      <c r="J16" s="1433"/>
      <c r="K16" s="1433"/>
      <c r="L16" s="1434"/>
    </row>
    <row r="17" spans="1:12" ht="152" customHeight="1" thickBot="1">
      <c r="A17" s="1435"/>
      <c r="B17" s="1436"/>
      <c r="C17" s="1436"/>
      <c r="D17" s="1436"/>
      <c r="E17" s="1436"/>
      <c r="F17" s="1436"/>
      <c r="G17" s="1436"/>
      <c r="H17" s="1436"/>
      <c r="I17" s="1436"/>
      <c r="J17" s="1436"/>
      <c r="K17" s="1436"/>
      <c r="L17" s="1437"/>
    </row>
    <row r="18" spans="1:12" ht="41.5" customHeight="1">
      <c r="A18" s="818"/>
    </row>
    <row r="19" spans="1:12" ht="13">
      <c r="A19" s="821" t="s">
        <v>2938</v>
      </c>
    </row>
    <row r="20" spans="1:12">
      <c r="A20" s="822"/>
      <c r="B20" s="823"/>
      <c r="C20" s="823"/>
      <c r="D20" s="823"/>
      <c r="E20" s="823"/>
      <c r="F20" s="823"/>
      <c r="G20" s="823"/>
      <c r="H20" s="823"/>
      <c r="I20" s="823"/>
      <c r="J20" s="824"/>
    </row>
    <row r="21" spans="1:12" ht="14.5">
      <c r="A21" s="681"/>
      <c r="B21" s="731"/>
      <c r="C21" s="804"/>
      <c r="D21" s="804"/>
      <c r="E21" s="804"/>
      <c r="F21" s="804"/>
      <c r="G21" s="825"/>
      <c r="H21" s="825"/>
      <c r="I21" s="825"/>
      <c r="J21" s="826"/>
    </row>
    <row r="22" spans="1:12">
      <c r="A22" s="827"/>
      <c r="B22" s="804"/>
      <c r="C22" s="804"/>
      <c r="D22" s="804"/>
      <c r="E22" s="804"/>
      <c r="F22" s="804"/>
      <c r="G22" s="825"/>
      <c r="H22" s="825"/>
      <c r="I22" s="825"/>
      <c r="J22" s="826"/>
    </row>
    <row r="23" spans="1:12">
      <c r="A23" s="827"/>
      <c r="B23" s="804"/>
      <c r="C23" s="804"/>
      <c r="D23" s="804"/>
      <c r="E23" s="804"/>
      <c r="F23" s="804"/>
      <c r="G23" s="825"/>
      <c r="H23" s="825"/>
      <c r="I23" s="825"/>
      <c r="J23" s="826"/>
    </row>
    <row r="24" spans="1:12">
      <c r="A24" s="827"/>
      <c r="B24" s="804"/>
      <c r="C24" s="804"/>
      <c r="D24" s="804"/>
      <c r="E24" s="804"/>
      <c r="F24" s="804"/>
      <c r="G24" s="825"/>
      <c r="H24" s="825"/>
      <c r="I24" s="825"/>
      <c r="J24" s="826"/>
    </row>
    <row r="25" spans="1:12">
      <c r="A25" s="827"/>
      <c r="B25" s="804"/>
      <c r="C25" s="804"/>
      <c r="D25" s="804"/>
      <c r="E25" s="804"/>
      <c r="F25" s="804"/>
      <c r="G25" s="825"/>
      <c r="H25" s="825"/>
      <c r="I25" s="825"/>
      <c r="J25" s="826"/>
    </row>
    <row r="26" spans="1:12">
      <c r="A26" s="827"/>
      <c r="B26" s="804"/>
      <c r="C26" s="804"/>
      <c r="D26" s="804"/>
      <c r="E26" s="804"/>
      <c r="F26" s="804"/>
      <c r="G26" s="825"/>
      <c r="H26" s="825"/>
      <c r="I26" s="825"/>
      <c r="J26" s="826"/>
    </row>
    <row r="27" spans="1:12">
      <c r="A27" s="828"/>
      <c r="B27" s="825"/>
      <c r="C27" s="825"/>
      <c r="D27" s="825"/>
      <c r="E27" s="825"/>
      <c r="F27" s="825"/>
      <c r="G27" s="825"/>
      <c r="H27" s="825"/>
      <c r="I27" s="825"/>
      <c r="J27" s="826"/>
    </row>
    <row r="28" spans="1:12">
      <c r="A28" s="829"/>
      <c r="B28" s="804"/>
      <c r="C28" s="804"/>
      <c r="D28" s="804"/>
      <c r="E28" s="804"/>
      <c r="F28" s="804"/>
      <c r="G28" s="804"/>
      <c r="H28" s="804"/>
      <c r="I28" s="804"/>
      <c r="J28" s="830"/>
    </row>
    <row r="29" spans="1:12" ht="13" thickBot="1"/>
    <row r="30" spans="1:12" ht="30" customHeight="1">
      <c r="A30" s="1438" t="s">
        <v>2967</v>
      </c>
      <c r="B30" s="1439"/>
      <c r="C30" s="1439"/>
      <c r="D30" s="1439"/>
      <c r="E30" s="1439"/>
      <c r="F30" s="1439"/>
      <c r="G30" s="1439"/>
      <c r="H30" s="1439"/>
      <c r="I30" s="1439"/>
      <c r="J30" s="1439"/>
      <c r="K30" s="1439"/>
      <c r="L30" s="1440"/>
    </row>
    <row r="31" spans="1:12" ht="34" customHeight="1">
      <c r="A31" s="1411" t="s">
        <v>2992</v>
      </c>
      <c r="B31" s="1412"/>
      <c r="C31" s="1412"/>
      <c r="D31" s="1412"/>
      <c r="E31" s="1412"/>
      <c r="F31" s="1412"/>
      <c r="G31" s="1412"/>
      <c r="H31" s="1412"/>
      <c r="I31" s="1412"/>
      <c r="J31" s="1412"/>
      <c r="K31" s="1412"/>
      <c r="L31" s="1413"/>
    </row>
    <row r="32" spans="1:12" ht="399" customHeight="1">
      <c r="A32" s="1414"/>
      <c r="B32" s="1415"/>
      <c r="C32" s="1415"/>
      <c r="D32" s="1415"/>
      <c r="E32" s="1415"/>
      <c r="F32" s="1415"/>
      <c r="G32" s="1415"/>
      <c r="H32" s="1415"/>
      <c r="I32" s="1415"/>
      <c r="J32" s="1415"/>
      <c r="K32" s="1415"/>
      <c r="L32" s="1416"/>
    </row>
    <row r="33" spans="1:12" ht="24.65" customHeight="1">
      <c r="A33" s="1417"/>
      <c r="B33" s="1418"/>
      <c r="C33" s="1418"/>
      <c r="D33" s="1418"/>
      <c r="E33" s="1418"/>
      <c r="F33" s="1418"/>
      <c r="G33" s="1418"/>
      <c r="H33" s="1418"/>
      <c r="I33" s="1418"/>
      <c r="J33" s="1418"/>
      <c r="K33" s="1418"/>
      <c r="L33" s="1419"/>
    </row>
    <row r="34" spans="1:12" s="825" customFormat="1" ht="26.15" customHeight="1"/>
    <row r="36" spans="1:12" ht="20.5" customHeight="1">
      <c r="A36" s="1420" t="s">
        <v>2933</v>
      </c>
      <c r="B36" s="1420"/>
      <c r="C36" s="1420"/>
      <c r="D36" s="1420"/>
      <c r="E36" s="1420"/>
      <c r="F36" s="1420"/>
      <c r="G36" s="1420"/>
      <c r="H36" s="1420"/>
      <c r="I36" s="1420"/>
      <c r="J36" s="1420"/>
      <c r="K36" s="1420"/>
      <c r="L36" s="1420"/>
    </row>
    <row r="37" spans="1:12">
      <c r="A37" s="818" t="s">
        <v>2965</v>
      </c>
    </row>
    <row r="39" spans="1:12" ht="15.5">
      <c r="H39" s="831" t="s">
        <v>19</v>
      </c>
      <c r="J39" s="831" t="s">
        <v>20</v>
      </c>
    </row>
    <row r="40" spans="1:12" ht="14">
      <c r="A40" s="608" t="s">
        <v>2945</v>
      </c>
      <c r="B40" s="603"/>
      <c r="C40" s="461"/>
      <c r="D40" s="461"/>
      <c r="E40" s="461"/>
      <c r="F40" s="604" t="s">
        <v>89</v>
      </c>
    </row>
    <row r="41" spans="1:12" ht="19" customHeight="1">
      <c r="A41" s="351" t="s">
        <v>21</v>
      </c>
      <c r="B41" s="2"/>
      <c r="C41" s="461"/>
      <c r="D41" s="461"/>
      <c r="E41" s="461"/>
      <c r="F41" s="461"/>
      <c r="H41" s="832"/>
    </row>
    <row r="42" spans="1:12">
      <c r="A42" s="722"/>
      <c r="B42" s="722"/>
      <c r="C42" s="726"/>
      <c r="D42" s="607"/>
      <c r="E42" s="726"/>
      <c r="F42" s="695"/>
      <c r="H42" s="833"/>
      <c r="I42" s="825"/>
      <c r="J42" s="834" t="str">
        <f>IF(H42=0,"",H42/$H$63)</f>
        <v/>
      </c>
    </row>
    <row r="43" spans="1:12">
      <c r="A43" s="687"/>
      <c r="B43" s="688"/>
      <c r="C43" s="689"/>
      <c r="D43" s="656"/>
      <c r="E43" s="689"/>
      <c r="F43" s="732"/>
      <c r="H43" s="835"/>
      <c r="I43" s="825"/>
      <c r="J43" s="836" t="str">
        <f t="shared" ref="J43:J50" si="0">IF(H43=0,"",H43/$H$63)</f>
        <v/>
      </c>
    </row>
    <row r="44" spans="1:12">
      <c r="A44" s="687"/>
      <c r="B44" s="688"/>
      <c r="C44" s="689"/>
      <c r="D44" s="656"/>
      <c r="E44" s="689"/>
      <c r="F44" s="732"/>
      <c r="H44" s="835"/>
      <c r="I44" s="825"/>
      <c r="J44" s="836" t="str">
        <f t="shared" si="0"/>
        <v/>
      </c>
    </row>
    <row r="45" spans="1:12">
      <c r="A45" s="687"/>
      <c r="B45" s="688"/>
      <c r="C45" s="689"/>
      <c r="D45" s="656"/>
      <c r="E45" s="689"/>
      <c r="F45" s="732"/>
      <c r="H45" s="835"/>
      <c r="I45" s="825"/>
      <c r="J45" s="836" t="str">
        <f t="shared" si="0"/>
        <v/>
      </c>
    </row>
    <row r="46" spans="1:12">
      <c r="A46" s="687"/>
      <c r="B46" s="688"/>
      <c r="C46" s="689"/>
      <c r="D46" s="656"/>
      <c r="E46" s="689"/>
      <c r="F46" s="732"/>
      <c r="H46" s="835"/>
      <c r="I46" s="825"/>
      <c r="J46" s="836" t="str">
        <f t="shared" si="0"/>
        <v/>
      </c>
    </row>
    <row r="47" spans="1:12">
      <c r="A47" s="687"/>
      <c r="B47" s="688"/>
      <c r="C47" s="689"/>
      <c r="D47" s="656"/>
      <c r="E47" s="689"/>
      <c r="F47" s="732"/>
      <c r="H47" s="835"/>
      <c r="I47" s="825"/>
      <c r="J47" s="836" t="str">
        <f t="shared" si="0"/>
        <v/>
      </c>
    </row>
    <row r="48" spans="1:12">
      <c r="A48" s="687"/>
      <c r="B48" s="688"/>
      <c r="C48" s="689"/>
      <c r="D48" s="656"/>
      <c r="E48" s="689"/>
      <c r="F48" s="732"/>
      <c r="H48" s="835"/>
      <c r="I48" s="825"/>
      <c r="J48" s="836" t="str">
        <f t="shared" si="0"/>
        <v/>
      </c>
    </row>
    <row r="49" spans="1:10">
      <c r="A49" s="687"/>
      <c r="B49" s="688"/>
      <c r="C49" s="689"/>
      <c r="D49" s="656"/>
      <c r="E49" s="689"/>
      <c r="F49" s="732"/>
      <c r="H49" s="835"/>
      <c r="I49" s="825"/>
      <c r="J49" s="836" t="str">
        <f t="shared" si="0"/>
        <v/>
      </c>
    </row>
    <row r="50" spans="1:10" ht="13">
      <c r="F50" s="816" t="s">
        <v>32</v>
      </c>
      <c r="H50" s="727">
        <f>SUM(H42:H49)</f>
        <v>0</v>
      </c>
      <c r="I50" s="825"/>
      <c r="J50" s="837" t="str">
        <f t="shared" si="0"/>
        <v/>
      </c>
    </row>
    <row r="51" spans="1:10">
      <c r="I51" s="825"/>
    </row>
    <row r="52" spans="1:10">
      <c r="I52" s="825"/>
    </row>
    <row r="53" spans="1:10">
      <c r="I53" s="825"/>
    </row>
    <row r="54" spans="1:10" ht="14">
      <c r="A54" s="351" t="s">
        <v>43</v>
      </c>
      <c r="B54" s="2"/>
      <c r="C54" s="461"/>
      <c r="D54" s="461"/>
      <c r="E54" s="461"/>
      <c r="F54" s="461"/>
      <c r="H54" s="838"/>
      <c r="I54" s="825"/>
    </row>
    <row r="55" spans="1:10" s="825" customFormat="1">
      <c r="A55" s="682" t="s">
        <v>45</v>
      </c>
      <c r="B55" s="683"/>
      <c r="C55" s="684"/>
      <c r="D55" s="685"/>
      <c r="E55" s="684"/>
      <c r="F55" s="686"/>
      <c r="H55" s="833"/>
      <c r="J55" s="834" t="str">
        <f t="shared" ref="J55:J94" si="1">IF(H55=0,"",H55/$H$63)</f>
        <v/>
      </c>
    </row>
    <row r="56" spans="1:10" s="825" customFormat="1">
      <c r="A56" s="687" t="s">
        <v>2930</v>
      </c>
      <c r="B56" s="688"/>
      <c r="C56" s="689"/>
      <c r="D56" s="656"/>
      <c r="E56" s="689"/>
      <c r="F56" s="690"/>
      <c r="H56" s="835"/>
      <c r="J56" s="836" t="str">
        <f t="shared" si="1"/>
        <v/>
      </c>
    </row>
    <row r="57" spans="1:10" s="825" customFormat="1">
      <c r="A57" s="687"/>
      <c r="B57" s="688"/>
      <c r="C57" s="689"/>
      <c r="D57" s="656"/>
      <c r="E57" s="689"/>
      <c r="F57" s="690"/>
      <c r="H57" s="835"/>
      <c r="J57" s="836" t="str">
        <f t="shared" si="1"/>
        <v/>
      </c>
    </row>
    <row r="58" spans="1:10" s="825" customFormat="1">
      <c r="A58" s="687"/>
      <c r="B58" s="688"/>
      <c r="C58" s="689"/>
      <c r="D58" s="656"/>
      <c r="E58" s="689"/>
      <c r="F58" s="690"/>
      <c r="H58" s="835"/>
      <c r="J58" s="836" t="str">
        <f t="shared" si="1"/>
        <v/>
      </c>
    </row>
    <row r="59" spans="1:10" s="825" customFormat="1">
      <c r="A59" s="691"/>
      <c r="B59" s="692"/>
      <c r="C59" s="693"/>
      <c r="D59" s="657"/>
      <c r="E59" s="693"/>
      <c r="F59" s="694"/>
      <c r="H59" s="835"/>
      <c r="J59" s="836" t="str">
        <f t="shared" si="1"/>
        <v/>
      </c>
    </row>
    <row r="60" spans="1:10" ht="13">
      <c r="F60" s="816" t="s">
        <v>32</v>
      </c>
      <c r="H60" s="727">
        <f>SUM(H55:H59)</f>
        <v>0</v>
      </c>
      <c r="I60" s="825"/>
      <c r="J60" s="837" t="str">
        <f t="shared" si="1"/>
        <v/>
      </c>
    </row>
    <row r="61" spans="1:10">
      <c r="I61" s="825"/>
    </row>
    <row r="62" spans="1:10" ht="13" thickBot="1">
      <c r="I62" s="825"/>
      <c r="J62" s="795" t="str">
        <f t="shared" si="1"/>
        <v/>
      </c>
    </row>
    <row r="63" spans="1:10" ht="21.65" customHeight="1" thickBot="1">
      <c r="F63" s="839" t="s">
        <v>29</v>
      </c>
      <c r="H63" s="725">
        <f>H60+H50</f>
        <v>0</v>
      </c>
      <c r="I63" s="840"/>
      <c r="J63" s="841" t="str">
        <f>IF(H63=0,"",H63/$H$63)</f>
        <v/>
      </c>
    </row>
    <row r="64" spans="1:10">
      <c r="I64" s="825"/>
      <c r="J64" s="795" t="str">
        <f t="shared" si="1"/>
        <v/>
      </c>
    </row>
    <row r="65" spans="1:10" ht="20.5" customHeight="1">
      <c r="A65" s="696" t="s">
        <v>2946</v>
      </c>
      <c r="B65" s="158"/>
      <c r="C65" s="158"/>
      <c r="D65" s="158"/>
      <c r="E65" s="158"/>
      <c r="I65" s="825"/>
      <c r="J65" s="795" t="str">
        <f t="shared" si="1"/>
        <v/>
      </c>
    </row>
    <row r="66" spans="1:10" ht="21.65" customHeight="1">
      <c r="A66" s="5" t="s">
        <v>113</v>
      </c>
      <c r="I66" s="825"/>
      <c r="J66" s="795" t="str">
        <f t="shared" si="1"/>
        <v/>
      </c>
    </row>
    <row r="67" spans="1:10" s="825" customFormat="1">
      <c r="H67" s="833"/>
      <c r="J67" s="834" t="str">
        <f>IF(H67=0,"",H67/$H$63)</f>
        <v/>
      </c>
    </row>
    <row r="68" spans="1:10" s="825" customFormat="1">
      <c r="A68" s="687"/>
      <c r="B68" s="688"/>
      <c r="C68" s="689"/>
      <c r="D68" s="656"/>
      <c r="E68" s="689"/>
      <c r="F68" s="690"/>
      <c r="H68" s="835"/>
      <c r="J68" s="836" t="str">
        <f t="shared" si="1"/>
        <v/>
      </c>
    </row>
    <row r="69" spans="1:10" s="825" customFormat="1">
      <c r="A69" s="687"/>
      <c r="B69" s="688"/>
      <c r="C69" s="689"/>
      <c r="D69" s="656"/>
      <c r="E69" s="689"/>
      <c r="F69" s="690"/>
      <c r="H69" s="835"/>
      <c r="J69" s="836" t="str">
        <f t="shared" si="1"/>
        <v/>
      </c>
    </row>
    <row r="70" spans="1:10" s="825" customFormat="1">
      <c r="A70" s="687"/>
      <c r="B70" s="688"/>
      <c r="C70" s="689"/>
      <c r="D70" s="656"/>
      <c r="E70" s="689"/>
      <c r="F70" s="690"/>
      <c r="H70" s="835"/>
      <c r="J70" s="836" t="str">
        <f t="shared" si="1"/>
        <v/>
      </c>
    </row>
    <row r="71" spans="1:10" s="825" customFormat="1">
      <c r="A71" s="687"/>
      <c r="B71" s="688"/>
      <c r="C71" s="689"/>
      <c r="D71" s="656"/>
      <c r="E71" s="689"/>
      <c r="F71" s="690"/>
      <c r="H71" s="835"/>
      <c r="J71" s="836" t="str">
        <f t="shared" si="1"/>
        <v/>
      </c>
    </row>
    <row r="72" spans="1:10" s="825" customFormat="1">
      <c r="A72" s="687"/>
      <c r="B72" s="688"/>
      <c r="C72" s="689"/>
      <c r="D72" s="656"/>
      <c r="E72" s="689"/>
      <c r="F72" s="690"/>
      <c r="H72" s="835"/>
      <c r="J72" s="836" t="str">
        <f t="shared" si="1"/>
        <v/>
      </c>
    </row>
    <row r="73" spans="1:10" s="825" customFormat="1">
      <c r="A73" s="687"/>
      <c r="B73" s="688"/>
      <c r="C73" s="689"/>
      <c r="D73" s="656"/>
      <c r="E73" s="689"/>
      <c r="F73" s="690"/>
      <c r="H73" s="835"/>
      <c r="J73" s="836" t="str">
        <f t="shared" si="1"/>
        <v/>
      </c>
    </row>
    <row r="74" spans="1:10" s="825" customFormat="1">
      <c r="A74" s="687"/>
      <c r="B74" s="688"/>
      <c r="C74" s="689"/>
      <c r="D74" s="656"/>
      <c r="E74" s="689"/>
      <c r="F74" s="690"/>
      <c r="H74" s="835"/>
      <c r="J74" s="842" t="str">
        <f t="shared" si="1"/>
        <v/>
      </c>
    </row>
    <row r="75" spans="1:10" s="825" customFormat="1">
      <c r="A75" s="687"/>
      <c r="B75" s="688"/>
      <c r="C75" s="689"/>
      <c r="D75" s="656"/>
      <c r="E75" s="689"/>
      <c r="F75" s="690"/>
      <c r="H75" s="835"/>
      <c r="J75" s="836" t="str">
        <f t="shared" si="1"/>
        <v/>
      </c>
    </row>
    <row r="76" spans="1:10" s="825" customFormat="1" ht="13">
      <c r="A76" s="728"/>
      <c r="B76" s="728"/>
      <c r="C76" s="724"/>
      <c r="D76" s="609"/>
      <c r="E76" s="724"/>
      <c r="F76" s="721" t="s">
        <v>32</v>
      </c>
      <c r="H76" s="727">
        <f>SUM(H67:H75)</f>
        <v>0</v>
      </c>
      <c r="J76" s="837" t="str">
        <f>IF(H76=0,"",H76/$H$63)</f>
        <v/>
      </c>
    </row>
    <row r="77" spans="1:10" s="825" customFormat="1" ht="28.5" customHeight="1">
      <c r="A77" s="5" t="s">
        <v>60</v>
      </c>
      <c r="B77" s="606"/>
      <c r="C77" s="461"/>
      <c r="D77" s="463"/>
      <c r="E77" s="461"/>
      <c r="F77" s="695"/>
      <c r="H77" s="835"/>
      <c r="J77" s="836" t="str">
        <f t="shared" si="1"/>
        <v/>
      </c>
    </row>
    <row r="78" spans="1:10">
      <c r="A78" s="792"/>
      <c r="B78" s="792"/>
      <c r="C78" s="684"/>
      <c r="D78" s="685"/>
      <c r="E78" s="684"/>
      <c r="F78" s="695"/>
      <c r="G78" s="825"/>
      <c r="H78" s="835"/>
      <c r="I78" s="825"/>
      <c r="J78" s="836" t="str">
        <f t="shared" si="1"/>
        <v/>
      </c>
    </row>
    <row r="79" spans="1:10">
      <c r="A79" s="791"/>
      <c r="B79" s="792"/>
      <c r="C79" s="684"/>
      <c r="D79" s="685"/>
      <c r="E79" s="684"/>
      <c r="F79" s="690"/>
      <c r="G79" s="825"/>
      <c r="H79" s="835"/>
      <c r="I79" s="825"/>
      <c r="J79" s="836" t="str">
        <f t="shared" si="1"/>
        <v/>
      </c>
    </row>
    <row r="80" spans="1:10">
      <c r="A80" s="687"/>
      <c r="B80" s="688"/>
      <c r="C80" s="689"/>
      <c r="D80" s="656"/>
      <c r="E80" s="689"/>
      <c r="F80" s="690"/>
      <c r="G80" s="825"/>
      <c r="H80" s="835"/>
      <c r="I80" s="825"/>
      <c r="J80" s="836" t="str">
        <f t="shared" si="1"/>
        <v/>
      </c>
    </row>
    <row r="81" spans="1:10">
      <c r="A81" s="687"/>
      <c r="B81" s="688"/>
      <c r="C81" s="689"/>
      <c r="D81" s="656"/>
      <c r="E81" s="689"/>
      <c r="F81" s="690"/>
      <c r="G81" s="825"/>
      <c r="H81" s="835"/>
      <c r="I81" s="825"/>
      <c r="J81" s="836" t="str">
        <f t="shared" si="1"/>
        <v/>
      </c>
    </row>
    <row r="82" spans="1:10" ht="13">
      <c r="A82" s="606"/>
      <c r="B82" s="606"/>
      <c r="C82" s="461"/>
      <c r="D82" s="607"/>
      <c r="E82" s="461"/>
      <c r="F82" s="697" t="s">
        <v>32</v>
      </c>
      <c r="H82" s="727">
        <f>SUM(H78:H81)</f>
        <v>0</v>
      </c>
      <c r="I82" s="825"/>
      <c r="J82" s="837" t="str">
        <f t="shared" si="1"/>
        <v/>
      </c>
    </row>
    <row r="83" spans="1:10" ht="24" customHeight="1">
      <c r="A83" s="5" t="s">
        <v>63</v>
      </c>
      <c r="B83" s="606"/>
      <c r="C83" s="461"/>
      <c r="D83" s="607"/>
      <c r="E83" s="461"/>
      <c r="F83" s="605" t="str">
        <f>IF(D83=0,"",D83/D$98)</f>
        <v/>
      </c>
      <c r="H83" s="825"/>
      <c r="I83" s="825"/>
      <c r="J83" s="842" t="str">
        <f t="shared" si="1"/>
        <v/>
      </c>
    </row>
    <row r="84" spans="1:10">
      <c r="A84" s="792"/>
      <c r="B84" s="792"/>
      <c r="C84" s="684"/>
      <c r="D84" s="685"/>
      <c r="E84" s="684"/>
      <c r="F84" s="695"/>
      <c r="G84" s="825"/>
      <c r="H84" s="835"/>
      <c r="I84" s="825"/>
      <c r="J84" s="834" t="str">
        <f t="shared" si="1"/>
        <v/>
      </c>
    </row>
    <row r="85" spans="1:10">
      <c r="A85" s="791"/>
      <c r="B85" s="792"/>
      <c r="C85" s="684"/>
      <c r="D85" s="685"/>
      <c r="E85" s="684"/>
      <c r="F85" s="690"/>
      <c r="G85" s="825"/>
      <c r="H85" s="835"/>
      <c r="I85" s="825"/>
      <c r="J85" s="836" t="str">
        <f t="shared" si="1"/>
        <v/>
      </c>
    </row>
    <row r="86" spans="1:10">
      <c r="A86" s="687"/>
      <c r="B86" s="688"/>
      <c r="C86" s="689"/>
      <c r="D86" s="656"/>
      <c r="E86" s="689"/>
      <c r="F86" s="690"/>
      <c r="G86" s="825"/>
      <c r="H86" s="835"/>
      <c r="I86" s="825"/>
      <c r="J86" s="836" t="str">
        <f t="shared" si="1"/>
        <v/>
      </c>
    </row>
    <row r="87" spans="1:10">
      <c r="A87" s="687"/>
      <c r="B87" s="688"/>
      <c r="C87" s="689"/>
      <c r="D87" s="656"/>
      <c r="E87" s="689"/>
      <c r="F87" s="690"/>
      <c r="G87" s="825"/>
      <c r="H87" s="835"/>
      <c r="I87" s="825"/>
      <c r="J87" s="836" t="str">
        <f t="shared" si="1"/>
        <v/>
      </c>
    </row>
    <row r="88" spans="1:10">
      <c r="A88" s="687"/>
      <c r="B88" s="688"/>
      <c r="C88" s="689"/>
      <c r="D88" s="656"/>
      <c r="E88" s="689"/>
      <c r="F88" s="690"/>
      <c r="G88" s="825"/>
      <c r="H88" s="835"/>
      <c r="I88" s="825"/>
      <c r="J88" s="836" t="str">
        <f t="shared" si="1"/>
        <v/>
      </c>
    </row>
    <row r="89" spans="1:10">
      <c r="A89" s="687"/>
      <c r="B89" s="688"/>
      <c r="C89" s="689"/>
      <c r="D89" s="656"/>
      <c r="E89" s="689"/>
      <c r="F89" s="690"/>
      <c r="G89" s="825"/>
      <c r="H89" s="835"/>
      <c r="I89" s="825"/>
      <c r="J89" s="836" t="str">
        <f t="shared" si="1"/>
        <v/>
      </c>
    </row>
    <row r="90" spans="1:10">
      <c r="A90" s="687"/>
      <c r="B90" s="688"/>
      <c r="C90" s="689"/>
      <c r="D90" s="656"/>
      <c r="E90" s="689"/>
      <c r="F90" s="690"/>
      <c r="G90" s="825"/>
      <c r="H90" s="835"/>
      <c r="I90" s="825"/>
      <c r="J90" s="836" t="str">
        <f t="shared" si="1"/>
        <v/>
      </c>
    </row>
    <row r="91" spans="1:10" ht="13">
      <c r="A91" s="606"/>
      <c r="B91" s="606"/>
      <c r="C91" s="461"/>
      <c r="D91" s="607"/>
      <c r="E91" s="461"/>
      <c r="F91" s="697" t="s">
        <v>32</v>
      </c>
      <c r="H91" s="723">
        <f>SUM(H84:H90)</f>
        <v>0</v>
      </c>
      <c r="I91" s="825"/>
      <c r="J91" s="837" t="str">
        <f t="shared" si="1"/>
        <v/>
      </c>
    </row>
    <row r="92" spans="1:10">
      <c r="A92" s="606"/>
      <c r="B92" s="606"/>
      <c r="C92" s="461"/>
      <c r="D92" s="607"/>
      <c r="E92" s="461"/>
      <c r="F92" s="605"/>
      <c r="H92" s="825"/>
      <c r="I92" s="825"/>
      <c r="J92" s="842" t="str">
        <f t="shared" si="1"/>
        <v/>
      </c>
    </row>
    <row r="93" spans="1:10" ht="13" thickBot="1">
      <c r="H93" s="825"/>
      <c r="I93" s="825"/>
      <c r="J93" s="842" t="str">
        <f t="shared" si="1"/>
        <v/>
      </c>
    </row>
    <row r="94" spans="1:10" ht="14.5" thickBot="1">
      <c r="F94" s="839" t="s">
        <v>67</v>
      </c>
      <c r="H94" s="725">
        <f>H91+H82+H76</f>
        <v>0</v>
      </c>
      <c r="I94" s="843"/>
      <c r="J94" s="844" t="str">
        <f t="shared" si="1"/>
        <v/>
      </c>
    </row>
    <row r="96" spans="1:10" s="825" customFormat="1"/>
    <row r="97" s="825" customFormat="1"/>
    <row r="98" s="825" customFormat="1"/>
    <row r="99" s="825" customFormat="1"/>
    <row r="100" s="825" customFormat="1"/>
    <row r="101" s="825" customFormat="1"/>
    <row r="102" s="825" customFormat="1"/>
    <row r="103" s="825" customFormat="1"/>
    <row r="104" s="825" customFormat="1"/>
    <row r="105" s="825" customFormat="1"/>
    <row r="106" s="825" customFormat="1"/>
    <row r="107" s="825" customFormat="1"/>
    <row r="108" s="825" customFormat="1"/>
    <row r="109" s="825" customFormat="1"/>
  </sheetData>
  <sheetProtection algorithmName="SHA-512" hashValue="7IY0ApPWiTQyluZVsUXkabBdre4+6yBiSjd8Bq8W0O7xBjDaWX7w2XBbWqdl2cca3XeqWHmn+ikBe7R1Ndn8jg==" saltValue="g2X1Gr3v9907CH2TT+2zCQ==" spinCount="100000" sheet="1" objects="1" formatCells="0" formatRows="0" insertRows="0" insertHyperlinks="0"/>
  <mergeCells count="9">
    <mergeCell ref="A31:L31"/>
    <mergeCell ref="A32:L33"/>
    <mergeCell ref="A36:L36"/>
    <mergeCell ref="B8:C8"/>
    <mergeCell ref="D8:G8"/>
    <mergeCell ref="A13:L13"/>
    <mergeCell ref="A14:L14"/>
    <mergeCell ref="A15:L17"/>
    <mergeCell ref="A30:L30"/>
  </mergeCells>
  <conditionalFormatting sqref="D8:G8">
    <cfRule type="expression" dxfId="3" priority="1">
      <formula>AND($D$8="Choisir",$A$15&lt;&gt;"")</formula>
    </cfRule>
  </conditionalFormatting>
  <conditionalFormatting sqref="H8">
    <cfRule type="containsText" dxfId="2" priority="2" operator="containsText" text="Info">
      <formula>NOT(ISERROR(SEARCH("Info",H8)))</formula>
    </cfRule>
  </conditionalFormatting>
  <dataValidations count="1">
    <dataValidation type="list" allowBlank="1" showInputMessage="1" showErrorMessage="1" sqref="D8:G8" xr:uid="{77B27B22-1F80-4E69-A983-300895ECCF80}">
      <formula1>"Choisir,Projet structurant en circulation d'œuvres, Projet structurant jeune public"</formula1>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F1996-E1E2-40E8-9CA9-8E20F0389E78}">
  <sheetPr>
    <tabColor theme="3"/>
  </sheetPr>
  <dimension ref="A1:I48"/>
  <sheetViews>
    <sheetView showGridLines="0" zoomScale="90" zoomScaleNormal="90" workbookViewId="0">
      <selection activeCell="F5" sqref="F5"/>
    </sheetView>
  </sheetViews>
  <sheetFormatPr baseColWidth="10" defaultColWidth="11.453125" defaultRowHeight="14.5"/>
  <cols>
    <col min="1" max="1" width="4.26953125" style="382" customWidth="1"/>
    <col min="2" max="2" width="29.81640625" style="402" customWidth="1"/>
    <col min="3" max="3" width="47" style="382" customWidth="1"/>
    <col min="4" max="4" width="11.453125" style="382"/>
    <col min="5" max="5" width="14.453125" style="382" customWidth="1"/>
    <col min="6" max="6" width="14.1796875" style="382" customWidth="1"/>
    <col min="7" max="7" width="13.1796875" style="382" customWidth="1"/>
    <col min="8" max="8" width="25" style="382" customWidth="1"/>
    <col min="9" max="16384" width="11.453125" style="382"/>
  </cols>
  <sheetData>
    <row r="1" spans="1:8" ht="25" customHeight="1">
      <c r="A1" s="1441" t="s">
        <v>179</v>
      </c>
      <c r="B1" s="1441"/>
      <c r="C1" s="1441"/>
      <c r="D1" s="1441"/>
      <c r="E1" s="1441"/>
      <c r="F1" s="1441"/>
      <c r="G1" s="1441"/>
      <c r="H1" s="355"/>
    </row>
    <row r="2" spans="1:8" ht="28.5" customHeight="1">
      <c r="A2" s="1442" t="s">
        <v>1846</v>
      </c>
      <c r="B2" s="1442"/>
      <c r="C2" s="1442"/>
      <c r="D2" s="1442"/>
      <c r="E2" s="1442"/>
      <c r="F2" s="1442"/>
      <c r="G2" s="1442"/>
      <c r="H2" s="1442"/>
    </row>
    <row r="3" spans="1:8" s="383" customFormat="1" ht="36.65" customHeight="1">
      <c r="B3" s="384" t="s">
        <v>1853</v>
      </c>
      <c r="C3" s="354" t="s">
        <v>180</v>
      </c>
    </row>
    <row r="4" spans="1:8" s="383" customFormat="1" ht="36.65" customHeight="1">
      <c r="A4" s="385"/>
      <c r="B4" s="386"/>
    </row>
    <row r="5" spans="1:8" s="383" customFormat="1" ht="33.65" customHeight="1">
      <c r="A5" s="385"/>
      <c r="B5" s="384" t="s">
        <v>1854</v>
      </c>
      <c r="C5" s="387"/>
      <c r="D5" s="388"/>
      <c r="E5" s="388"/>
      <c r="F5" s="389" t="s">
        <v>1862</v>
      </c>
      <c r="G5" s="388"/>
      <c r="H5" s="388"/>
    </row>
    <row r="6" spans="1:8" s="383" customFormat="1" ht="17.149999999999999" customHeight="1">
      <c r="A6" s="385"/>
      <c r="B6" s="384"/>
      <c r="C6" s="387"/>
      <c r="D6" s="388"/>
      <c r="E6" s="388"/>
      <c r="F6" s="388"/>
      <c r="G6" s="388"/>
      <c r="H6" s="388"/>
    </row>
    <row r="7" spans="1:8" s="383" customFormat="1" ht="17.149999999999999" customHeight="1">
      <c r="A7" s="385"/>
      <c r="B7" s="384"/>
      <c r="C7" s="387"/>
      <c r="D7" s="388"/>
      <c r="E7" s="388"/>
      <c r="G7" s="388"/>
      <c r="H7" s="388"/>
    </row>
    <row r="8" spans="1:8" s="383" customFormat="1" ht="17.149999999999999" customHeight="1">
      <c r="A8" s="385"/>
      <c r="B8" s="384"/>
      <c r="C8" s="387"/>
      <c r="D8" s="388"/>
      <c r="E8" s="388"/>
      <c r="F8" s="388"/>
      <c r="G8" s="388"/>
      <c r="H8" s="388"/>
    </row>
    <row r="9" spans="1:8" s="385" customFormat="1" ht="17.149999999999999" customHeight="1">
      <c r="B9" s="390"/>
      <c r="F9" s="391" t="s">
        <v>1863</v>
      </c>
    </row>
    <row r="10" spans="1:8" s="383" customFormat="1" ht="13">
      <c r="A10" s="385"/>
      <c r="B10" s="392"/>
      <c r="D10" s="388"/>
      <c r="E10" s="388"/>
      <c r="F10" s="388"/>
      <c r="G10" s="388"/>
      <c r="H10" s="388"/>
    </row>
    <row r="11" spans="1:8" s="383" customFormat="1" ht="17.25" customHeight="1">
      <c r="A11" s="385"/>
      <c r="B11" s="392"/>
    </row>
    <row r="12" spans="1:8" s="383" customFormat="1" ht="15.5">
      <c r="A12" s="385"/>
      <c r="B12" s="392"/>
      <c r="F12" s="393" t="s">
        <v>1864</v>
      </c>
    </row>
    <row r="13" spans="1:8" s="383" customFormat="1" ht="17.25" customHeight="1">
      <c r="A13" s="385"/>
      <c r="B13" s="392"/>
    </row>
    <row r="14" spans="1:8" s="383" customFormat="1" ht="13" customHeight="1">
      <c r="A14" s="385"/>
      <c r="B14" s="392"/>
      <c r="D14" s="388" t="s">
        <v>1033</v>
      </c>
      <c r="E14" s="388"/>
      <c r="F14" s="394"/>
      <c r="G14" s="388"/>
      <c r="H14" s="388"/>
    </row>
    <row r="15" spans="1:8" s="383" customFormat="1" ht="17.25" customHeight="1">
      <c r="A15" s="385"/>
      <c r="B15" s="392"/>
      <c r="F15" s="383" t="s">
        <v>1865</v>
      </c>
    </row>
    <row r="16" spans="1:8" s="385" customFormat="1" ht="12.5">
      <c r="F16" s="385" t="s">
        <v>1866</v>
      </c>
    </row>
    <row r="17" spans="1:9" s="385" customFormat="1" ht="12.5">
      <c r="A17" s="1443"/>
      <c r="B17" s="1443"/>
      <c r="C17" s="1443"/>
    </row>
    <row r="18" spans="1:9" s="383" customFormat="1" ht="13">
      <c r="A18" s="385"/>
      <c r="B18" s="392"/>
      <c r="D18" s="388"/>
      <c r="E18" s="388"/>
      <c r="F18" s="704" t="s">
        <v>2951</v>
      </c>
      <c r="G18" s="388"/>
      <c r="H18" s="388"/>
    </row>
    <row r="19" spans="1:9" ht="14.15" customHeight="1">
      <c r="A19" s="385"/>
      <c r="B19" s="382"/>
    </row>
    <row r="20" spans="1:9">
      <c r="A20" s="395"/>
      <c r="B20" s="395"/>
      <c r="C20" s="395"/>
      <c r="D20" s="395"/>
      <c r="E20" s="395"/>
      <c r="F20" s="395"/>
      <c r="G20" s="395"/>
      <c r="H20" s="395"/>
    </row>
    <row r="21" spans="1:9">
      <c r="A21" s="395"/>
      <c r="B21" s="395"/>
      <c r="C21" s="395"/>
      <c r="D21" s="395"/>
      <c r="E21" s="395"/>
      <c r="F21" s="395"/>
      <c r="G21" s="395"/>
      <c r="H21" s="395"/>
    </row>
    <row r="22" spans="1:9">
      <c r="A22" s="395"/>
      <c r="B22" s="395"/>
      <c r="C22" s="395"/>
      <c r="D22" s="395"/>
      <c r="E22" s="395"/>
      <c r="F22" s="395"/>
      <c r="G22" s="395"/>
      <c r="H22" s="395"/>
    </row>
    <row r="23" spans="1:9">
      <c r="A23" s="395"/>
      <c r="B23" s="395"/>
      <c r="C23" s="395"/>
      <c r="D23" s="395"/>
      <c r="E23" s="395"/>
      <c r="F23" s="395"/>
      <c r="G23" s="395"/>
      <c r="H23" s="395"/>
    </row>
    <row r="24" spans="1:9">
      <c r="A24" s="395"/>
      <c r="B24" s="395"/>
      <c r="C24" s="395"/>
      <c r="D24" s="395"/>
      <c r="E24" s="395"/>
      <c r="F24" s="395"/>
      <c r="G24" s="395"/>
      <c r="H24" s="395"/>
    </row>
    <row r="25" spans="1:9">
      <c r="A25" s="395"/>
      <c r="B25" s="395"/>
      <c r="C25" s="395"/>
      <c r="D25" s="395"/>
      <c r="E25" s="395"/>
      <c r="F25" s="395"/>
      <c r="G25" s="395"/>
      <c r="H25" s="395"/>
    </row>
    <row r="26" spans="1:9">
      <c r="A26" s="395"/>
      <c r="B26" s="395"/>
      <c r="C26" s="395"/>
      <c r="D26" s="395"/>
      <c r="E26" s="395"/>
      <c r="F26" s="395"/>
      <c r="G26" s="395"/>
      <c r="H26" s="395"/>
    </row>
    <row r="27" spans="1:9" ht="37.5" customHeight="1">
      <c r="A27" s="1443" t="s">
        <v>2988</v>
      </c>
      <c r="B27" s="1443"/>
      <c r="C27" s="1443"/>
      <c r="D27" s="1443"/>
      <c r="E27" s="1443"/>
      <c r="F27" s="1443"/>
      <c r="G27" s="1443"/>
      <c r="H27" s="1443"/>
    </row>
    <row r="28" spans="1:9" ht="30.65" customHeight="1">
      <c r="A28" s="396"/>
      <c r="B28" s="123" t="s">
        <v>181</v>
      </c>
      <c r="C28" s="396"/>
      <c r="D28" s="158"/>
    </row>
    <row r="29" spans="1:9" s="399" customFormat="1" ht="17.149999999999999" customHeight="1">
      <c r="A29" s="397"/>
      <c r="B29" s="1444" t="s">
        <v>312</v>
      </c>
      <c r="C29" s="1444"/>
      <c r="D29" s="1444"/>
      <c r="E29" s="1444"/>
      <c r="F29" s="1445" t="s">
        <v>301</v>
      </c>
      <c r="G29" s="1444"/>
      <c r="H29" s="1444"/>
      <c r="I29" s="398"/>
    </row>
    <row r="30" spans="1:9" s="399" customFormat="1" ht="17.149999999999999" customHeight="1">
      <c r="A30" s="397"/>
      <c r="B30" s="399" t="s">
        <v>313</v>
      </c>
      <c r="F30" s="153" t="s">
        <v>301</v>
      </c>
    </row>
    <row r="31" spans="1:9" s="399" customFormat="1" ht="17.149999999999999" customHeight="1">
      <c r="A31" s="397"/>
      <c r="B31" s="399" t="s">
        <v>314</v>
      </c>
      <c r="F31" s="153" t="s">
        <v>302</v>
      </c>
    </row>
    <row r="32" spans="1:9">
      <c r="A32" s="123"/>
      <c r="B32" s="149"/>
    </row>
    <row r="33" spans="1:9" ht="30.75" customHeight="1">
      <c r="A33" s="1443" t="s">
        <v>182</v>
      </c>
      <c r="B33" s="1443"/>
      <c r="C33" s="1443"/>
      <c r="D33" s="1443"/>
      <c r="E33" s="1443"/>
      <c r="F33" s="1443"/>
      <c r="G33" s="1443"/>
      <c r="H33" s="1443"/>
    </row>
    <row r="34" spans="1:9" ht="8.15" customHeight="1">
      <c r="B34" s="396"/>
    </row>
    <row r="35" spans="1:9" ht="18" customHeight="1">
      <c r="A35" s="382" t="s">
        <v>183</v>
      </c>
      <c r="B35" s="1447" t="s">
        <v>184</v>
      </c>
      <c r="C35" s="1447"/>
    </row>
    <row r="36" spans="1:9" ht="41.25" customHeight="1">
      <c r="A36" s="382" t="s">
        <v>185</v>
      </c>
      <c r="B36" s="1448" t="s">
        <v>186</v>
      </c>
      <c r="C36" s="1448"/>
      <c r="D36" s="1448"/>
      <c r="E36" s="1448"/>
      <c r="F36" s="1448"/>
      <c r="G36" s="1448"/>
      <c r="H36" s="1448"/>
    </row>
    <row r="37" spans="1:9" ht="15.75" customHeight="1">
      <c r="B37" s="124" t="s">
        <v>187</v>
      </c>
    </row>
    <row r="38" spans="1:9" ht="16.5" customHeight="1">
      <c r="B38" s="125" t="s">
        <v>188</v>
      </c>
    </row>
    <row r="39" spans="1:9" ht="16.5" customHeight="1">
      <c r="B39" s="126" t="s">
        <v>189</v>
      </c>
      <c r="C39" s="125" t="s">
        <v>190</v>
      </c>
    </row>
    <row r="40" spans="1:9" ht="30.65" customHeight="1">
      <c r="A40" s="400" t="s">
        <v>191</v>
      </c>
      <c r="B40" s="1449" t="s">
        <v>192</v>
      </c>
      <c r="C40" s="1449"/>
    </row>
    <row r="41" spans="1:9" ht="8.15" customHeight="1">
      <c r="A41" s="400"/>
      <c r="B41" s="401"/>
      <c r="C41" s="401"/>
    </row>
    <row r="42" spans="1:9" s="399" customFormat="1" ht="17.149999999999999" customHeight="1">
      <c r="A42" s="397"/>
      <c r="B42" s="1444" t="s">
        <v>312</v>
      </c>
      <c r="C42" s="1444"/>
      <c r="D42" s="1444"/>
      <c r="E42" s="1444"/>
      <c r="F42" s="1445" t="s">
        <v>301</v>
      </c>
      <c r="G42" s="1444"/>
      <c r="H42" s="1444"/>
      <c r="I42" s="398"/>
    </row>
    <row r="43" spans="1:9" s="399" customFormat="1" ht="17.149999999999999" customHeight="1">
      <c r="A43" s="397"/>
      <c r="B43" s="399" t="s">
        <v>313</v>
      </c>
      <c r="F43" s="153" t="s">
        <v>301</v>
      </c>
    </row>
    <row r="44" spans="1:9" s="399" customFormat="1" ht="17.149999999999999" customHeight="1">
      <c r="A44" s="397"/>
      <c r="B44" s="399" t="s">
        <v>314</v>
      </c>
      <c r="F44" s="153" t="s">
        <v>302</v>
      </c>
    </row>
    <row r="45" spans="1:9" s="399" customFormat="1" ht="16.5" customHeight="1">
      <c r="A45" s="397"/>
      <c r="F45" s="153"/>
    </row>
    <row r="46" spans="1:9" ht="23.15" customHeight="1">
      <c r="A46" s="382" t="s">
        <v>193</v>
      </c>
      <c r="B46" s="383" t="s">
        <v>194</v>
      </c>
      <c r="C46" s="383"/>
    </row>
    <row r="47" spans="1:9">
      <c r="B47" s="396"/>
    </row>
    <row r="48" spans="1:9" ht="42.75" customHeight="1">
      <c r="A48" s="1446" t="s">
        <v>195</v>
      </c>
      <c r="B48" s="1446"/>
      <c r="C48" s="1446"/>
      <c r="D48" s="1446"/>
      <c r="E48" s="1446"/>
      <c r="F48" s="1446"/>
      <c r="G48" s="1446"/>
      <c r="H48" s="1446"/>
    </row>
  </sheetData>
  <sheetProtection algorithmName="SHA-512" hashValue="v5E0k03mbQtLOLHHRFtSC+L817vRgqAlGF5XeGfD+xPlCGKdivanSCsCk6eh1z6GQy/+A4ZOd2MsXni8B7ZFdg==" saltValue="nSLgDgty/7v0CJm+kydtgA==" spinCount="100000" sheet="1" objects="1" scenarios="1"/>
  <mergeCells count="13">
    <mergeCell ref="A48:H48"/>
    <mergeCell ref="A33:H33"/>
    <mergeCell ref="B35:C35"/>
    <mergeCell ref="B36:H36"/>
    <mergeCell ref="B40:C40"/>
    <mergeCell ref="B42:E42"/>
    <mergeCell ref="F42:H42"/>
    <mergeCell ref="A1:G1"/>
    <mergeCell ref="A2:H2"/>
    <mergeCell ref="A17:C17"/>
    <mergeCell ref="A27:H27"/>
    <mergeCell ref="B29:E29"/>
    <mergeCell ref="F29:H29"/>
  </mergeCells>
  <hyperlinks>
    <hyperlink ref="B37" r:id="rId1" display="https://www.7-zip.fr/" xr:uid="{3AA0A513-E644-49A9-A6D1-620CDF679AE7}"/>
    <hyperlink ref="B38" r:id="rId2" display="https://7zip.fr/7zip-compresser-avec-mot-de-passe/" xr:uid="{54717B65-B09B-469B-9A07-B96A7F5B4948}"/>
    <hyperlink ref="C39" r:id="rId3" xr:uid="{A7357E5E-21C6-4D6A-9FBB-201E08FA1AD7}"/>
    <hyperlink ref="F29" r:id="rId4" xr:uid="{6459FABF-8D73-4BE6-B0D3-C545DD74EC0A}"/>
    <hyperlink ref="F30" r:id="rId5" xr:uid="{A6D67547-327E-49A8-ACD9-C3BD7F8F815E}"/>
    <hyperlink ref="F31" r:id="rId6" xr:uid="{568D0C08-0B7B-4725-9568-06D6699943DC}"/>
    <hyperlink ref="F42" r:id="rId7" xr:uid="{B0D680BF-2FAE-481F-A42D-E679EEFAFDD9}"/>
    <hyperlink ref="F43" r:id="rId8" xr:uid="{E76809A1-1864-4375-96A0-D12111DE7172}"/>
    <hyperlink ref="F44" r:id="rId9" xr:uid="{BD5869DE-513A-4A40-A193-FC10745B72BA}"/>
    <hyperlink ref="C3" r:id="rId10" xr:uid="{F93AF498-AC9F-4E4F-9764-D61799E8734D}"/>
  </hyperlinks>
  <printOptions horizontalCentered="1"/>
  <pageMargins left="0.23622047244094499" right="0.23622047244094499" top="0.74803149606299202" bottom="0.74803149606299202" header="0.31496062992126" footer="0.31496062992126"/>
  <pageSetup scale="65" orientation="portrait" r:id="rId11"/>
  <headerFooter>
    <oddFooter>&amp;L&amp;"Arial,Normal"&amp;10Directives d'envoi</oddFooter>
  </headerFooter>
  <rowBreaks count="1" manualBreakCount="1">
    <brk id="16" max="7" man="1"/>
  </rowBreaks>
  <colBreaks count="1" manualBreakCount="1">
    <brk id="8" max="1048575" man="1"/>
  </colBreaks>
  <drawing r:id="rId1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2E90DC590202043B6A1CBFD277A2B82" ma:contentTypeVersion="13" ma:contentTypeDescription="Crée un document." ma:contentTypeScope="" ma:versionID="4c8d7e9869e7180449141cf84bc3675f">
  <xsd:schema xmlns:xsd="http://www.w3.org/2001/XMLSchema" xmlns:xs="http://www.w3.org/2001/XMLSchema" xmlns:p="http://schemas.microsoft.com/office/2006/metadata/properties" xmlns:ns2="7987d83d-a670-4ea4-b748-e248b654464a" xmlns:ns3="5df8e7c2-4b50-43a2-9a79-fd38e33f3cc0" targetNamespace="http://schemas.microsoft.com/office/2006/metadata/properties" ma:root="true" ma:fieldsID="62d230ff4914e4f2baeb3b5518cb5c0f" ns2:_="" ns3:_="">
    <xsd:import namespace="7987d83d-a670-4ea4-b748-e248b654464a"/>
    <xsd:import namespace="5df8e7c2-4b50-43a2-9a79-fd38e33f3cc0"/>
    <xsd:element name="properties">
      <xsd:complexType>
        <xsd:sequence>
          <xsd:element name="documentManagement">
            <xsd:complexType>
              <xsd:all>
                <xsd:element ref="ns2:Date_Fermeture" minOccurs="0"/>
                <xsd:element ref="ns2:k76cb533480f443584b36413e3a9ca3f" minOccurs="0"/>
                <xsd:element ref="ns3:TaxCatchAll" minOccurs="0"/>
                <xsd:element ref="ns2:TaxCatchAllLabel" minOccurs="0"/>
                <xsd:element ref="ns2:o409fbb2f027440eae92f2fcfc8d6b76" minOccurs="0"/>
                <xsd:element ref="ns2:MediaServiceMetadata" minOccurs="0"/>
                <xsd:element ref="ns2:MediaServiceFastMetadata" minOccurs="0"/>
                <xsd:element ref="ns2:MediaServiceSearchProperties" minOccurs="0"/>
                <xsd:element ref="ns2:Voletsconcern_x00e9_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87d83d-a670-4ea4-b748-e248b654464a" elementFormDefault="qualified">
    <xsd:import namespace="http://schemas.microsoft.com/office/2006/documentManagement/types"/>
    <xsd:import namespace="http://schemas.microsoft.com/office/infopath/2007/PartnerControls"/>
    <xsd:element name="Date_Fermeture" ma:index="8" nillable="true" ma:displayName="Date_Fermeture" ma:default="" ma:format="DateOnly" ma:internalName="Date_Fermeture">
      <xsd:simpleType>
        <xsd:restriction base="dms:DateTime"/>
      </xsd:simpleType>
    </xsd:element>
    <xsd:element name="k76cb533480f443584b36413e3a9ca3f" ma:index="9" nillable="true" ma:displayName="k76cb533480f443584b36413e3a9ca3f" ma:hidden="true" ma:internalName="k76cb533480f443584b36413e3a9ca3f">
      <xsd:simpleType>
        <xsd:restriction base="dms:Note"/>
      </xsd:simpleType>
    </xsd:element>
    <xsd:element name="TaxCatchAllLabel" ma:index="11" nillable="true" ma:displayName="Taxonomy Catch All Column1" ma:hidden="true" ma:list="{0cc79526-278a-4834-8f79-57e3150a8243}" ma:internalName="TaxCatchAllLabel" ma:readOnly="true" ma:showField="CatchAllDataLabel">
      <xsd:complexType>
        <xsd:complexContent>
          <xsd:extension base="dms:MultiChoiceLookup">
            <xsd:sequence>
              <xsd:element name="Value" type="dms:Lookup" maxOccurs="unbounded" minOccurs="0" nillable="true"/>
            </xsd:sequence>
          </xsd:extension>
        </xsd:complexContent>
      </xsd:complexType>
    </xsd:element>
    <xsd:element name="o409fbb2f027440eae92f2fcfc8d6b76" ma:index="13" nillable="true" ma:displayName="o409fbb2f027440eae92f2fcfc8d6b76" ma:hidden="true" ma:internalName="o409fbb2f027440eae92f2fcfc8d6b76">
      <xsd:simpleType>
        <xsd:restriction base="dms:Note"/>
      </xsd:simple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Voletsconcern_x00e9_s" ma:index="18" nillable="true" ma:displayName="Volets concernés" ma:format="Dropdown" ma:internalName="Voletsconcern_x00e9_s">
      <xsd:simpleType>
        <xsd:restriction base="dms:Text">
          <xsd:maxLength value="255"/>
        </xsd:restriction>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lcf76f155ced4ddcb4097134ff3c332f" ma:index="21" nillable="true" ma:taxonomy="true" ma:internalName="lcf76f155ced4ddcb4097134ff3c332f" ma:taxonomyFieldName="MediaServiceImageTags" ma:displayName="Balises d’images" ma:readOnly="false" ma:fieldId="{5cf76f15-5ced-4ddc-b409-7134ff3c332f}" ma:taxonomyMulti="true" ma:sspId="e899686a-9384-4e57-b01d-2342d8a1fa8a"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df8e7c2-4b50-43a2-9a79-fd38e33f3cc0" elementFormDefault="qualified">
    <xsd:import namespace="http://schemas.microsoft.com/office/2006/documentManagement/types"/>
    <xsd:import namespace="http://schemas.microsoft.com/office/infopath/2007/PartnerControls"/>
    <xsd:element name="TaxCatchAll" ma:index="10" nillable="true" ma:displayName="Taxonomy Catch All Column" ma:description="" ma:hidden="true" ma:list="{0cc79526-278a-4834-8f79-57e3150a8243}" ma:internalName="TaxCatchAll" ma:showField="CatchAllData" ma:web="921d1495-66ef-4658-bdcd-2044b85e7c2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Date_Fermeture xmlns="7987d83d-a670-4ea4-b748-e248b654464a" xsi:nil="true"/>
    <k76cb533480f443584b36413e3a9ca3f xmlns="7987d83d-a670-4ea4-b748-e248b654464a" xsi:nil="true"/>
    <o409fbb2f027440eae92f2fcfc8d6b76 xmlns="7987d83d-a670-4ea4-b748-e248b654464a" xsi:nil="true"/>
    <TaxCatchAll xmlns="5df8e7c2-4b50-43a2-9a79-fd38e33f3cc0">
      <Value>2</Value>
      <Value>3</Value>
    </TaxCatchAll>
    <Voletsconcern_x00e9_s xmlns="7987d83d-a670-4ea4-b748-e248b654464a" xsi:nil="true"/>
    <lcf76f155ced4ddcb4097134ff3c332f xmlns="7987d83d-a670-4ea4-b748-e248b654464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DB1625B-8D7C-4504-BA8A-A30E7289C7A3}">
  <ds:schemaRefs>
    <ds:schemaRef ds:uri="http://schemas.microsoft.com/sharepoint/v3/contenttype/forms"/>
  </ds:schemaRefs>
</ds:datastoreItem>
</file>

<file path=customXml/itemProps2.xml><?xml version="1.0" encoding="utf-8"?>
<ds:datastoreItem xmlns:ds="http://schemas.openxmlformats.org/officeDocument/2006/customXml" ds:itemID="{A23B0937-510F-4BE1-84D7-5F0AF0401B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87d83d-a670-4ea4-b748-e248b654464a"/>
    <ds:schemaRef ds:uri="5df8e7c2-4b50-43a2-9a79-fd38e33f3c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5429550-2EE8-4091-BB6C-0C99586826AF}">
  <ds:schemaRefs>
    <ds:schemaRef ds:uri="http://schemas.microsoft.com/office/2006/metadata/properties"/>
    <ds:schemaRef ds:uri="http://schemas.openxmlformats.org/package/2006/metadata/core-properties"/>
    <ds:schemaRef ds:uri="http://www.w3.org/XML/1998/namespace"/>
    <ds:schemaRef ds:uri="http://purl.org/dc/terms/"/>
    <ds:schemaRef ds:uri="7987d83d-a670-4ea4-b748-e248b654464a"/>
    <ds:schemaRef ds:uri="http://schemas.microsoft.com/office/2006/documentManagement/types"/>
    <ds:schemaRef ds:uri="5df8e7c2-4b50-43a2-9a79-fd38e33f3cc0"/>
    <ds:schemaRef ds:uri="http://purl.org/dc/elements/1.1/"/>
    <ds:schemaRef ds:uri="http://purl.org/dc/dcmitype/"/>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13</vt:i4>
      </vt:variant>
      <vt:variant>
        <vt:lpstr>Plages nommées</vt:lpstr>
      </vt:variant>
      <vt:variant>
        <vt:i4>62</vt:i4>
      </vt:variant>
    </vt:vector>
  </HeadingPairs>
  <TitlesOfParts>
    <vt:vector size="75" baseType="lpstr">
      <vt:lpstr>Communication</vt:lpstr>
      <vt:lpstr>Identification </vt:lpstr>
      <vt:lpstr>Gouvernance</vt:lpstr>
      <vt:lpstr>Statistiques d'emploi</vt:lpstr>
      <vt:lpstr>Section 10a Bilan_Diffusion</vt:lpstr>
      <vt:lpstr>Section 10a Plan_Diffusion</vt:lpstr>
      <vt:lpstr>Section 14a</vt:lpstr>
      <vt:lpstr>Projets spéciaux</vt:lpstr>
      <vt:lpstr>Directives d'envoi</vt:lpstr>
      <vt:lpstr>Résumé-Bilan</vt:lpstr>
      <vt:lpstr>Résumé-Plan</vt:lpstr>
      <vt:lpstr>REF</vt:lpstr>
      <vt:lpstr>REF_rapport</vt:lpstr>
      <vt:lpstr>'Section 10a Bilan_Diffusion'!a10diversite</vt:lpstr>
      <vt:lpstr>'Section 10a Plan_Diffusion'!a10diversite</vt:lpstr>
      <vt:lpstr>'Section 10a Bilan_Diffusion'!a10hand</vt:lpstr>
      <vt:lpstr>'Section 10a Plan_Diffusion'!a10hand</vt:lpstr>
      <vt:lpstr>'Section 10a Bilan_Diffusion'!a10haut</vt:lpstr>
      <vt:lpstr>'Section 10a Plan_Diffusion'!a10haut</vt:lpstr>
      <vt:lpstr>'Section 10a Bilan_Diffusion'!a10Note1</vt:lpstr>
      <vt:lpstr>'Section 10a Plan_Diffusion'!a10Note1</vt:lpstr>
      <vt:lpstr>'Section 10a Bilan_Diffusion'!a10Note2</vt:lpstr>
      <vt:lpstr>'Section 10a Plan_Diffusion'!a10Note2</vt:lpstr>
      <vt:lpstr>'Section 10a Bilan_Diffusion'!a10releve</vt:lpstr>
      <vt:lpstr>'Section 10a Plan_Diffusion'!a10releve</vt:lpstr>
      <vt:lpstr>Bilan_ASSO15b</vt:lpstr>
      <vt:lpstr>Bilan_Budget</vt:lpstr>
      <vt:lpstr>Bilan_Diffusion10a</vt:lpstr>
      <vt:lpstr>Bilan_Diffusion9a</vt:lpstr>
      <vt:lpstr>Bilan_EVEN_Diffusion16a</vt:lpstr>
      <vt:lpstr>Bilan_Litt_Diffusion10c</vt:lpstr>
      <vt:lpstr>Bilan_Mediation9b</vt:lpstr>
      <vt:lpstr>Bilan_Peri12a</vt:lpstr>
      <vt:lpstr>Bilan_Peri12b</vt:lpstr>
      <vt:lpstr>Bilan_VISU_Autre11B</vt:lpstr>
      <vt:lpstr>Bilan_VISU_Diffusion11a</vt:lpstr>
      <vt:lpstr>Gouvernance!Impression_des_titres</vt:lpstr>
      <vt:lpstr>'Section 10a Bilan_Diffusion'!Impression_des_titres</vt:lpstr>
      <vt:lpstr>'Section 10a Plan_Diffusion'!Impression_des_titres</vt:lpstr>
      <vt:lpstr>'Section 14a'!Impression_des_titres</vt:lpstr>
      <vt:lpstr>Liste1</vt:lpstr>
      <vt:lpstr>Liste10</vt:lpstr>
      <vt:lpstr>Liste11</vt:lpstr>
      <vt:lpstr>Liste12</vt:lpstr>
      <vt:lpstr>Liste13</vt:lpstr>
      <vt:lpstr>Liste14</vt:lpstr>
      <vt:lpstr>Liste15</vt:lpstr>
      <vt:lpstr>Liste16</vt:lpstr>
      <vt:lpstr>Liste17</vt:lpstr>
      <vt:lpstr>Liste2</vt:lpstr>
      <vt:lpstr>Liste3</vt:lpstr>
      <vt:lpstr>Liste4</vt:lpstr>
      <vt:lpstr>Liste5</vt:lpstr>
      <vt:lpstr>Liste6</vt:lpstr>
      <vt:lpstr>Liste7</vt:lpstr>
      <vt:lpstr>Liste8</vt:lpstr>
      <vt:lpstr>Liste9</vt:lpstr>
      <vt:lpstr>Litt</vt:lpstr>
      <vt:lpstr>Plan_Budget</vt:lpstr>
      <vt:lpstr>Plan_Diffusion10a</vt:lpstr>
      <vt:lpstr>Plan_Diffusion9a</vt:lpstr>
      <vt:lpstr>Plan_Diffusion9b</vt:lpstr>
      <vt:lpstr>Plan_EVEN_Diffusion16a</vt:lpstr>
      <vt:lpstr>Plan_Litt_Diffusion10c</vt:lpstr>
      <vt:lpstr>Plan_PERI12a</vt:lpstr>
      <vt:lpstr>Plan_PERI12b</vt:lpstr>
      <vt:lpstr>Plan_VISU_Autre11b</vt:lpstr>
      <vt:lpstr>Plan_VISU_Diffusion11a</vt:lpstr>
      <vt:lpstr>PROD_CoutCreaProd</vt:lpstr>
      <vt:lpstr>Scene</vt:lpstr>
      <vt:lpstr>Toutes</vt:lpstr>
      <vt:lpstr>Visu</vt:lpstr>
      <vt:lpstr>VisuLitt</vt:lpstr>
      <vt:lpstr>'Directives d''envoi'!Zone_d_impression</vt:lpstr>
      <vt:lpstr>'Identification '!Zone_d_impression</vt:lpstr>
    </vt:vector>
  </TitlesOfParts>
  <Company>CALQ</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Fonctionnement</dc:title>
  <dc:creator>eliane.habimana@calq.gouv.qc.ca;Annie.Bournival@calq.gouv.qc.ca</dc:creator>
  <cp:lastModifiedBy>Éliane Habimana</cp:lastModifiedBy>
  <cp:lastPrinted>2023-10-24T21:42:45Z</cp:lastPrinted>
  <dcterms:created xsi:type="dcterms:W3CDTF">2003-03-18T20:09:03Z</dcterms:created>
  <dcterms:modified xsi:type="dcterms:W3CDTF">2026-07-27T14:47:30Z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2023-05-19T15:33:00Z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e0b24c4b-c1d7-4f4f-b81f-f59386a834b8</vt:lpwstr>
  </property>
  <property fmtid="{D5CDD505-2E9C-101B-9397-08002B2CF9AE}" pid="7" name="MSIP_Label_defa4170-0d19-0005-0004-bc88714345d2_ActionId">
    <vt:lpwstr>feb16e9f-181a-450e-bad6-05608cdd8817</vt:lpwstr>
  </property>
  <property fmtid="{D5CDD505-2E9C-101B-9397-08002B2CF9AE}" pid="8" name="MSIP_Label_defa4170-0d19-0005-0004-bc88714345d2_ContentBits">
    <vt:lpwstr>0</vt:lpwstr>
  </property>
  <property fmtid="{D5CDD505-2E9C-101B-9397-08002B2CF9AE}" pid="9" name="ContentTypeId">
    <vt:lpwstr>0x01010082E90DC590202043B6A1CBFD277A2B82</vt:lpwstr>
  </property>
  <property fmtid="{D5CDD505-2E9C-101B-9397-08002B2CF9AE}" pid="10" name="Order">
    <vt:r8>3000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y fmtid="{D5CDD505-2E9C-101B-9397-08002B2CF9AE}" pid="17" name="k76cb533480f443584b36413e3a9ca3f0">
    <vt:lpwstr>08-210 Programme de subventions et bourses|3b0c8a4f-46c1-47de-a0f3-d7ff91e5a289</vt:lpwstr>
  </property>
  <property fmtid="{D5CDD505-2E9C-101B-9397-08002B2CF9AE}" pid="18" name="Unite_Admin">
    <vt:lpwstr>2;#DRPP|ec7fb67c-bef6-40c5-a864-097caa7da767</vt:lpwstr>
  </property>
  <property fmtid="{D5CDD505-2E9C-101B-9397-08002B2CF9AE}" pid="19" name="o409fbb2f027440eae92f2fcfc8d6b760">
    <vt:lpwstr>DRPP|ec7fb67c-bef6-40c5-a864-097caa7da767</vt:lpwstr>
  </property>
  <property fmtid="{D5CDD505-2E9C-101B-9397-08002B2CF9AE}" pid="20" name="Code_Classification">
    <vt:lpwstr>3;#08-210 Programme de subventions et bourses|3b0c8a4f-46c1-47de-a0f3-d7ff91e5a289</vt:lpwstr>
  </property>
  <property fmtid="{D5CDD505-2E9C-101B-9397-08002B2CF9AE}" pid="21" name="MediaServiceImageTags">
    <vt:lpwstr/>
  </property>
  <property fmtid="{D5CDD505-2E9C-101B-9397-08002B2CF9AE}" pid="22" name="_docset_NoMedatataSyncRequired">
    <vt:lpwstr>False</vt:lpwstr>
  </property>
</Properties>
</file>